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floridadoe-my.sharepoint.com/personal/diamond_stone_fldoe_org/Documents/Website Updates/"/>
    </mc:Choice>
  </mc:AlternateContent>
  <xr:revisionPtr revIDLastSave="57" documentId="8_{F03A005F-5E20-4312-9870-E72925F2620C}" xr6:coauthVersionLast="47" xr6:coauthVersionMax="47" xr10:uidLastSave="{5116EE44-9A2E-4EF3-B2B2-130CAAF131AF}"/>
  <bookViews>
    <workbookView xWindow="28680" yWindow="-45" windowWidth="29040" windowHeight="15720" xr2:uid="{00000000-000D-0000-FFFF-FFFF00000000}"/>
  </bookViews>
  <sheets>
    <sheet name="Charter Cover Page" sheetId="4" r:id="rId1"/>
    <sheet name="Charter Plan" sheetId="5" r:id="rId2"/>
    <sheet name="Districts" sheetId="2" state="hidden" r:id="rId3"/>
  </sheets>
  <definedNames>
    <definedName name="_1._Complete_the_following_table">'Charter Cover Page'!$B$10</definedName>
    <definedName name="_2._Navigate_to_the__Charter_Plan__tab_of_this_workbook._Enter_data_where_indicated_by_colored_cells._Once_this_has_been_completed__review_the_error_report_in_Section_D_and_ensure_that_the_last_item_shows_a__Yes__before_moving_on.">'Charter Cover Page'!$B$24</definedName>
    <definedName name="_2025_26_SALARY_INCREASE_ALLOCATION">'Charter Cover Page'!$B$2</definedName>
    <definedName name="_2025_26_Salary_Increase_Allocation_Distribution_Plan_ready_to_submit?">'Charter Plan'!$C$50</definedName>
    <definedName name="_3._Charter_schools_should_submit_their_distribution_plans_directly_to_their_sponsoring_school_district.">'Charter Cover Page'!$B$26</definedName>
    <definedName name="_C9_equals_zero.">'Charter Plan'!$C$48</definedName>
    <definedName name="Adjusted_minimum_base_salary_for_2025_26_for_full_time_classroom_teachers_as_defined_in_s._1012.01__2__a___F.S.__after_implementation_of_the_Salary_Increase_Allocation_and_any_additional_funding_sources_used.">'Charter Plan'!$C$33</definedName>
    <definedName name="All_charter_schools_are_required_to_submit_this_template._Please_see_FAQ_Q20_regarding_receiving_the_growth_allocation_from_the_district._The_following_instructions_will_help_you_complete_this_requirement.">'Charter Cover Page'!$B$8</definedName>
    <definedName name="Boxes_with_this_color_indicate_that_data_should_be_entered._Do_not_modify_other_cells.">'Charter Plan'!$C$7</definedName>
    <definedName name="CHARTER_DISTRIBUTION_PLAN">'Charter Cover Page'!$B$3</definedName>
    <definedName name="CHARTER_DISTRIBUTION_PLAN_TEMPLATE">'Charter Plan'!$C$3</definedName>
    <definedName name="Charter_proportionate_share_of_the_Growth_Allocation__do_not_include_charter_school_funds_.">'Charter Plan'!$C$16</definedName>
    <definedName name="Charter_proportionate_share_of_the_Maintenance_Allocation__do_not_include_charter_school_funds_.">'Charter Plan'!$C$15</definedName>
    <definedName name="Charter_proportionate_share_of_the_Salary_Increase_Allocation_from_2025_26_FEFP_Conference_Calculation.">'Charter Plan'!$C$17</definedName>
    <definedName name="Charter_School_Name">'Charter Cover Page'!$B$13</definedName>
    <definedName name="Charter_School_Number">'Charter Plan'!$C$10</definedName>
    <definedName name="Charter_School_Number__ex._1234">'Charter Cover Page'!$B$15</definedName>
    <definedName name="Contact_Email">'Charter Cover Page'!$B$20</definedName>
    <definedName name="Contact_Name">'Charter Cover Page'!$B$18</definedName>
    <definedName name="Contact_Phone">'Charter Cover Page'!$B$19</definedName>
    <definedName name="Data_entered_in_all_fields__if__No___verify_that_all_orange_boxes_contain_data__even_if_0_.">'Charter Plan'!$C$45</definedName>
    <definedName name="Does_this_file_represent_a_board_approved_plan?">'Charter Cover Page'!$B$22</definedName>
    <definedName name="DUE_OCTOBER_1__2025">'Charter Cover Page'!$B$4</definedName>
    <definedName name="Funds_available_for_the_maintenance_of_prior_year_Salary_Increase_Allocation_increases.">'Charter Plan'!$C$20</definedName>
    <definedName name="Funds_available_from_the_growth_allocation_and_remaining_maintenance_allocation__A2_B3_.">'Charter Plan'!$C$25</definedName>
    <definedName name="Funds_remaining_from_the_charters_s_share_of_the_2025_26_Maintenance_Allocation.">'Charter Plan'!$C$22</definedName>
    <definedName name="General_Salary_Increases">'Charter Plan'!$C$38</definedName>
    <definedName name="Grouped_Charter_School_Numbers___Do_not_enter_names._Enter_school_numbers_only_and_separate_multiple_numbers_with_commas._Do_not_fill_this_box_in_if_this_plan_is_for_one_school_only.">'Charter Cover Page'!$B$16</definedName>
    <definedName name="If_the_minimum_base_salary_does_not_have_an_increase__there_should_be_no_cost_under__Minimum_Base_Salary_Expenditures.">'Charter Plan'!$C$47</definedName>
    <definedName name="Increase_in_the_minimum_base_salary__if_any__as_a_result_of_the_Salary_Increase_Allocation__Item_C7_minus_Item_C6__and_any_additional_fund_sources.">'Charter Plan'!$C$34</definedName>
    <definedName name="Increased_Personnel_Compensation_Cost">'Charter Plan'!$C$26</definedName>
    <definedName name="Instructions__Use_this_template_only_if_you_are_submitting_a_plan_for_a_charter_school._School_districts_should_use_the_district_specific_template._Complete_the_following_sections_in_order__then_review_the_error_report_at_the_end_of_the_survey._DO_NOT_mod">'Charter Plan'!$C$6</definedName>
    <definedName name="Minimum_Base_Salary_Expenditures">'Charter Plan'!$C$35</definedName>
    <definedName name="Minimum_Base_Salary_Figures">'Charter Plan'!$C$31</definedName>
    <definedName name="Minimum_base_salary_for_teachers_as_defined_in_s._1012.01_2__a___F.S.__including_certified_prekindergarten_teachers_funded_in_the_FEFP__prior_to_any_salary_increases_provided_in_the_2025_26_year.">'Charter Plan'!$C$32</definedName>
    <definedName name="SECTION_A___Allocation_Data">'Charter Plan'!$C$14</definedName>
    <definedName name="SECTION_B___Maintenance_Allocation__Used_to_maintain_the_salary_increases_provided_through_the_Salary_Increase_Allocation_in_previous_fiscal_years._If_the_cost_to_maintain_these_increases_is_greater_than_the_charter_s_Maintenance_Allocation__other_funding">'Charter Plan'!$C$19</definedName>
    <definedName name="SECTION_C____Growth_Allocation__Provided_for_increased_personnel_compensation_costs_or_to_provide_salary_increases_to_full_time_classroom_teachers_and_certified_prekindergarten_teachers_funded_in_the_Florida_Education_Finance_Program_with_at_least_two_yea">'Charter Plan'!$C$24</definedName>
    <definedName name="Section_D___Error_Report__The_following_items_will_indicate_whether_there_is_an_error_with_the_data_entered_on_the_report_or__if_some_data_should_be_verified_for_accuracy._Do_not_submit_this_report_unless_item_D3_in_this_section_is_marked_YES.">'Charter Plan'!$C$44</definedName>
    <definedName name="Sponsoring_District_Name__choose_from_drop_down_menu">'Charter Cover Page'!$B$12</definedName>
    <definedName name="Sponsoring_District_Name__From_the_Charter_Plan_Tab">'Charter Plan'!$C$9</definedName>
    <definedName name="The_minimum_base_salary_is_greater_than_or_equal_to_the_previous_year__if__No___please_correct__as_the_minimum_base_cannot_be_lower_than_what_was_the_previous_amount_.">'Charter Plan'!$C$46</definedName>
    <definedName name="This_file_is_a_template_to_assist_school_districts_with_providing_the_necessary_Salary_Increase_Allocation_information_to_the_department_to_comply_with_section_1011.62__Florida_Statutes._Please_review_the_Frequently_Asked_Questions_provided_with_the_depar">'Charter Cover Page'!$B$6</definedName>
    <definedName name="Total_cost_to_maintain_the_salary_increases_provided_through_the_Salary_Increase_Allocation_in_previous_years__enter_the_total_cost_here__even_if_it_exceeds_the_allocation_.">'Charter Plan'!$C$21</definedName>
    <definedName name="Total_dollar_amount_of_unused_funds___Item_C1_minus_Item_C4__C9__C11_and_C12_._This_cell_should_be_zero.">'Charter Plan'!$C$41</definedName>
    <definedName name="Total_planned_expenditure_of_funds_from_sources_other_than_the_Salary_Increase_Allocation__if_any__used_to_increase_salaries_for_full_time_classroom_teachers_to_the_minimum_base_salary_listed_in_item_C7.">'Charter Plan'!$C$37</definedName>
    <definedName name="Total_planned_expenditure_of_funds_from_the_Salary_Increase_Allocation__if_any__used_to_increase_salaries_for_full_time_classroom_teachers__with_at_least_two_years_of_full_time_teaching_experience_in_a_Florida_public_school__to_the_minimum_base_salary_lis">'Charter Plan'!$C$36</definedName>
    <definedName name="Total_planned_expenditure_of_Salary_Increase_Allocation_funds_used_to_provide_salary_increases_to_full_time_classroom_teachers_with_at_least_two_years_of_full_time_teaching_experience_in_a_Florida_public_school.">'Charter Plan'!$C$39</definedName>
    <definedName name="Total_planned_expenditure_of_Salary_Increase_Allocation_funds_used_to_provide_salary_increases_to_increase_full_time_instructional_personnel_as_defined_by_s._1012.01_2__b___d___F.S.">'Charter Plan'!$C$40</definedName>
    <definedName name="Total_planned_expenditures_of_Salary_Increase_Allocation_funds_used_for_increased_compensation_costs.">'Charter Plan'!$C$30</definedName>
    <definedName name="Total_planned_expenditures_of_Salary_Increase_Allocation_funds_used_for_increased_employer_retirement_contribution.">'Charter Plan'!$C$27</definedName>
    <definedName name="Total_planned_expenditures_of_Salary_Increase_Allocation_funds_used_for_increased_health_insurance_costs.">'Charter Plan'!$C$28</definedName>
    <definedName name="Total_planned_expenditures_of_Salary_Increase_Allocation_funds_used_for_other_increased_compensation_costs.">'Charter Plan'!$C$29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5" l="1"/>
  <c r="D41" i="5"/>
  <c r="D30" i="5"/>
  <c r="D10" i="5"/>
  <c r="D11" i="5"/>
  <c r="D9" i="5"/>
  <c r="D34" i="5"/>
  <c r="D47" i="5" s="1"/>
  <c r="D20" i="5"/>
  <c r="D22" i="5" s="1"/>
  <c r="D25" i="5" s="1"/>
  <c r="D17" i="5"/>
  <c r="D48" i="5" l="1"/>
  <c r="D46" i="5"/>
  <c r="D50" i="5" s="1"/>
</calcChain>
</file>

<file path=xl/sharedStrings.xml><?xml version="1.0" encoding="utf-8"?>
<sst xmlns="http://schemas.openxmlformats.org/spreadsheetml/2006/main" count="160" uniqueCount="157">
  <si>
    <t xml:space="preserve">Boxes with this color indicate that data should be entered. Do not modify other cells. </t>
  </si>
  <si>
    <t>SECTION A - Allocation Data</t>
  </si>
  <si>
    <t>A1</t>
  </si>
  <si>
    <t>A2</t>
  </si>
  <si>
    <t>A3</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</si>
  <si>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</si>
  <si>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</si>
  <si>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</si>
  <si>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</si>
  <si>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</si>
  <si>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</si>
  <si>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</si>
  <si>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</si>
  <si>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</si>
  <si>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</si>
  <si>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</si>
  <si>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</si>
  <si>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</si>
  <si>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</si>
  <si>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</si>
  <si>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</si>
  <si>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</si>
  <si>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</si>
  <si>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</si>
  <si>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</si>
  <si>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</si>
  <si>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</si>
  <si>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</si>
  <si>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</si>
  <si>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</si>
  <si>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</si>
  <si>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</si>
  <si>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</si>
  <si>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</si>
  <si>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</si>
  <si>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</si>
  <si>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</si>
  <si>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</si>
  <si>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</si>
  <si>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</si>
  <si>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</si>
  <si>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</si>
  <si>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</si>
  <si>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</si>
  <si>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</si>
  <si>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</si>
  <si>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</si>
  <si>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</si>
  <si>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</si>
  <si>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</si>
  <si>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</si>
  <si>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</si>
  <si>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</si>
  <si>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</si>
  <si>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</si>
  <si>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</si>
  <si>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</si>
  <si>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</si>
  <si>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</si>
  <si>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</si>
  <si>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</si>
  <si>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</si>
  <si>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</si>
  <si>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</si>
  <si>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</si>
  <si>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</si>
  <si>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</si>
  <si>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</si>
  <si>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</si>
  <si>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</si>
  <si>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</si>
  <si>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</si>
  <si>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</si>
  <si>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</si>
  <si>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</si>
  <si>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FSU Lab - Broward</t>
  </si>
  <si>
    <t>FSU Lab - Leon</t>
  </si>
  <si>
    <t>UF Lab School</t>
  </si>
  <si>
    <t>Virtual School</t>
  </si>
  <si>
    <t>#</t>
  </si>
  <si>
    <t>TSIA</t>
  </si>
  <si>
    <t>B1</t>
  </si>
  <si>
    <t>B2</t>
  </si>
  <si>
    <t>B3</t>
  </si>
  <si>
    <t>C1</t>
  </si>
  <si>
    <t>C2</t>
  </si>
  <si>
    <t>C3</t>
  </si>
  <si>
    <t>C4</t>
  </si>
  <si>
    <t>C5</t>
  </si>
  <si>
    <t>C6</t>
  </si>
  <si>
    <t>1. Complete the following table:</t>
  </si>
  <si>
    <t>Contact Name:</t>
  </si>
  <si>
    <t>Contact Phone:</t>
  </si>
  <si>
    <t>Contact Email:</t>
  </si>
  <si>
    <t>SECOND</t>
  </si>
  <si>
    <t xml:space="preserve"> </t>
  </si>
  <si>
    <t>Does this file represent a board-approved plan?</t>
  </si>
  <si>
    <t>D1</t>
  </si>
  <si>
    <t>FSU Lab - Bay</t>
  </si>
  <si>
    <r>
      <rPr>
        <b/>
        <u/>
        <sz val="11"/>
        <color theme="1"/>
        <rFont val="Calibri"/>
        <family val="2"/>
        <scheme val="minor"/>
      </rPr>
      <t>Section D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D3 in this section is marked YES. </t>
    </r>
  </si>
  <si>
    <t>Sponsoring District Name (choose from drop-down menu)</t>
  </si>
  <si>
    <t>Charter School Name</t>
  </si>
  <si>
    <t>Charter School Number (ex. 1234)</t>
  </si>
  <si>
    <t>Grouped Charter School Numbers 
(Do not enter names. Enter school numbers only and separate multiple numbers with commas. Do not fill this box in if this plan is for one school only.)</t>
  </si>
  <si>
    <t>Sponsoring District Name (From the Charter Plan Tab)</t>
  </si>
  <si>
    <t>Charter School Number</t>
  </si>
  <si>
    <t xml:space="preserve">2. Navigate to the "Charter Plan" tab of this workbook. Enter data where indicated by colored cells. Once this has been completed, review the error report in Section D and ensure that the last item shows a "Yes" before moving on. </t>
  </si>
  <si>
    <t xml:space="preserve">3. Charter schools should submit their distribution plans directly to their sponsoring school district. </t>
  </si>
  <si>
    <t>CHARTER DISTRIBUTION PLAN</t>
  </si>
  <si>
    <t>CHARTER DISTRIBUTION PLAN TEMPLATE</t>
  </si>
  <si>
    <t xml:space="preserve">2025-26 SALARY INCREASE ALLOCATION </t>
  </si>
  <si>
    <t>DUE OCTOBER 1, 2025</t>
  </si>
  <si>
    <t xml:space="preserve">This file is a template to assist school districts with providing the necessary Salary Increase Allocation information to the department to comply with section 1011.62, Florida Statutes. Please review the Frequently Asked Questions provided with the department's 2025-26 Salary Increase Allocation memorandum for additional information on the administration of these funds. </t>
  </si>
  <si>
    <t>2025-26 SALARY INCREASE ALLOCATION</t>
  </si>
  <si>
    <t>All charter schools are required to submit this template. Please see FAQ Q20 regarding receiving the growth allocation from the district. The following instructions will help you complete this requirement.</t>
  </si>
  <si>
    <t>Minimum Base Salary Figures</t>
  </si>
  <si>
    <t>Minimum Base Salary Expenditures</t>
  </si>
  <si>
    <t>General Salary Increases</t>
  </si>
  <si>
    <t>C7</t>
  </si>
  <si>
    <t>C8</t>
  </si>
  <si>
    <r>
      <t>Total planned expenditure of Salary Increase Allocation funds used to provide salary increases to increase full-time instructional personnel as defined by s. 1012.01(2)(b)-(d), F.S</t>
    </r>
    <r>
      <rPr>
        <b/>
        <sz val="11"/>
        <color theme="1"/>
        <rFont val="Calibri"/>
        <family val="2"/>
        <scheme val="minor"/>
      </rPr>
      <t>.</t>
    </r>
  </si>
  <si>
    <t>C9</t>
  </si>
  <si>
    <t>D2</t>
  </si>
  <si>
    <t>D3</t>
  </si>
  <si>
    <t>D4</t>
  </si>
  <si>
    <t>2025-26 Salary Increase Allocation Distribution Plan ready to submit?</t>
  </si>
  <si>
    <t>Instructions: Use this template only if you are submitting a plan for a charter school. School districts should use the district-specific template. Complete the following sections in order, then review the error report at the end of the survey. DO NOT modify this template. Enter data as directed, as any modification will result in the need for a resubmission.</t>
  </si>
  <si>
    <r>
      <rPr>
        <b/>
        <u/>
        <sz val="11"/>
        <color theme="1"/>
        <rFont val="Calibri"/>
        <family val="2"/>
        <scheme val="minor"/>
      </rPr>
      <t>SECTION B - Maintenance Allocation</t>
    </r>
    <r>
      <rPr>
        <b/>
        <sz val="11"/>
        <color theme="1"/>
        <rFont val="Calibri"/>
        <family val="2"/>
        <scheme val="minor"/>
      </rPr>
      <t xml:space="preserve">: Used to maintain the salary increases provided through the Salary Increase Allocation in previous fiscal years. If the cost to maintain these increases is greater than the charter's Maintenance Allocation, other funding sources must be used to cover this difference. If the cost to maintain these increases is less than the charter's Maintenance Allocation, the remaining funds will be combined with the charter's Growth Allocation. See FAQs Q1 through Q4.
</t>
    </r>
  </si>
  <si>
    <t>C9 equals zero.</t>
  </si>
  <si>
    <t>The minimum base salary is greater than or equal to the previous year (if "No," please correct, as the minimum base cannot be lower than what was the previous amount).</t>
  </si>
  <si>
    <t>TCA</t>
  </si>
  <si>
    <t>Charter proportionate share of the Maintenance Allocation (do not include charter school funds).</t>
  </si>
  <si>
    <t>Charter proportionate share of the Growth Allocation (do not include charter school funds).</t>
  </si>
  <si>
    <t>Charter proportionate share of the Salary Increase Allocation from 2025-26 FEFP Conference Calculation.</t>
  </si>
  <si>
    <t>Funds available for the maintenance of prior year Salary Increase Allocation increases.</t>
  </si>
  <si>
    <t>Total cost to maintain the salary increases provided through the Salary Increase Allocation in previous years (enter the total cost here, even if it exceeds the allocation).</t>
  </si>
  <si>
    <t>Funds remaining from the charters's share of the 2025-26 Maintenance Allocation.</t>
  </si>
  <si>
    <t>Funds available from the growth allocation and remaining maintenance allocation (A2+B3).</t>
  </si>
  <si>
    <t>Minimum base salary for teachers as defined in s. 1012.01(2)(a), F.S., including certified prekindergarten teachers funded in the FEFP, prior to any salary increases provided in the 2025-26 year.</t>
  </si>
  <si>
    <t>Adjusted minimum base salary for 2025-26 for full-time classroom teachers as defined in s. 1012.01 (2)(a), F.S., after implementation of the Salary Increase Allocation and any additional funding sources used.</t>
  </si>
  <si>
    <r>
      <t xml:space="preserve">Total planned expenditure of </t>
    </r>
    <r>
      <rPr>
        <b/>
        <u/>
        <sz val="11"/>
        <color theme="1"/>
        <rFont val="Calibri"/>
        <family val="2"/>
        <scheme val="minor"/>
      </rPr>
      <t>Salary Increase Allocation funds</t>
    </r>
    <r>
      <rPr>
        <sz val="11"/>
        <color theme="1"/>
        <rFont val="Calibri"/>
        <family val="2"/>
        <scheme val="minor"/>
      </rPr>
      <t xml:space="preserve"> used to provide salary increases to full-time classroom teachers with at least two years of full-time teaching experience in a Florida public school</t>
    </r>
    <r>
      <rPr>
        <sz val="11"/>
        <color theme="1"/>
        <rFont val="Calibri"/>
        <family val="2"/>
        <scheme val="minor"/>
      </rPr>
      <t>.</t>
    </r>
  </si>
  <si>
    <t>Data entered in all fields (if "No," verify that all orange boxes contain data, even if 0).</t>
  </si>
  <si>
    <t>If the minimum base salary does not have an increase, there should be no cost under "Minimum Base Salary Expenditures."</t>
  </si>
  <si>
    <t>Increased Personnel Compensation Cost</t>
  </si>
  <si>
    <r>
      <t xml:space="preserve">Total planned expenditures of </t>
    </r>
    <r>
      <rPr>
        <b/>
        <u/>
        <sz val="11"/>
        <color theme="1"/>
        <rFont val="Calibri"/>
        <family val="2"/>
        <scheme val="minor"/>
      </rPr>
      <t>Salary Increase Allocation funds</t>
    </r>
    <r>
      <rPr>
        <sz val="11"/>
        <color theme="1"/>
        <rFont val="Calibri"/>
        <family val="2"/>
        <scheme val="minor"/>
      </rPr>
      <t xml:space="preserve"> used for increased employer retirement contribution. </t>
    </r>
  </si>
  <si>
    <t>Increase in the minimum base salary, if any, as a result of the Salary Increase Allocation (Item C7 minus Item C6) and any additional fund sources.</t>
  </si>
  <si>
    <t>Total dollar amount of unused funds  (Item C1 minus Item C4, C9, C11 and C12). This cell should be zero.</t>
  </si>
  <si>
    <t>C10</t>
  </si>
  <si>
    <t>C11</t>
  </si>
  <si>
    <t>C12</t>
  </si>
  <si>
    <t>C13</t>
  </si>
  <si>
    <r>
      <t xml:space="preserve">Total planned expenditure of funds </t>
    </r>
    <r>
      <rPr>
        <b/>
        <u/>
        <sz val="11"/>
        <color theme="1"/>
        <rFont val="Calibri"/>
        <family val="2"/>
        <scheme val="minor"/>
      </rPr>
      <t>from the Salary Increase Allocation</t>
    </r>
    <r>
      <rPr>
        <sz val="11"/>
        <color theme="1"/>
        <rFont val="Calibri"/>
        <family val="2"/>
        <scheme val="minor"/>
      </rPr>
      <t>, if any, used to increase salaries for full-time classroom teachers (</t>
    </r>
    <r>
      <rPr>
        <sz val="11"/>
        <color rgb="FFFF0000"/>
        <rFont val="Calibri"/>
        <family val="2"/>
        <scheme val="minor"/>
      </rPr>
      <t>with at least two years of full-time teaching experience in a Florida public school</t>
    </r>
    <r>
      <rPr>
        <sz val="11"/>
        <color theme="1"/>
        <rFont val="Calibri"/>
        <family val="2"/>
        <scheme val="minor"/>
      </rPr>
      <t>) to the minimum base salary listed in item C7.</t>
    </r>
    <r>
      <rPr>
        <sz val="11"/>
        <color rgb="FFFF0000"/>
        <rFont val="Calibri"/>
        <family val="2"/>
        <scheme val="minor"/>
      </rPr>
      <t xml:space="preserve"> </t>
    </r>
  </si>
  <si>
    <r>
      <t>Total planned expenditure of funds</t>
    </r>
    <r>
      <rPr>
        <b/>
        <sz val="11"/>
        <color theme="1"/>
        <rFont val="Calibri"/>
        <family val="2"/>
        <scheme val="minor"/>
      </rPr>
      <t xml:space="preserve"> from sources other than</t>
    </r>
    <r>
      <rPr>
        <sz val="11"/>
        <color theme="1"/>
        <rFont val="Calibri"/>
        <family val="2"/>
        <scheme val="minor"/>
      </rPr>
      <t xml:space="preserve"> the Salary Increase Allocation, if any, used to increase salaries for full-time classroom teachers to the minimum base salary listed in item C7. </t>
    </r>
  </si>
  <si>
    <r>
      <t xml:space="preserve">Total planned expenditures of </t>
    </r>
    <r>
      <rPr>
        <b/>
        <u/>
        <sz val="11"/>
        <color theme="1"/>
        <rFont val="Calibri"/>
        <family val="2"/>
        <scheme val="minor"/>
      </rPr>
      <t>Salary Increase Allocation funds</t>
    </r>
    <r>
      <rPr>
        <sz val="11"/>
        <color theme="1"/>
        <rFont val="Calibri"/>
        <family val="2"/>
        <scheme val="minor"/>
      </rPr>
      <t xml:space="preserve"> used for increased health insurance costs. </t>
    </r>
  </si>
  <si>
    <r>
      <t xml:space="preserve">Total planned expenditures of </t>
    </r>
    <r>
      <rPr>
        <b/>
        <u/>
        <sz val="11"/>
        <color theme="1"/>
        <rFont val="Calibri"/>
        <family val="2"/>
        <scheme val="minor"/>
      </rPr>
      <t>Salary Increase Allocation funds</t>
    </r>
    <r>
      <rPr>
        <sz val="11"/>
        <color theme="1"/>
        <rFont val="Calibri"/>
        <family val="2"/>
        <scheme val="minor"/>
      </rPr>
      <t xml:space="preserve"> used for other increased compensation costs. </t>
    </r>
  </si>
  <si>
    <r>
      <t xml:space="preserve">Total planned expenditures of </t>
    </r>
    <r>
      <rPr>
        <b/>
        <u/>
        <sz val="11"/>
        <color theme="1"/>
        <rFont val="Calibri"/>
        <family val="2"/>
        <scheme val="minor"/>
      </rPr>
      <t>Salary Increase Allocation funds</t>
    </r>
    <r>
      <rPr>
        <sz val="11"/>
        <color theme="1"/>
        <rFont val="Calibri"/>
        <family val="2"/>
        <scheme val="minor"/>
      </rPr>
      <t xml:space="preserve"> used for increased compensation costs. </t>
    </r>
  </si>
  <si>
    <t xml:space="preserve">SECTION C -  Growth Allocation: Provided for increased personnel compensation costs or to provide salary increases to full-time classroom teachers and certified prekindergarten teachers funded in the Florida Education Finance Program with at least two years of full-time teaching experience in a Florida public school and/or other instructional personnel defined in s. 1012.01(2)(a)-(d), F.S. See FAQs Q5 through Q9.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</si>
</sst>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
  </numFmts>
  <fonts count="1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u/>
      <sz val="10"/>
      <color theme="10"/>
      <name val="Arial"/>
      <family val="2"/>
    </font>
    <font>
      <sz val="11"/>
      <color rgb="FFFF0000"/>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8" fillId="0" borderId="0" xfId="0" applyFont="1" applyAlignment="1">
      <alignment horizontal="center" vertical="center"/>
    </xf>
    <xf numFmtId="0" fontId="7" fillId="0" borderId="8" xfId="0" applyFont="1" applyBorder="1"/>
    <xf numFmtId="0" fontId="7" fillId="0" borderId="8" xfId="0" applyFont="1" applyBorder="1" applyAlignment="1">
      <alignment horizontal="center"/>
    </xf>
    <xf numFmtId="0" fontId="9" fillId="0" borderId="6" xfId="0" applyFont="1" applyBorder="1"/>
    <xf numFmtId="0" fontId="9" fillId="2" borderId="6" xfId="0" applyFont="1" applyFill="1" applyBorder="1"/>
    <xf numFmtId="0" fontId="8" fillId="0" borderId="0" xfId="0" applyFont="1"/>
    <xf numFmtId="0" fontId="0" fillId="0" borderId="9" xfId="0" applyBorder="1"/>
    <xf numFmtId="0" fontId="0" fillId="0" borderId="10" xfId="0" applyBorder="1"/>
    <xf numFmtId="0" fontId="0" fillId="0" borderId="0" xfId="0" applyAlignment="1">
      <alignment horizontal="left" indent="1"/>
    </xf>
    <xf numFmtId="0" fontId="0" fillId="3" borderId="1" xfId="0" applyFill="1" applyBorder="1" applyProtection="1">
      <protection locked="0"/>
    </xf>
    <xf numFmtId="0" fontId="7" fillId="0" borderId="0" xfId="0" applyFont="1" applyAlignment="1">
      <alignment horizontal="center"/>
    </xf>
    <xf numFmtId="0" fontId="0" fillId="0" borderId="0" xfId="0" applyAlignment="1" applyProtection="1">
      <alignment horizontal="left"/>
      <protection locked="0"/>
    </xf>
    <xf numFmtId="0" fontId="0" fillId="0" borderId="0" xfId="0" applyAlignment="1">
      <alignment horizontal="left" wrapText="1" indent="1"/>
    </xf>
    <xf numFmtId="0" fontId="9" fillId="0" borderId="2"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applyAlignment="1">
      <alignment horizontal="center"/>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2" borderId="7" xfId="0" applyFont="1" applyFill="1" applyBorder="1"/>
    <xf numFmtId="0" fontId="6" fillId="0" borderId="1" xfId="0" applyFont="1" applyBorder="1" applyAlignment="1">
      <alignment wrapText="1"/>
    </xf>
    <xf numFmtId="164" fontId="6" fillId="3" borderId="1" xfId="0" applyNumberFormat="1" applyFont="1" applyFill="1" applyBorder="1" applyAlignment="1" applyProtection="1">
      <alignment horizontal="left"/>
      <protection locked="0"/>
    </xf>
    <xf numFmtId="164" fontId="6" fillId="0" borderId="1" xfId="0" applyNumberFormat="1" applyFont="1" applyBorder="1" applyAlignment="1">
      <alignment horizontal="left"/>
    </xf>
    <xf numFmtId="0" fontId="6" fillId="0" borderId="0" xfId="0" applyFont="1" applyAlignment="1">
      <alignment wrapText="1"/>
    </xf>
    <xf numFmtId="164" fontId="6" fillId="0" borderId="0" xfId="0" applyNumberFormat="1" applyFont="1" applyAlignment="1" applyProtection="1">
      <alignment horizontal="left"/>
      <protection locked="0"/>
    </xf>
    <xf numFmtId="165" fontId="6" fillId="0" borderId="0" xfId="0" applyNumberFormat="1" applyFont="1"/>
    <xf numFmtId="0" fontId="6" fillId="0" borderId="1" xfId="0" applyFont="1" applyBorder="1"/>
    <xf numFmtId="0" fontId="6" fillId="0" borderId="12" xfId="0" applyFont="1" applyBorder="1" applyAlignment="1">
      <alignment wrapText="1"/>
    </xf>
    <xf numFmtId="0" fontId="6" fillId="0" borderId="12" xfId="0" applyFont="1" applyBorder="1"/>
    <xf numFmtId="0" fontId="5" fillId="0" borderId="1" xfId="0" applyFont="1" applyBorder="1" applyAlignment="1">
      <alignment wrapText="1"/>
    </xf>
    <xf numFmtId="0" fontId="4" fillId="0" borderId="1" xfId="0" applyFont="1" applyBorder="1" applyAlignment="1">
      <alignment wrapText="1"/>
    </xf>
    <xf numFmtId="0" fontId="3" fillId="0" borderId="0" xfId="0" applyFont="1"/>
    <xf numFmtId="165" fontId="3" fillId="0" borderId="0" xfId="0" applyNumberFormat="1" applyFont="1"/>
    <xf numFmtId="0" fontId="3" fillId="0" borderId="1" xfId="0" applyFont="1" applyBorder="1" applyAlignment="1">
      <alignment wrapText="1"/>
    </xf>
    <xf numFmtId="164" fontId="3" fillId="3" borderId="1" xfId="0" applyNumberFormat="1" applyFont="1" applyFill="1" applyBorder="1" applyAlignment="1" applyProtection="1">
      <alignment horizontal="left"/>
      <protection locked="0"/>
    </xf>
    <xf numFmtId="164" fontId="3" fillId="0" borderId="1" xfId="0" applyNumberFormat="1" applyFont="1" applyBorder="1" applyAlignment="1">
      <alignment horizontal="left"/>
    </xf>
    <xf numFmtId="0" fontId="2" fillId="0" borderId="1" xfId="0" applyFont="1" applyBorder="1" applyAlignment="1">
      <alignmen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3" fontId="0" fillId="3" borderId="6" xfId="0" applyNumberFormat="1" applyFill="1" applyBorder="1" applyAlignment="1" applyProtection="1">
      <alignment horizontal="center"/>
      <protection locked="0"/>
    </xf>
    <xf numFmtId="0" fontId="0" fillId="3" borderId="7" xfId="0" applyFill="1" applyBorder="1" applyAlignment="1" applyProtection="1">
      <alignment horizontal="center"/>
      <protection locked="0"/>
    </xf>
    <xf numFmtId="0" fontId="7" fillId="0" borderId="0" xfId="0" applyFont="1" applyAlignment="1">
      <alignment horizontal="left" wrapText="1"/>
    </xf>
    <xf numFmtId="0" fontId="7" fillId="0" borderId="2" xfId="0" applyFont="1" applyBorder="1" applyAlignment="1">
      <alignment horizontal="center"/>
    </xf>
    <xf numFmtId="0" fontId="7" fillId="0" borderId="11" xfId="0" applyFont="1" applyBorder="1" applyAlignment="1">
      <alignment horizontal="center"/>
    </xf>
    <xf numFmtId="0" fontId="7" fillId="0" borderId="3" xfId="0" applyFont="1" applyBorder="1" applyAlignment="1">
      <alignment horizontal="center"/>
    </xf>
    <xf numFmtId="0" fontId="7" fillId="0" borderId="9" xfId="0" applyFont="1" applyBorder="1" applyAlignment="1">
      <alignment horizontal="center"/>
    </xf>
    <xf numFmtId="0" fontId="7" fillId="0" borderId="0" xfId="0" applyFont="1" applyAlignment="1">
      <alignment horizontal="center"/>
    </xf>
    <xf numFmtId="0" fontId="7" fillId="0" borderId="10"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center"/>
    </xf>
    <xf numFmtId="0" fontId="7" fillId="0" borderId="2" xfId="0" applyFont="1" applyBorder="1" applyAlignment="1">
      <alignment horizontal="left" wrapText="1"/>
    </xf>
    <xf numFmtId="0" fontId="7" fillId="0" borderId="11"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8" xfId="0" applyFont="1" applyBorder="1" applyAlignment="1">
      <alignment horizontal="left" wrapText="1"/>
    </xf>
    <xf numFmtId="0" fontId="7" fillId="0" borderId="5" xfId="0" applyFont="1" applyBorder="1" applyAlignment="1">
      <alignment horizontal="left" wrapText="1"/>
    </xf>
    <xf numFmtId="0" fontId="12" fillId="3" borderId="6" xfId="1" applyFill="1" applyBorder="1" applyAlignment="1" applyProtection="1">
      <alignment horizontal="left"/>
      <protection locked="0"/>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9" xfId="0" applyFont="1" applyFill="1" applyBorder="1" applyAlignment="1">
      <alignment horizontal="center"/>
    </xf>
    <xf numFmtId="0" fontId="9" fillId="2" borderId="10"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6" fillId="2" borderId="6" xfId="0" applyFont="1" applyFill="1" applyBorder="1" applyAlignment="1">
      <alignment horizontal="left" wrapText="1"/>
    </xf>
    <xf numFmtId="0" fontId="6" fillId="2" borderId="7" xfId="0" applyFont="1" applyFill="1" applyBorder="1" applyAlignment="1">
      <alignment horizontal="left" wrapText="1"/>
    </xf>
    <xf numFmtId="0" fontId="6" fillId="3" borderId="6" xfId="0" applyFont="1" applyFill="1" applyBorder="1" applyAlignment="1">
      <alignment horizontal="left" wrapText="1"/>
    </xf>
    <xf numFmtId="0" fontId="6" fillId="3" borderId="7" xfId="0" applyFont="1" applyFill="1" applyBorder="1" applyAlignment="1">
      <alignment horizontal="left"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6"/>
  <sheetViews>
    <sheetView showGridLines="0" tabSelected="1" workbookViewId="0">
      <selection activeCell="C12" sqref="C12"/>
    </sheetView>
  </sheetViews>
  <sheetFormatPr defaultRowHeight="12.75" x14ac:dyDescent="0.2"/>
  <cols>
    <col min="2" max="2" width="51.28515625" customWidth="1"/>
    <col min="3" max="3" width="21.7109375" customWidth="1"/>
    <col min="4" max="4" width="37" customWidth="1"/>
  </cols>
  <sheetData>
    <row r="2" spans="2:8" x14ac:dyDescent="0.2">
      <c r="B2" s="46" t="s">
        <v>110</v>
      </c>
      <c r="C2" s="47"/>
      <c r="D2" s="48"/>
    </row>
    <row r="3" spans="2:8" x14ac:dyDescent="0.2">
      <c r="B3" s="49" t="s">
        <v>108</v>
      </c>
      <c r="C3" s="50"/>
      <c r="D3" s="51"/>
    </row>
    <row r="4" spans="2:8" x14ac:dyDescent="0.2">
      <c r="B4" s="52" t="s">
        <v>111</v>
      </c>
      <c r="C4" s="53"/>
      <c r="D4" s="54"/>
    </row>
    <row r="6" spans="2:8" ht="53.25" customHeight="1" x14ac:dyDescent="0.2">
      <c r="B6" s="55" t="s">
        <v>112</v>
      </c>
      <c r="C6" s="56"/>
      <c r="D6" s="57"/>
      <c r="H6" t="s">
        <v>95</v>
      </c>
    </row>
    <row r="7" spans="2:8" x14ac:dyDescent="0.2">
      <c r="B7" s="7"/>
      <c r="D7" s="8"/>
    </row>
    <row r="8" spans="2:8" ht="27" customHeight="1" x14ac:dyDescent="0.2">
      <c r="B8" s="58" t="s">
        <v>114</v>
      </c>
      <c r="C8" s="59"/>
      <c r="D8" s="60"/>
    </row>
    <row r="10" spans="2:8" x14ac:dyDescent="0.2">
      <c r="B10" s="45" t="s">
        <v>90</v>
      </c>
      <c r="C10" s="45"/>
      <c r="D10" s="45"/>
    </row>
    <row r="12" spans="2:8" x14ac:dyDescent="0.2">
      <c r="B12" s="9" t="s">
        <v>100</v>
      </c>
      <c r="C12" s="10"/>
    </row>
    <row r="13" spans="2:8" x14ac:dyDescent="0.2">
      <c r="B13" s="9" t="s">
        <v>101</v>
      </c>
      <c r="C13" s="41"/>
      <c r="D13" s="42"/>
    </row>
    <row r="14" spans="2:8" x14ac:dyDescent="0.2">
      <c r="B14" s="9"/>
    </row>
    <row r="15" spans="2:8" x14ac:dyDescent="0.2">
      <c r="B15" s="9" t="s">
        <v>102</v>
      </c>
      <c r="C15" s="10"/>
    </row>
    <row r="16" spans="2:8" ht="51" x14ac:dyDescent="0.2">
      <c r="B16" s="13" t="s">
        <v>103</v>
      </c>
      <c r="C16" s="43"/>
      <c r="D16" s="44"/>
    </row>
    <row r="17" spans="2:4" x14ac:dyDescent="0.2">
      <c r="B17" s="9"/>
    </row>
    <row r="18" spans="2:4" x14ac:dyDescent="0.2">
      <c r="B18" s="9" t="s">
        <v>91</v>
      </c>
      <c r="C18" s="41"/>
      <c r="D18" s="42"/>
    </row>
    <row r="19" spans="2:4" x14ac:dyDescent="0.2">
      <c r="B19" s="9" t="s">
        <v>92</v>
      </c>
      <c r="C19" s="41"/>
      <c r="D19" s="42"/>
    </row>
    <row r="20" spans="2:4" x14ac:dyDescent="0.2">
      <c r="B20" s="9" t="s">
        <v>93</v>
      </c>
      <c r="C20" s="61"/>
      <c r="D20" s="42"/>
    </row>
    <row r="21" spans="2:4" ht="17.25" customHeight="1" x14ac:dyDescent="0.2">
      <c r="B21" s="9"/>
      <c r="D21" s="12"/>
    </row>
    <row r="22" spans="2:4" x14ac:dyDescent="0.2">
      <c r="B22" s="9" t="s">
        <v>96</v>
      </c>
      <c r="C22" s="41"/>
      <c r="D22" s="42"/>
    </row>
    <row r="23" spans="2:4" x14ac:dyDescent="0.2">
      <c r="B23" s="9"/>
      <c r="C23" s="12"/>
      <c r="D23" s="12"/>
    </row>
    <row r="24" spans="2:4" ht="30" customHeight="1" x14ac:dyDescent="0.2">
      <c r="B24" s="45" t="s">
        <v>106</v>
      </c>
      <c r="C24" s="45"/>
      <c r="D24" s="45"/>
    </row>
    <row r="26" spans="2:4" ht="12.75" customHeight="1" x14ac:dyDescent="0.2">
      <c r="B26" s="45" t="s">
        <v>107</v>
      </c>
      <c r="C26" s="45"/>
      <c r="D26" s="45"/>
    </row>
  </sheetData>
  <sheetProtection sheet="1" selectLockedCells="1"/>
  <protectedRanges>
    <protectedRange algorithmName="SHA-512" hashValue="DSvXfRj9jfnEX3HEcfELQeq7hbIJ2RCeKYQ+sJSf9EPtMWQbqtZ4EC3DhXaJDKs2D85OzJeCOY80PZRKm6nnog==" saltValue="0o75YeVXEUC9VpBIrqIrqg==" spinCount="100000" sqref="C12 C18:C20 C23 C22" name="Entries"/>
    <protectedRange algorithmName="SHA-512" hashValue="2OcprOq+0xkRDRYvCSaVEJDLK7efo+4pfxwbKpNMqBvgj54lfz44I+n5ocp+ENKw5T8REKqtEUPLgnNmN0U11Q==" saltValue="F4CwMHngq2az8JSOj24/bA==" spinCount="100000" sqref="C13 C15:C16" name="Entries_1"/>
  </protectedRanges>
  <mergeCells count="14">
    <mergeCell ref="B26:D26"/>
    <mergeCell ref="B24:D24"/>
    <mergeCell ref="C22:D22"/>
    <mergeCell ref="C18:D18"/>
    <mergeCell ref="C19:D19"/>
    <mergeCell ref="C20:D20"/>
    <mergeCell ref="C13:D13"/>
    <mergeCell ref="C16:D16"/>
    <mergeCell ref="B10:D10"/>
    <mergeCell ref="B2:D2"/>
    <mergeCell ref="B3:D3"/>
    <mergeCell ref="B4:D4"/>
    <mergeCell ref="B6:D6"/>
    <mergeCell ref="B8:D8"/>
  </mergeCells>
  <dataValidations count="2">
    <dataValidation type="textLength" operator="lessThanOrEqual" allowBlank="1" showInputMessage="1" showErrorMessage="1" error="School number should be no more 4 digits" sqref="C15" xr:uid="{00CE3DDE-AD74-4353-A739-4D17CFE0574E}">
      <formula1>4</formula1>
    </dataValidation>
    <dataValidation type="list" allowBlank="1" showDropDown="1" showInputMessage="1" showErrorMessage="1" error="Please enter Yes or No. " sqref="C22:D22" xr:uid="{EB8DB280-F605-4874-94ED-EDBD32BFCCA9}">
      <formula1>"Yes,No,yes,no,YES,NO"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621EE-31DD-4BF5-BF28-19170400D358}">
  <dimension ref="B2:K50"/>
  <sheetViews>
    <sheetView topLeftCell="A15" workbookViewId="0">
      <selection activeCell="D15" sqref="D15"/>
    </sheetView>
  </sheetViews>
  <sheetFormatPr defaultRowHeight="15" x14ac:dyDescent="0.25"/>
  <cols>
    <col min="1" max="1" width="9.140625" style="15"/>
    <col min="2" max="2" width="3.5703125" style="6" bestFit="1" customWidth="1"/>
    <col min="3" max="3" width="74.7109375" style="15" customWidth="1"/>
    <col min="4" max="4" width="17.140625" style="15" customWidth="1"/>
    <col min="5" max="16384" width="9.140625" style="15"/>
  </cols>
  <sheetData>
    <row r="2" spans="2:4" x14ac:dyDescent="0.25">
      <c r="C2" s="64" t="s">
        <v>113</v>
      </c>
      <c r="D2" s="65"/>
    </row>
    <row r="3" spans="2:4" x14ac:dyDescent="0.25">
      <c r="C3" s="66" t="s">
        <v>109</v>
      </c>
      <c r="D3" s="67"/>
    </row>
    <row r="4" spans="2:4" x14ac:dyDescent="0.25">
      <c r="C4" s="68" t="s">
        <v>111</v>
      </c>
      <c r="D4" s="69"/>
    </row>
    <row r="5" spans="2:4" x14ac:dyDescent="0.25">
      <c r="C5" s="16"/>
      <c r="D5" s="17"/>
    </row>
    <row r="6" spans="2:4" ht="60" customHeight="1" x14ac:dyDescent="0.25">
      <c r="C6" s="70" t="s">
        <v>126</v>
      </c>
      <c r="D6" s="71"/>
    </row>
    <row r="7" spans="2:4" x14ac:dyDescent="0.25">
      <c r="C7" s="72" t="s">
        <v>0</v>
      </c>
      <c r="D7" s="73"/>
    </row>
    <row r="8" spans="2:4" x14ac:dyDescent="0.25">
      <c r="C8" s="16"/>
      <c r="D8" s="17"/>
    </row>
    <row r="9" spans="2:4" x14ac:dyDescent="0.25">
      <c r="C9" s="4" t="s">
        <v>104</v>
      </c>
      <c r="D9" s="18">
        <f>'Charter Cover Page'!C12</f>
        <v>0</v>
      </c>
    </row>
    <row r="10" spans="2:4" x14ac:dyDescent="0.25">
      <c r="C10" s="14" t="s">
        <v>105</v>
      </c>
      <c r="D10" s="18">
        <f>'Charter Cover Page'!C15</f>
        <v>0</v>
      </c>
    </row>
    <row r="11" spans="2:4" x14ac:dyDescent="0.25">
      <c r="C11" s="14" t="s">
        <v>101</v>
      </c>
      <c r="D11" s="18">
        <f>'Charter Cover Page'!C13</f>
        <v>0</v>
      </c>
    </row>
    <row r="12" spans="2:4" x14ac:dyDescent="0.25">
      <c r="C12" s="19"/>
      <c r="D12" s="20"/>
    </row>
    <row r="13" spans="2:4" x14ac:dyDescent="0.25">
      <c r="C13" s="21"/>
      <c r="D13" s="22"/>
    </row>
    <row r="14" spans="2:4" x14ac:dyDescent="0.25">
      <c r="C14" s="5" t="s">
        <v>1</v>
      </c>
      <c r="D14" s="23"/>
    </row>
    <row r="15" spans="2:4" ht="30" x14ac:dyDescent="0.25">
      <c r="B15" s="1" t="s">
        <v>2</v>
      </c>
      <c r="C15" s="34" t="s">
        <v>131</v>
      </c>
      <c r="D15" s="25"/>
    </row>
    <row r="16" spans="2:4" ht="30" x14ac:dyDescent="0.25">
      <c r="B16" s="1" t="s">
        <v>3</v>
      </c>
      <c r="C16" s="34" t="s">
        <v>132</v>
      </c>
      <c r="D16" s="25"/>
    </row>
    <row r="17" spans="2:11" ht="30" x14ac:dyDescent="0.25">
      <c r="B17" s="1" t="s">
        <v>4</v>
      </c>
      <c r="C17" s="34" t="s">
        <v>133</v>
      </c>
      <c r="D17" s="26">
        <f>D15+D16</f>
        <v>0</v>
      </c>
    </row>
    <row r="18" spans="2:11" x14ac:dyDescent="0.25">
      <c r="B18" s="1"/>
      <c r="C18" s="27"/>
      <c r="D18" s="28"/>
    </row>
    <row r="19" spans="2:11" ht="79.5" customHeight="1" x14ac:dyDescent="0.25">
      <c r="B19" s="1"/>
      <c r="C19" s="62" t="s">
        <v>127</v>
      </c>
      <c r="D19" s="63"/>
    </row>
    <row r="20" spans="2:11" ht="30" x14ac:dyDescent="0.25">
      <c r="B20" s="1" t="s">
        <v>81</v>
      </c>
      <c r="C20" s="34" t="s">
        <v>134</v>
      </c>
      <c r="D20" s="26">
        <f>D15</f>
        <v>0</v>
      </c>
    </row>
    <row r="21" spans="2:11" ht="45" x14ac:dyDescent="0.25">
      <c r="B21" s="1" t="s">
        <v>82</v>
      </c>
      <c r="C21" s="34" t="s">
        <v>135</v>
      </c>
      <c r="D21" s="25"/>
    </row>
    <row r="22" spans="2:11" ht="30" x14ac:dyDescent="0.25">
      <c r="B22" s="1" t="s">
        <v>83</v>
      </c>
      <c r="C22" s="34" t="s">
        <v>136</v>
      </c>
      <c r="D22" s="26">
        <f>MAX(D20-D21,0)</f>
        <v>0</v>
      </c>
    </row>
    <row r="24" spans="2:11" ht="83.25" customHeight="1" x14ac:dyDescent="0.25">
      <c r="C24" s="62" t="s">
        <v>156</v>
      </c>
      <c r="D24" s="63"/>
    </row>
    <row r="25" spans="2:11" ht="30" x14ac:dyDescent="0.25">
      <c r="B25" s="6" t="s">
        <v>84</v>
      </c>
      <c r="C25" s="34" t="s">
        <v>137</v>
      </c>
      <c r="D25" s="26">
        <f>D16+D22</f>
        <v>0</v>
      </c>
    </row>
    <row r="26" spans="2:11" s="35" customFormat="1" x14ac:dyDescent="0.25">
      <c r="B26" s="6"/>
      <c r="C26" s="74" t="s">
        <v>143</v>
      </c>
      <c r="D26" s="75"/>
      <c r="K26" s="36"/>
    </row>
    <row r="27" spans="2:11" s="35" customFormat="1" ht="30" x14ac:dyDescent="0.25">
      <c r="B27" s="6" t="s">
        <v>85</v>
      </c>
      <c r="C27" s="37" t="s">
        <v>144</v>
      </c>
      <c r="D27" s="38"/>
      <c r="K27" s="36"/>
    </row>
    <row r="28" spans="2:11" s="35" customFormat="1" ht="30" x14ac:dyDescent="0.25">
      <c r="B28" s="6" t="s">
        <v>86</v>
      </c>
      <c r="C28" s="40" t="s">
        <v>153</v>
      </c>
      <c r="D28" s="38"/>
      <c r="K28" s="36"/>
    </row>
    <row r="29" spans="2:11" s="35" customFormat="1" ht="30" x14ac:dyDescent="0.25">
      <c r="B29" s="6" t="s">
        <v>87</v>
      </c>
      <c r="C29" s="40" t="s">
        <v>154</v>
      </c>
      <c r="D29" s="38"/>
      <c r="K29" s="36"/>
    </row>
    <row r="30" spans="2:11" s="35" customFormat="1" ht="30" x14ac:dyDescent="0.25">
      <c r="B30" s="6" t="s">
        <v>88</v>
      </c>
      <c r="C30" s="40" t="s">
        <v>155</v>
      </c>
      <c r="D30" s="39">
        <f>SUM(D27:D29)</f>
        <v>0</v>
      </c>
      <c r="K30" s="36"/>
    </row>
    <row r="31" spans="2:11" x14ac:dyDescent="0.25">
      <c r="C31" s="74" t="s">
        <v>115</v>
      </c>
      <c r="D31" s="75"/>
    </row>
    <row r="32" spans="2:11" ht="45" x14ac:dyDescent="0.25">
      <c r="B32" s="6" t="s">
        <v>89</v>
      </c>
      <c r="C32" s="34" t="s">
        <v>138</v>
      </c>
      <c r="D32" s="25"/>
    </row>
    <row r="33" spans="2:11" ht="45" x14ac:dyDescent="0.25">
      <c r="B33" s="6" t="s">
        <v>118</v>
      </c>
      <c r="C33" s="34" t="s">
        <v>139</v>
      </c>
      <c r="D33" s="25"/>
    </row>
    <row r="34" spans="2:11" ht="33" customHeight="1" x14ac:dyDescent="0.25">
      <c r="B34" s="6" t="s">
        <v>119</v>
      </c>
      <c r="C34" s="37" t="s">
        <v>145</v>
      </c>
      <c r="D34" s="26">
        <f>D33-D32</f>
        <v>0</v>
      </c>
    </row>
    <row r="35" spans="2:11" x14ac:dyDescent="0.25">
      <c r="C35" s="74" t="s">
        <v>116</v>
      </c>
      <c r="D35" s="75"/>
    </row>
    <row r="36" spans="2:11" ht="60" x14ac:dyDescent="0.25">
      <c r="B36" s="6" t="s">
        <v>121</v>
      </c>
      <c r="C36" s="37" t="s">
        <v>151</v>
      </c>
      <c r="D36" s="25"/>
      <c r="K36" s="29"/>
    </row>
    <row r="37" spans="2:11" ht="45" x14ac:dyDescent="0.25">
      <c r="B37" s="6" t="s">
        <v>147</v>
      </c>
      <c r="C37" s="37" t="s">
        <v>152</v>
      </c>
      <c r="D37" s="25"/>
      <c r="K37" s="29"/>
    </row>
    <row r="38" spans="2:11" x14ac:dyDescent="0.25">
      <c r="C38" s="74" t="s">
        <v>117</v>
      </c>
      <c r="D38" s="75"/>
      <c r="K38" s="29"/>
    </row>
    <row r="39" spans="2:11" ht="45" x14ac:dyDescent="0.25">
      <c r="B39" s="6" t="s">
        <v>148</v>
      </c>
      <c r="C39" s="34" t="s">
        <v>140</v>
      </c>
      <c r="D39" s="25"/>
      <c r="K39" s="29"/>
    </row>
    <row r="40" spans="2:11" ht="45" x14ac:dyDescent="0.25">
      <c r="B40" s="6" t="s">
        <v>149</v>
      </c>
      <c r="C40" s="34" t="s">
        <v>120</v>
      </c>
      <c r="D40" s="25"/>
      <c r="K40" s="29"/>
    </row>
    <row r="41" spans="2:11" ht="30" x14ac:dyDescent="0.25">
      <c r="B41" s="6" t="s">
        <v>150</v>
      </c>
      <c r="C41" s="24" t="s">
        <v>146</v>
      </c>
      <c r="D41" s="26">
        <f>D25-D36-D39-D40-D30</f>
        <v>0</v>
      </c>
    </row>
    <row r="44" spans="2:11" ht="48" customHeight="1" x14ac:dyDescent="0.25">
      <c r="C44" s="76" t="s">
        <v>99</v>
      </c>
      <c r="D44" s="77"/>
    </row>
    <row r="45" spans="2:11" ht="30" x14ac:dyDescent="0.25">
      <c r="B45" s="6" t="s">
        <v>97</v>
      </c>
      <c r="C45" s="34" t="s">
        <v>141</v>
      </c>
      <c r="D45" s="30" t="str">
        <f>IF((COUNTIF(D36:D37,"")+COUNTIF(D32:D33,"")+COUNTIF(D21,"")+COUNTIF(D15:D17,"")+COUNTIF(D39:D40,"")+COUNTIF(D27:D29,""))=0,"Yes","No")</f>
        <v>No</v>
      </c>
    </row>
    <row r="46" spans="2:11" ht="45" x14ac:dyDescent="0.25">
      <c r="B46" s="6" t="s">
        <v>122</v>
      </c>
      <c r="C46" s="33" t="s">
        <v>129</v>
      </c>
      <c r="D46" s="30" t="str">
        <f>IF(D34&lt;0,"No","Yes")</f>
        <v>Yes</v>
      </c>
    </row>
    <row r="47" spans="2:11" ht="30" x14ac:dyDescent="0.25">
      <c r="B47" s="6" t="s">
        <v>123</v>
      </c>
      <c r="C47" s="34" t="s">
        <v>142</v>
      </c>
      <c r="D47" s="30" t="str">
        <f>IF(AND(D34=0,SUM(D36:D37)&lt;&gt;0),"No","Yes")</f>
        <v>Yes</v>
      </c>
    </row>
    <row r="48" spans="2:11" x14ac:dyDescent="0.25">
      <c r="B48" s="6" t="s">
        <v>124</v>
      </c>
      <c r="C48" s="33" t="s">
        <v>128</v>
      </c>
      <c r="D48" s="30" t="str">
        <f>IF(D41=0,"Yes","No")</f>
        <v>Yes</v>
      </c>
    </row>
    <row r="49" spans="2:4" x14ac:dyDescent="0.25">
      <c r="C49" s="31"/>
      <c r="D49" s="32"/>
    </row>
    <row r="50" spans="2:4" x14ac:dyDescent="0.25">
      <c r="B50" s="6" t="s">
        <v>123</v>
      </c>
      <c r="C50" s="24" t="s">
        <v>125</v>
      </c>
      <c r="D50" s="30" t="str">
        <f>IF(COUNTIF(D45:D48,"No")&gt;0,"No","Yes")</f>
        <v>No</v>
      </c>
    </row>
  </sheetData>
  <sheetProtection sheet="1" selectLockedCells="1"/>
  <protectedRanges>
    <protectedRange algorithmName="SHA-512" hashValue="gPM5sY5YJRYcB2OcAj/omQgQDicFufrlFW6sfloA61mUYPcJd95UVlBvTW6UDNFyAvc30jz7J/Ndr70ssaAqiw==" saltValue="EW/Kcr8XZTQKso+JaAeDrw==" spinCount="100000" sqref="D36:D40 D21 D32:D33 D15:D17" name="Entries"/>
    <protectedRange algorithmName="SHA-512" hashValue="gPM5sY5YJRYcB2OcAj/omQgQDicFufrlFW6sfloA61mUYPcJd95UVlBvTW6UDNFyAvc30jz7J/Ndr70ssaAqiw==" saltValue="EW/Kcr8XZTQKso+JaAeDrw==" spinCount="100000" sqref="D26:D30" name="Entries_1"/>
  </protectedRanges>
  <mergeCells count="12">
    <mergeCell ref="C24:D24"/>
    <mergeCell ref="C31:D31"/>
    <mergeCell ref="C35:D35"/>
    <mergeCell ref="C38:D38"/>
    <mergeCell ref="C44:D44"/>
    <mergeCell ref="C26:D26"/>
    <mergeCell ref="C19:D19"/>
    <mergeCell ref="C2:D2"/>
    <mergeCell ref="C3:D3"/>
    <mergeCell ref="C4:D4"/>
    <mergeCell ref="C6:D6"/>
    <mergeCell ref="C7:D7"/>
  </mergeCells>
  <conditionalFormatting sqref="D45:D50">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21 D32:D33 D15 D36:D37 D39:D40 D27:D30" xr:uid="{07CE3683-3129-493C-B645-025AD67CE69F}">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8"/>
  <sheetViews>
    <sheetView topLeftCell="A52" workbookViewId="0">
      <selection activeCell="D88" sqref="D88"/>
    </sheetView>
  </sheetViews>
  <sheetFormatPr defaultRowHeight="12.75" x14ac:dyDescent="0.2"/>
  <cols>
    <col min="3" max="3" width="16.85546875" bestFit="1" customWidth="1"/>
  </cols>
  <sheetData>
    <row r="2" spans="2:4" x14ac:dyDescent="0.2">
      <c r="D2" s="11" t="s">
        <v>94</v>
      </c>
    </row>
    <row r="3" spans="2:4" x14ac:dyDescent="0.2">
      <c r="B3" s="2" t="s">
        <v>79</v>
      </c>
      <c r="C3" s="2" t="s">
        <v>5</v>
      </c>
      <c r="D3" s="3" t="s">
        <v>80</v>
      </c>
    </row>
    <row r="4" spans="2:4" x14ac:dyDescent="0.2">
      <c r="B4">
        <v>1</v>
      </c>
      <c r="C4" t="s">
        <v>6</v>
      </c>
    </row>
    <row r="5" spans="2:4" x14ac:dyDescent="0.2">
      <c r="B5">
        <v>2</v>
      </c>
      <c r="C5" t="s">
        <v>7</v>
      </c>
    </row>
    <row r="6" spans="2:4" x14ac:dyDescent="0.2">
      <c r="B6">
        <v>3</v>
      </c>
      <c r="C6" t="s">
        <v>8</v>
      </c>
    </row>
    <row r="7" spans="2:4" x14ac:dyDescent="0.2">
      <c r="B7">
        <v>4</v>
      </c>
      <c r="C7" t="s">
        <v>9</v>
      </c>
    </row>
    <row r="8" spans="2:4" x14ac:dyDescent="0.2">
      <c r="B8">
        <v>5</v>
      </c>
      <c r="C8" t="s">
        <v>10</v>
      </c>
    </row>
    <row r="9" spans="2:4" x14ac:dyDescent="0.2">
      <c r="B9">
        <v>6</v>
      </c>
      <c r="C9" t="s">
        <v>11</v>
      </c>
    </row>
    <row r="10" spans="2:4" x14ac:dyDescent="0.2">
      <c r="B10">
        <v>7</v>
      </c>
      <c r="C10" t="s">
        <v>12</v>
      </c>
    </row>
    <row r="11" spans="2:4" x14ac:dyDescent="0.2">
      <c r="B11">
        <v>8</v>
      </c>
      <c r="C11" t="s">
        <v>13</v>
      </c>
    </row>
    <row r="12" spans="2:4" x14ac:dyDescent="0.2">
      <c r="B12">
        <v>9</v>
      </c>
      <c r="C12" t="s">
        <v>14</v>
      </c>
    </row>
    <row r="13" spans="2:4" x14ac:dyDescent="0.2">
      <c r="B13">
        <v>10</v>
      </c>
      <c r="C13" t="s">
        <v>15</v>
      </c>
    </row>
    <row r="14" spans="2:4" x14ac:dyDescent="0.2">
      <c r="B14">
        <v>11</v>
      </c>
      <c r="C14" t="s">
        <v>16</v>
      </c>
    </row>
    <row r="15" spans="2:4" x14ac:dyDescent="0.2">
      <c r="B15">
        <v>12</v>
      </c>
      <c r="C15" t="s">
        <v>17</v>
      </c>
    </row>
    <row r="16" spans="2:4" x14ac:dyDescent="0.2">
      <c r="B16">
        <v>13</v>
      </c>
      <c r="C16" t="s">
        <v>18</v>
      </c>
    </row>
    <row r="17" spans="2:3" x14ac:dyDescent="0.2">
      <c r="B17">
        <v>14</v>
      </c>
      <c r="C17" t="s">
        <v>19</v>
      </c>
    </row>
    <row r="18" spans="2:3" x14ac:dyDescent="0.2">
      <c r="B18">
        <v>15</v>
      </c>
      <c r="C18" t="s">
        <v>20</v>
      </c>
    </row>
    <row r="19" spans="2:3" x14ac:dyDescent="0.2">
      <c r="B19">
        <v>16</v>
      </c>
      <c r="C19" t="s">
        <v>21</v>
      </c>
    </row>
    <row r="20" spans="2:3" x14ac:dyDescent="0.2">
      <c r="B20">
        <v>17</v>
      </c>
      <c r="C20" t="s">
        <v>22</v>
      </c>
    </row>
    <row r="21" spans="2:3" x14ac:dyDescent="0.2">
      <c r="B21">
        <v>18</v>
      </c>
      <c r="C21" t="s">
        <v>23</v>
      </c>
    </row>
    <row r="22" spans="2:3" x14ac:dyDescent="0.2">
      <c r="B22">
        <v>19</v>
      </c>
      <c r="C22" t="s">
        <v>24</v>
      </c>
    </row>
    <row r="23" spans="2:3" x14ac:dyDescent="0.2">
      <c r="B23">
        <v>20</v>
      </c>
      <c r="C23" t="s">
        <v>25</v>
      </c>
    </row>
    <row r="24" spans="2:3" x14ac:dyDescent="0.2">
      <c r="B24">
        <v>21</v>
      </c>
      <c r="C24" t="s">
        <v>26</v>
      </c>
    </row>
    <row r="25" spans="2:3" x14ac:dyDescent="0.2">
      <c r="B25">
        <v>22</v>
      </c>
      <c r="C25" t="s">
        <v>27</v>
      </c>
    </row>
    <row r="26" spans="2:3" x14ac:dyDescent="0.2">
      <c r="B26">
        <v>23</v>
      </c>
      <c r="C26" t="s">
        <v>28</v>
      </c>
    </row>
    <row r="27" spans="2:3" x14ac:dyDescent="0.2">
      <c r="B27">
        <v>24</v>
      </c>
      <c r="C27" t="s">
        <v>29</v>
      </c>
    </row>
    <row r="28" spans="2:3" x14ac:dyDescent="0.2">
      <c r="B28">
        <v>25</v>
      </c>
      <c r="C28" t="s">
        <v>30</v>
      </c>
    </row>
    <row r="29" spans="2:3" x14ac:dyDescent="0.2">
      <c r="B29">
        <v>26</v>
      </c>
      <c r="C29" t="s">
        <v>31</v>
      </c>
    </row>
    <row r="30" spans="2:3" x14ac:dyDescent="0.2">
      <c r="B30">
        <v>27</v>
      </c>
      <c r="C30" t="s">
        <v>32</v>
      </c>
    </row>
    <row r="31" spans="2:3" x14ac:dyDescent="0.2">
      <c r="B31">
        <v>28</v>
      </c>
      <c r="C31" t="s">
        <v>33</v>
      </c>
    </row>
    <row r="32" spans="2:3" x14ac:dyDescent="0.2">
      <c r="B32">
        <v>29</v>
      </c>
      <c r="C32" t="s">
        <v>34</v>
      </c>
    </row>
    <row r="33" spans="2:3" x14ac:dyDescent="0.2">
      <c r="B33">
        <v>30</v>
      </c>
      <c r="C33" t="s">
        <v>35</v>
      </c>
    </row>
    <row r="34" spans="2:3" x14ac:dyDescent="0.2">
      <c r="B34">
        <v>31</v>
      </c>
      <c r="C34" t="s">
        <v>36</v>
      </c>
    </row>
    <row r="35" spans="2:3" x14ac:dyDescent="0.2">
      <c r="B35">
        <v>32</v>
      </c>
      <c r="C35" t="s">
        <v>37</v>
      </c>
    </row>
    <row r="36" spans="2:3" x14ac:dyDescent="0.2">
      <c r="B36">
        <v>33</v>
      </c>
      <c r="C36" t="s">
        <v>38</v>
      </c>
    </row>
    <row r="37" spans="2:3" x14ac:dyDescent="0.2">
      <c r="B37">
        <v>34</v>
      </c>
      <c r="C37" t="s">
        <v>39</v>
      </c>
    </row>
    <row r="38" spans="2:3" x14ac:dyDescent="0.2">
      <c r="B38">
        <v>35</v>
      </c>
      <c r="C38" t="s">
        <v>40</v>
      </c>
    </row>
    <row r="39" spans="2:3" x14ac:dyDescent="0.2">
      <c r="B39">
        <v>36</v>
      </c>
      <c r="C39" t="s">
        <v>41</v>
      </c>
    </row>
    <row r="40" spans="2:3" x14ac:dyDescent="0.2">
      <c r="B40">
        <v>37</v>
      </c>
      <c r="C40" t="s">
        <v>42</v>
      </c>
    </row>
    <row r="41" spans="2:3" x14ac:dyDescent="0.2">
      <c r="B41">
        <v>38</v>
      </c>
      <c r="C41" t="s">
        <v>43</v>
      </c>
    </row>
    <row r="42" spans="2:3" x14ac:dyDescent="0.2">
      <c r="B42">
        <v>39</v>
      </c>
      <c r="C42" t="s">
        <v>44</v>
      </c>
    </row>
    <row r="43" spans="2:3" x14ac:dyDescent="0.2">
      <c r="B43">
        <v>40</v>
      </c>
      <c r="C43" t="s">
        <v>45</v>
      </c>
    </row>
    <row r="44" spans="2:3" x14ac:dyDescent="0.2">
      <c r="B44">
        <v>41</v>
      </c>
      <c r="C44" t="s">
        <v>46</v>
      </c>
    </row>
    <row r="45" spans="2:3" x14ac:dyDescent="0.2">
      <c r="B45">
        <v>42</v>
      </c>
      <c r="C45" t="s">
        <v>47</v>
      </c>
    </row>
    <row r="46" spans="2:3" x14ac:dyDescent="0.2">
      <c r="B46">
        <v>43</v>
      </c>
      <c r="C46" t="s">
        <v>48</v>
      </c>
    </row>
    <row r="47" spans="2:3" x14ac:dyDescent="0.2">
      <c r="B47">
        <v>44</v>
      </c>
      <c r="C47" t="s">
        <v>49</v>
      </c>
    </row>
    <row r="48" spans="2:3" x14ac:dyDescent="0.2">
      <c r="B48">
        <v>45</v>
      </c>
      <c r="C48" t="s">
        <v>50</v>
      </c>
    </row>
    <row r="49" spans="2:3" x14ac:dyDescent="0.2">
      <c r="B49">
        <v>46</v>
      </c>
      <c r="C49" t="s">
        <v>51</v>
      </c>
    </row>
    <row r="50" spans="2:3" x14ac:dyDescent="0.2">
      <c r="B50">
        <v>47</v>
      </c>
      <c r="C50" t="s">
        <v>52</v>
      </c>
    </row>
    <row r="51" spans="2:3" x14ac:dyDescent="0.2">
      <c r="B51">
        <v>48</v>
      </c>
      <c r="C51" t="s">
        <v>53</v>
      </c>
    </row>
    <row r="52" spans="2:3" x14ac:dyDescent="0.2">
      <c r="B52">
        <v>49</v>
      </c>
      <c r="C52" t="s">
        <v>54</v>
      </c>
    </row>
    <row r="53" spans="2:3" x14ac:dyDescent="0.2">
      <c r="B53">
        <v>50</v>
      </c>
      <c r="C53" t="s">
        <v>55</v>
      </c>
    </row>
    <row r="54" spans="2:3" x14ac:dyDescent="0.2">
      <c r="B54">
        <v>51</v>
      </c>
      <c r="C54" t="s">
        <v>56</v>
      </c>
    </row>
    <row r="55" spans="2:3" x14ac:dyDescent="0.2">
      <c r="B55">
        <v>52</v>
      </c>
      <c r="C55" t="s">
        <v>57</v>
      </c>
    </row>
    <row r="56" spans="2:3" x14ac:dyDescent="0.2">
      <c r="B56">
        <v>53</v>
      </c>
      <c r="C56" t="s">
        <v>58</v>
      </c>
    </row>
    <row r="57" spans="2:3" x14ac:dyDescent="0.2">
      <c r="B57">
        <v>54</v>
      </c>
      <c r="C57" t="s">
        <v>59</v>
      </c>
    </row>
    <row r="58" spans="2:3" x14ac:dyDescent="0.2">
      <c r="B58">
        <v>55</v>
      </c>
      <c r="C58" t="s">
        <v>60</v>
      </c>
    </row>
    <row r="59" spans="2:3" x14ac:dyDescent="0.2">
      <c r="B59">
        <v>56</v>
      </c>
      <c r="C59" t="s">
        <v>61</v>
      </c>
    </row>
    <row r="60" spans="2:3" x14ac:dyDescent="0.2">
      <c r="B60">
        <v>57</v>
      </c>
      <c r="C60" t="s">
        <v>62</v>
      </c>
    </row>
    <row r="61" spans="2:3" x14ac:dyDescent="0.2">
      <c r="B61">
        <v>58</v>
      </c>
      <c r="C61" t="s">
        <v>63</v>
      </c>
    </row>
    <row r="62" spans="2:3" x14ac:dyDescent="0.2">
      <c r="B62">
        <v>59</v>
      </c>
      <c r="C62" t="s">
        <v>64</v>
      </c>
    </row>
    <row r="63" spans="2:3" x14ac:dyDescent="0.2">
      <c r="B63">
        <v>60</v>
      </c>
      <c r="C63" t="s">
        <v>65</v>
      </c>
    </row>
    <row r="64" spans="2:3" x14ac:dyDescent="0.2">
      <c r="B64">
        <v>61</v>
      </c>
      <c r="C64" t="s">
        <v>66</v>
      </c>
    </row>
    <row r="65" spans="2:3" x14ac:dyDescent="0.2">
      <c r="B65">
        <v>62</v>
      </c>
      <c r="C65" t="s">
        <v>67</v>
      </c>
    </row>
    <row r="66" spans="2:3" x14ac:dyDescent="0.2">
      <c r="B66">
        <v>63</v>
      </c>
      <c r="C66" t="s">
        <v>68</v>
      </c>
    </row>
    <row r="67" spans="2:3" x14ac:dyDescent="0.2">
      <c r="B67">
        <v>64</v>
      </c>
      <c r="C67" t="s">
        <v>69</v>
      </c>
    </row>
    <row r="68" spans="2:3" x14ac:dyDescent="0.2">
      <c r="B68">
        <v>65</v>
      </c>
      <c r="C68" t="s">
        <v>70</v>
      </c>
    </row>
    <row r="69" spans="2:3" x14ac:dyDescent="0.2">
      <c r="B69">
        <v>66</v>
      </c>
      <c r="C69" t="s">
        <v>71</v>
      </c>
    </row>
    <row r="70" spans="2:3" x14ac:dyDescent="0.2">
      <c r="B70">
        <v>67</v>
      </c>
      <c r="C70" t="s">
        <v>72</v>
      </c>
    </row>
    <row r="71" spans="2:3" x14ac:dyDescent="0.2">
      <c r="B71">
        <v>69</v>
      </c>
      <c r="C71" t="s">
        <v>73</v>
      </c>
    </row>
    <row r="72" spans="2:3" x14ac:dyDescent="0.2">
      <c r="B72">
        <v>70</v>
      </c>
      <c r="C72" t="s">
        <v>74</v>
      </c>
    </row>
    <row r="73" spans="2:3" x14ac:dyDescent="0.2">
      <c r="B73">
        <v>72</v>
      </c>
      <c r="C73" t="s">
        <v>75</v>
      </c>
    </row>
    <row r="74" spans="2:3" x14ac:dyDescent="0.2">
      <c r="B74">
        <v>73</v>
      </c>
      <c r="C74" t="s">
        <v>76</v>
      </c>
    </row>
    <row r="75" spans="2:3" x14ac:dyDescent="0.2">
      <c r="B75">
        <v>74</v>
      </c>
      <c r="C75" t="s">
        <v>77</v>
      </c>
    </row>
    <row r="76" spans="2:3" x14ac:dyDescent="0.2">
      <c r="B76">
        <v>75</v>
      </c>
      <c r="C76" t="s">
        <v>78</v>
      </c>
    </row>
    <row r="77" spans="2:3" x14ac:dyDescent="0.2">
      <c r="B77">
        <v>76</v>
      </c>
      <c r="C77" t="s">
        <v>98</v>
      </c>
    </row>
    <row r="78" spans="2:3" x14ac:dyDescent="0.2">
      <c r="B78">
        <v>77</v>
      </c>
      <c r="C78" t="s">
        <v>130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2.xml><?xml version="1.0" encoding="utf-8"?>
<ds:datastoreItem xmlns:ds="http://schemas.openxmlformats.org/officeDocument/2006/customXml" ds:itemID="{42DC64F9-91AB-4E33-B530-8F28D30C78CA}">
  <ds:schemaRefs>
    <ds:schemaRef ds:uri="727c9c20-9660-4f1e-aaaa-aad235e1e470"/>
    <ds:schemaRef ds:uri="http://purl.org/dc/terms/"/>
    <ds:schemaRef ds:uri="3425efc7-ed73-40ed-9788-65e86f292336"/>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53</vt:i4>
      </vt:variant>
    </vt:vector>
  </HeadingPairs>
  <TitlesOfParts>
    <vt:vector size="56" baseType="lpstr">
      <vt:lpstr>Charter Cover Page</vt:lpstr>
      <vt:lpstr>Charter Plan</vt:lpstr>
      <vt:lpstr>Districts</vt:lpstr>
      <vt:lpstr>_1._Complete_the_following_table</vt:lpstr>
      <vt:lpstr>_2._Navigate_to_the__Charter_Plan__tab_of_this_workbook._Enter_data_where_indicated_by_colored_cells._Once_this_has_been_completed__review_the_error_report_in_Section_D_and_ensure_that_the_last_item_shows_a__Yes__before_moving_on.</vt:lpstr>
      <vt:lpstr>_2025_26_SALARY_INCREASE_ALLOCATION</vt:lpstr>
      <vt:lpstr>_2025_26_Salary_Increase_Allocation_Distribution_Plan_ready_to_submit?</vt:lpstr>
      <vt:lpstr>_3._Charter_schools_should_submit_their_distribution_plans_directly_to_their_sponsoring_school_district.</vt:lpstr>
      <vt:lpstr>_C9_equals_zero.</vt:lpstr>
      <vt:lpstr>Adjusted_minimum_base_salary_for_2025_26_for_full_time_classroom_teachers_as_defined_in_s._1012.01__2__a___F.S.__after_implementation_of_the_Salary_Increase_Allocation_and_any_additional_funding_sources_used.</vt:lpstr>
      <vt:lpstr>All_charter_schools_are_required_to_submit_this_template._Please_see_FAQ_Q20_regarding_receiving_the_growth_allocation_from_the_district._The_following_instructions_will_help_you_complete_this_requirement.</vt:lpstr>
      <vt:lpstr>Boxes_with_this_color_indicate_that_data_should_be_entered._Do_not_modify_other_cells.</vt:lpstr>
      <vt:lpstr>CHARTER_DISTRIBUTION_PLAN</vt:lpstr>
      <vt:lpstr>CHARTER_DISTRIBUTION_PLAN_TEMPLATE</vt:lpstr>
      <vt:lpstr>Charter_proportionate_share_of_the_Growth_Allocation__do_not_include_charter_school_funds_.</vt:lpstr>
      <vt:lpstr>Charter_proportionate_share_of_the_Maintenance_Allocation__do_not_include_charter_school_funds_.</vt:lpstr>
      <vt:lpstr>Charter_proportionate_share_of_the_Salary_Increase_Allocation_from_2025_26_FEFP_Conference_Calculation.</vt:lpstr>
      <vt:lpstr>Charter_School_Name</vt:lpstr>
      <vt:lpstr>Charter_School_Number</vt:lpstr>
      <vt:lpstr>Charter_School_Number__ex._1234</vt:lpstr>
      <vt:lpstr>Contact_Email</vt:lpstr>
      <vt:lpstr>Contact_Name</vt:lpstr>
      <vt:lpstr>Contact_Phone</vt:lpstr>
      <vt:lpstr>Data_entered_in_all_fields__if__No___verify_that_all_orange_boxes_contain_data__even_if_0_.</vt:lpstr>
      <vt:lpstr>Does_this_file_represent_a_board_approved_plan?</vt:lpstr>
      <vt:lpstr>DUE_OCTOBER_1__2025</vt:lpstr>
      <vt:lpstr>Funds_available_for_the_maintenance_of_prior_year_Salary_Increase_Allocation_increases.</vt:lpstr>
      <vt:lpstr>Funds_available_from_the_growth_allocation_and_remaining_maintenance_allocation__A2_B3_.</vt:lpstr>
      <vt:lpstr>Funds_remaining_from_the_charters_s_share_of_the_2025_26_Maintenance_Allocation.</vt:lpstr>
      <vt:lpstr>General_Salary_Increases</vt:lpstr>
      <vt:lpstr>Grouped_Charter_School_Numbers___Do_not_enter_names._Enter_school_numbers_only_and_separate_multiple_numbers_with_commas._Do_not_fill_this_box_in_if_this_plan_is_for_one_school_only.</vt:lpstr>
      <vt:lpstr>If_the_minimum_base_salary_does_not_have_an_increase__there_should_be_no_cost_under__Minimum_Base_Salary_Expenditures.</vt:lpstr>
      <vt:lpstr>Increase_in_the_minimum_base_salary__if_any__as_a_result_of_the_Salary_Increase_Allocation__Item_C7_minus_Item_C6__and_any_additional_fund_sources.</vt:lpstr>
      <vt:lpstr>Increased_Personnel_Compensation_Cost</vt:lpstr>
      <vt:lpstr>Instructions__Use_this_template_only_if_you_are_submitting_a_plan_for_a_charter_school._School_districts_should_use_the_district_specific_template._Complete_the_following_sections_in_order__then_review_the_error_report_at_the_end_of_the_survey._DO_NOT_mod</vt:lpstr>
      <vt:lpstr>Minimum_Base_Salary_Expenditures</vt:lpstr>
      <vt:lpstr>Minimum_Base_Salary_Figures</vt:lpstr>
      <vt:lpstr>Minimum_base_salary_for_teachers_as_defined_in_s._1012.01_2__a___F.S.__including_certified_prekindergarten_teachers_funded_in_the_FEFP__prior_to_any_salary_increases_provided_in_the_2025_26_year.</vt:lpstr>
      <vt:lpstr>SECTION_A___Allocation_Data</vt:lpstr>
      <vt:lpstr>SECTION_B___Maintenance_Allocation__Used_to_maintain_the_salary_increases_provided_through_the_Salary_Increase_Allocation_in_previous_fiscal_years._If_the_cost_to_maintain_these_increases_is_greater_than_the_charter_s_Maintenance_Allocation__other_funding</vt:lpstr>
      <vt:lpstr>SECTION_C____Growth_Allocation__Provided_for_increased_personnel_compensation_costs_or_to_provide_salary_increases_to_full_time_classroom_teachers_and_certified_prekindergarten_teachers_funded_in_the_Florida_Education_Finance_Program_with_at_least_two_yea</vt:lpstr>
      <vt:lpstr>Section_D___Error_Report__The_following_items_will_indicate_whether_there_is_an_error_with_the_data_entered_on_the_report_or__if_some_data_should_be_verified_for_accuracy._Do_not_submit_this_report_unless_item_D3_in_this_section_is_marked_YES.</vt:lpstr>
      <vt:lpstr>Sponsoring_District_Name__choose_from_drop_down_menu</vt:lpstr>
      <vt:lpstr>Sponsoring_District_Name__From_the_Charter_Plan_Tab</vt:lpstr>
      <vt:lpstr>The_minimum_base_salary_is_greater_than_or_equal_to_the_previous_year__if__No___please_correct__as_the_minimum_base_cannot_be_lower_than_what_was_the_previous_amount_.</vt:lpstr>
      <vt:lpstr>This_file_is_a_template_to_assist_school_districts_with_providing_the_necessary_Salary_Increase_Allocation_information_to_the_department_to_comply_with_section_1011.62__Florida_Statutes._Please_review_the_Frequently_Asked_Questions_provided_with_the_depar</vt:lpstr>
      <vt:lpstr>Total_cost_to_maintain_the_salary_increases_provided_through_the_Salary_Increase_Allocation_in_previous_years__enter_the_total_cost_here__even_if_it_exceeds_the_allocation_.</vt:lpstr>
      <vt:lpstr>Total_dollar_amount_of_unused_funds___Item_C1_minus_Item_C4__C9__C11_and_C12_._This_cell_should_be_zero.</vt:lpstr>
      <vt:lpstr>Total_planned_expenditure_of_funds_from_sources_other_than_the_Salary_Increase_Allocation__if_any__used_to_increase_salaries_for_full_time_classroom_teachers_to_the_minimum_base_salary_listed_in_item_C7.</vt:lpstr>
      <vt:lpstr>Total_planned_expenditure_of_funds_from_the_Salary_Increase_Allocation__if_any__used_to_increase_salaries_for_full_time_classroom_teachers__with_at_least_two_years_of_full_time_teaching_experience_in_a_Florida_public_school__to_the_minimum_base_salary_lis</vt:lpstr>
      <vt:lpstr>Total_planned_expenditure_of_Salary_Increase_Allocation_funds_used_to_provide_salary_increases_to_full_time_classroom_teachers_with_at_least_two_years_of_full_time_teaching_experience_in_a_Florida_public_school.</vt:lpstr>
      <vt:lpstr>Total_planned_expenditure_of_Salary_Increase_Allocation_funds_used_to_provide_salary_increases_to_increase_full_time_instructional_personnel_as_defined_by_s._1012.01_2__b___d___F.S.</vt:lpstr>
      <vt:lpstr>Total_planned_expenditures_of_Salary_Increase_Allocation_funds_used_for_increased_compensation_costs.</vt:lpstr>
      <vt:lpstr>Total_planned_expenditures_of_Salary_Increase_Allocation_funds_used_for_increased_employer_retirement_contribution.</vt:lpstr>
      <vt:lpstr>Total_planned_expenditures_of_Salary_Increase_Allocation_funds_used_for_increased_health_insurance_costs.</vt:lpstr>
      <vt:lpstr>Total_planned_expenditures_of_Salary_Increase_Allocation_funds_used_for_other_increased_compensation_costs.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Stone, Diamond</cp:lastModifiedBy>
  <cp:lastPrinted>2021-05-14T19:14:15Z</cp:lastPrinted>
  <dcterms:created xsi:type="dcterms:W3CDTF">2021-05-06T17:36:22Z</dcterms:created>
  <dcterms:modified xsi:type="dcterms:W3CDTF">2025-09-03T12:39:37Z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