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https://floridadoe-my.sharepoint.com/personal/yvette_hargreaves_fldoe_org/Documents/Website Files/FACT Book/"/>
    </mc:Choice>
  </mc:AlternateContent>
  <xr:revisionPtr revIDLastSave="2" documentId="8_{B320614A-9487-4ACB-B9B4-BBFFDA5DF2DB}" xr6:coauthVersionLast="47" xr6:coauthVersionMax="47" xr10:uidLastSave="{8E206ECC-E9D7-43EE-A870-5504219BD5DD}"/>
  <bookViews>
    <workbookView xWindow="0" yWindow="24" windowWidth="23016" windowHeight="12216" tabRatio="848" xr2:uid="{00000000-000D-0000-FFFF-FFFF00000000}"/>
  </bookViews>
  <sheets>
    <sheet name="Table of Contents" sheetId="64" r:id="rId1"/>
    <sheet name="Points of Interest" sheetId="65" r:id="rId2"/>
    <sheet name="FB 1.1T FALL HDCT FT-PT STATUS" sheetId="1" r:id="rId3"/>
    <sheet name="FB 1.2T FALL HDCT RACE" sheetId="2" r:id="rId4"/>
    <sheet name="FB 1.3T FALL HDCT FT-PT RACE SX" sheetId="3" r:id="rId5"/>
    <sheet name="FB 1.4T FALL HDCT COLL RACE SEX" sheetId="4" r:id="rId6"/>
    <sheet name="FB 1.5T 5YR FALL HDCT STATUS" sheetId="5" r:id="rId7"/>
    <sheet name="FB 1.6T 5YR FALL HDCT RACE" sheetId="6" r:id="rId8"/>
    <sheet name="FB 1.7T FALL HDCT FT-PT AGE SEX" sheetId="7" r:id="rId9"/>
    <sheet name="FB 2.1T ANNUAL STUDENT HDCT" sheetId="11" r:id="rId10"/>
    <sheet name="FB 2.2T ANNUAL UNDUP HDCT" sheetId="66" r:id="rId11"/>
    <sheet name="FB 2.3.1T 5YR SERVED LOWER" sheetId="69" r:id="rId12"/>
    <sheet name="FB 2.3.2T 5YR SERVED UPPER" sheetId="70" r:id="rId13"/>
    <sheet name="FB 2.3.3T 5YR SERVED ALL" sheetId="71" r:id="rId14"/>
    <sheet name="FB 2.3.4T 5YR ENROLLED LOWER" sheetId="72" r:id="rId15"/>
    <sheet name="FB 2.3.5T 5YR ENROLLED UPPER" sheetId="73" r:id="rId16"/>
    <sheet name="FB 2.3.6T 5YR ENROLLED ALL" sheetId="74" r:id="rId17"/>
    <sheet name="FB 2.3.7T 5YR FUNDED LOWER" sheetId="75" r:id="rId18"/>
    <sheet name="FB 2.3.8T 5YR FUNDED UPPER" sheetId="76" r:id="rId19"/>
    <sheet name="FB 2.3.9T 5YR FUNDED ALL" sheetId="77" r:id="rId20"/>
    <sheet name="FB 2.4T 5YR DISAB HDCT" sheetId="10" r:id="rId21"/>
    <sheet name="FB 3.1T FUNDED FTE BY PROG AREA" sheetId="21" r:id="rId22"/>
    <sheet name="FB 3.2.1T FUNDED FTE LOWER" sheetId="67" r:id="rId23"/>
    <sheet name="FB 3.2.2T FUNDED FTE ALL" sheetId="68" r:id="rId24"/>
    <sheet name="FB 3.3T ANN FUNDED FTE DISCPLIN" sheetId="104" r:id="rId25"/>
    <sheet name="FB 3.4T FUNDED FTE % PROG AREA" sheetId="20" r:id="rId26"/>
    <sheet name="FB 4.1T CRED PROG HDCT BY PROG" sheetId="41" r:id="rId27"/>
    <sheet name="FB 4.2T CRED PROG HDCT BY AWARD" sheetId="40" r:id="rId28"/>
    <sheet name="FB 4.3.1T CRED PROG HDCT AA" sheetId="25" r:id="rId29"/>
    <sheet name="FB 4.3.2T CRED PROG HDCT EPI" sheetId="103" r:id="rId30"/>
    <sheet name="FB 4.3.3T CRED PROG HDCT CPP" sheetId="102" r:id="rId31"/>
    <sheet name="FB 4.3.4T CRED PROG HDCT AS" sheetId="28" r:id="rId32"/>
    <sheet name="FB 4.3.5T CRED PROG HDCT APPR" sheetId="29" r:id="rId33"/>
    <sheet name="FB 4.3.6T CRED PROG HDCT CCC" sheetId="30" r:id="rId34"/>
    <sheet name="FB 4.3.7T CRED PROG HDCT ATC" sheetId="101" r:id="rId35"/>
    <sheet name="FB 4.3.8T CRED PROG HDCT ALL" sheetId="32" r:id="rId36"/>
    <sheet name="FB 4.4T PROG ENROLL HDCT" sheetId="33" r:id="rId37"/>
    <sheet name="FB 4.5T CRED WORK ED HDCT PROG" sheetId="34" r:id="rId38"/>
    <sheet name="FB 4.6T CRED WORK ED APPR HDCT" sheetId="100" r:id="rId39"/>
    <sheet name="FB 4.7.1T BACH-ED HDCT DEMOG" sheetId="99" r:id="rId40"/>
    <sheet name="FB 4.7.2T BACH-NURS HDCT DEMOG" sheetId="37" r:id="rId41"/>
    <sheet name="FB 4.7.3T BACH-OTHER HDCT DEMOG" sheetId="38" r:id="rId42"/>
    <sheet name="FB 4.7.4T BACH-ALL HDCT DEMOG" sheetId="39" r:id="rId43"/>
    <sheet name="FB 5.1T CRED PROG COMP BY AWARD" sheetId="43" r:id="rId44"/>
    <sheet name="FB 5.2T MIN CRED PROG COMP" sheetId="44" r:id="rId45"/>
    <sheet name="FB 5.3T CRED PROG COMPS HDCT" sheetId="45" r:id="rId46"/>
    <sheet name="FB 5.41T AA" sheetId="46" r:id="rId47"/>
    <sheet name="FB 5.42T EPI" sheetId="98" r:id="rId48"/>
    <sheet name="FB 5.43T CPP" sheetId="97" r:id="rId49"/>
    <sheet name="FB 5.44T AS" sheetId="49" r:id="rId50"/>
    <sheet name="FB 5.45T CC" sheetId="50" r:id="rId51"/>
    <sheet name="FB 5.46T CCC" sheetId="51" r:id="rId52"/>
    <sheet name="FB 5.47T ADV TECH CERT" sheetId="96" r:id="rId53"/>
    <sheet name="FB 5.48T ALL" sheetId="42" r:id="rId54"/>
    <sheet name="FB 5.5.1T BACH_EDUC" sheetId="95" r:id="rId55"/>
    <sheet name="FB 5.5.2T BACH_NURSING" sheetId="94" r:id="rId56"/>
    <sheet name="FB 5.5.3T BACH_OTHER" sheetId="93" r:id="rId57"/>
    <sheet name="FB 5.5.4T BACH_ALL" sheetId="92" r:id="rId58"/>
    <sheet name="FB 6.1T EMP HDCT BY OCCUP" sheetId="57" r:id="rId59"/>
    <sheet name="FB 6.2T EMP HDCT" sheetId="58" r:id="rId60"/>
    <sheet name="FB 6.3T EMP HDCT DEMOG" sheetId="59" r:id="rId61"/>
    <sheet name="FB 6.4T EMP HDCT OCC ACT DEMOG" sheetId="60" r:id="rId62"/>
    <sheet name="FB 6.5T AVG SAL FT INST BY SEM" sheetId="61" r:id="rId63"/>
    <sheet name="FB 6.6T EMPLOYED BY COLL BY SEM" sheetId="62" r:id="rId64"/>
    <sheet name="FB 6.7T AVG SAL FT INST DEG" sheetId="63" r:id="rId65"/>
    <sheet name="FB 7.1T OP EXP" sheetId="78" r:id="rId66"/>
    <sheet name="FB 7.2T OP BUDG FUND HIST" sheetId="79" r:id="rId67"/>
    <sheet name="FB 7.3T and 7.4T COST ANALYSIS" sheetId="80" r:id="rId68"/>
    <sheet name="FB 7.5T CA-EXP BY CAT" sheetId="81" r:id="rId69"/>
    <sheet name="FB 7.6T COST ANALYSIS SUMM" sheetId="82" r:id="rId70"/>
    <sheet name="FB 7.6.2T" sheetId="83" r:id="rId71"/>
    <sheet name="FB 7.7T COST ANALYSIS EXP BY CR" sheetId="84" r:id="rId72"/>
    <sheet name="FB 7.8T STUDENT FEES LL RES" sheetId="85" r:id="rId73"/>
    <sheet name="FB 7.9T STUDENT FEES LL NR" sheetId="86" r:id="rId74"/>
    <sheet name="FB 7.10T STUDENT FEES LL " sheetId="87" r:id="rId75"/>
    <sheet name="FB 7.11T STUDENT FEES BACC RES" sheetId="88" r:id="rId76"/>
    <sheet name="FB 7.12T STUDENT FEES BACC NR" sheetId="89" r:id="rId77"/>
    <sheet name="FB 7.13T STUDENT FEES BACC" sheetId="90" r:id="rId78"/>
    <sheet name="FB 7.14T FACILITIES" sheetId="91" r:id="rId79"/>
  </sheets>
  <externalReferences>
    <externalReference r:id="rId80"/>
  </externalReferences>
  <definedNames>
    <definedName name="_">'FB 7.1T OP EXP'!$A:$A</definedName>
    <definedName name="_2.0_Semester">'FB 6.5T AVG SAL FT INST BY SEM'!$B$4</definedName>
    <definedName name="_2.0_Semester_Equivalent">'FB 6.5T AVG SAL FT INST BY SEM'!$H$4</definedName>
    <definedName name="_2.5_Semester">'FB 6.5T AVG SAL FT INST BY SEM'!$D$4</definedName>
    <definedName name="_2018___19">'FB 2.3.1T 5YR SERVED LOWER'!$B$9</definedName>
    <definedName name="_2018_19_Through_2022_23">'FB 2.3.1T 5YR SERVED LOWER'!$A$5</definedName>
    <definedName name="_2019___20">'FB 2.3.1T 5YR SERVED LOWER'!$C$9</definedName>
    <definedName name="_2020___21">'FB 2.3.1T 5YR SERVED LOWER'!$D$9</definedName>
    <definedName name="_2021___22">'FB 2.3.1T 5YR SERVED LOWER'!$E$9</definedName>
    <definedName name="_2022___23">'FB 2.3.1T 5YR SERVED LOWER'!$F$9</definedName>
    <definedName name="_2022_23">'FB 2.2T ANNUAL UNDUP HDCT'!$A$5</definedName>
    <definedName name="_2022_23_ACTUAL_CREDIT_HOURS">'FB 7.6.2T'!$A$3</definedName>
    <definedName name="_2022_23_COST_ANALYSIS_SUMMARY">'FB 7.6T COST ANALYSIS SUMM'!$A$3</definedName>
    <definedName name="_2022_23_FTE_3">'FB 3.2.1T FUNDED FTE LOWER'!$A$6</definedName>
    <definedName name="_2023_FEES_FOR_ACADEMIC_YEAR__30_HOURS">'FB 7.8T STUDENT FEES LL RES'!$H$8</definedName>
    <definedName name="_2023fees">'FB 7.9T STUDENT FEES LL NR'!$I$8</definedName>
    <definedName name="_2024_Fact_Book_Table_of_Contents">'Table of Contents'!$A$2</definedName>
    <definedName name="_3.0_Semester">'FB 6.5T AVG SAL FT INST BY SEM'!$F$4</definedName>
    <definedName name="_advancedprofuppper">'FB 7.6.2T'!$B$2</definedName>
    <definedName name="_College">'FB 7.13T STUDENT FEES BACC'!$A$9</definedName>
    <definedName name="_epi123">'FB 7.6.2T'!$J$2</definedName>
    <definedName name="_fall22fees">'FB 7.10T STUDENT FEES LL '!$E$9</definedName>
    <definedName name="_fall23fees">'FB 7.10T STUDENT FEES LL '!$F$9</definedName>
    <definedName name="_FB_7.14T_FACILITIES_2022_23">'FB 7.14T FACILITIES'!$A$6</definedName>
    <definedName name="_FB_7.14T_FACILITIES_College">'FB 7.14T FACILITIES'!$A$8</definedName>
    <definedName name="_FB_7.14T_FACILITIES_Florida_College_System">'FB 7.14T FACILITIES'!$A$3</definedName>
    <definedName name="_xlnm._FilterDatabase" localSheetId="29" hidden="1">'FB 4.3.2T CRED PROG HDCT EPI'!$A$6:$W$41</definedName>
    <definedName name="_xlnm._FilterDatabase" localSheetId="30" hidden="1">'FB 4.3.3T CRED PROG HDCT CPP'!$A$6:$W$41</definedName>
    <definedName name="_xlnm._FilterDatabase" localSheetId="34" hidden="1">'FB 4.3.7T CRED PROG HDCT ATC'!$A$6:$W$40</definedName>
    <definedName name="_xlnm._FilterDatabase" localSheetId="38" hidden="1">'FB 4.6T CRED WORK ED APPR HDCT'!$A$4:$J$35</definedName>
    <definedName name="_xlnm._FilterDatabase" localSheetId="39" hidden="1">'FB 4.7.1T BACH-ED HDCT DEMOG'!$A$6:$W$40</definedName>
    <definedName name="_xlnm._FilterDatabase" localSheetId="47" hidden="1">'FB 5.42T EPI'!$A$6:$W$41</definedName>
    <definedName name="_xlnm._FilterDatabase" localSheetId="48" hidden="1">'FB 5.43T CPP'!$A$6:$W$41</definedName>
    <definedName name="_xlnm._FilterDatabase" localSheetId="52" hidden="1">'FB 5.47T ADV TECH CERT'!$A$6:$W$41</definedName>
    <definedName name="_xlnm._FilterDatabase" localSheetId="54" hidden="1">'FB 5.5.1T BACH_EDUC'!$A$6:$W$41</definedName>
    <definedName name="_xlnm._FilterDatabase" localSheetId="55" hidden="1">'FB 5.5.2T BACH_NURSING'!$A$6:$W$41</definedName>
    <definedName name="_xlnm._FilterDatabase" localSheetId="56" hidden="1">'FB 5.5.3T BACH_OTHER'!$A$6:$W$41</definedName>
    <definedName name="_xlnm._FilterDatabase" localSheetId="57" hidden="1">'FB 5.5.4T BACH_ALL'!$A$6:$W$41</definedName>
    <definedName name="_xlnm._FilterDatabase" localSheetId="61" hidden="1">'FB 6.4T EMP HDCT OCC ACT DEMOG'!$A$5:$S$54</definedName>
    <definedName name="_percentIncrease">'FB 7.10T STUDENT FEES LL '!$D$9</definedName>
    <definedName name="_percincrease" localSheetId="77">'FB 7.13T STUDENT FEES BACC'!$D$9</definedName>
    <definedName name="_percincrease">'FB 7.10T STUDENT FEES LL '!$G$9</definedName>
    <definedName name="A___P">'FB 3.2.1T FUNDED FTE LOWER'!$B$9</definedName>
    <definedName name="A___P__Upper___Lower">'FB 3.1T FUNDED FTE BY PROG AREA'!$A$4</definedName>
    <definedName name="A_P">'FB 3.4T FUNDED FTE % PROG AREA'!$B$4</definedName>
    <definedName name="AA">'FB 4.1T CRED PROG HDCT BY PROG'!$A$4</definedName>
    <definedName name="aandp">'FB 7.1T OP EXP'!$C:$C</definedName>
    <definedName name="ACADEMIC_SUPPORT">'FB 7.3T and 7.4T COST ANALYSIS'!$C$44</definedName>
    <definedName name="ACADEMIC1">'FB 7.3T and 7.4T COST ANALYSIS'!$C:$C</definedName>
    <definedName name="academsupp">'FB 7.3T and 7.4T COST ANALYSIS'!$C$6</definedName>
    <definedName name="ACTUAL">'FB 7.6.2T'!$A:$A</definedName>
    <definedName name="aded">'FB 7.1T OP EXP'!$B:$B</definedName>
    <definedName name="Adult_Basic">'FB 7.6.2T'!$Q:$Q</definedName>
    <definedName name="Adult_Ed.">'FB 3.4T FUNDED FTE % PROG AREA'!$N$4</definedName>
    <definedName name="Adult_Education">'FB 7.1T OP EXP'!$B$9</definedName>
    <definedName name="Adult_Education_Basic___Secondary">'FB 4.4T PROG ENROLL HDCT'!$K$4</definedName>
    <definedName name="Adult_GED">'FB 7.6.2T'!$S:$S</definedName>
    <definedName name="ADULT_SEC">'FB 3.2.1T FUNDED FTE LOWER'!$L$9</definedName>
    <definedName name="Adult_Secondary">'FB 7.6.2T'!$R:$R</definedName>
    <definedName name="adult_secondary123">'FB 7.6.2T'!$R$2</definedName>
    <definedName name="adultbasic">'FB 7.6T COST ANALYSIS SUMM'!$Q$5</definedName>
    <definedName name="adultbasic123">'FB 7.6.2T'!$Q$2</definedName>
    <definedName name="ADULTBASIC5">'FB 7.6T COST ANALYSIS SUMM'!$Q:$Q</definedName>
    <definedName name="ADULTED8">'FB 7.7T COST ANALYSIS EXP BY CR'!$J:$J</definedName>
    <definedName name="adultged">'FB 7.6T COST ANALYSIS SUMM'!$S$5</definedName>
    <definedName name="adultged123">'FB 7.6.2T'!$S$2</definedName>
    <definedName name="ADULTGED5">'FB 7.6T COST ANALYSIS SUMM'!$S:$S</definedName>
    <definedName name="adultsec">'FB 7.6T COST ANALYSIS SUMM'!$R$5</definedName>
    <definedName name="ADULTSEC5">'FB 7.6T COST ANALYSIS SUMM'!$R:$R</definedName>
    <definedName name="Advanced___Professional__Lower_Level">'FB 7.6.2T'!$C:$C</definedName>
    <definedName name="Advanced___Professional__Upper_Level">'FB 7.6.2T'!$B:$B</definedName>
    <definedName name="ADVANCED___PROFESSIONAL_LOWER_LEVEL">'FB 7.7T COST ANALYSIS EXP BY CR'!$C$7</definedName>
    <definedName name="ADVANCED___PROFESSIONAL_UPPER_LEVEL">'FB 7.7T COST ANALYSIS EXP BY CR'!$B$7</definedName>
    <definedName name="Advanced_and_Professional">'FB 7.1T OP EXP'!$C$9</definedName>
    <definedName name="Advanced_Masters">'FB 6.7T AVG SAL FT INST DEG'!$E$4</definedName>
    <definedName name="advproflower123">'FB 7.6.2T'!$C$2</definedName>
    <definedName name="ADVPROFLOWER8">'FB 7.7T COST ANALYSIS EXP BY CR'!$C:$C</definedName>
    <definedName name="ADVPROFUPPER8">'FB 7.7T COST ANALYSIS EXP BY CR'!$B:$B</definedName>
    <definedName name="Age_Ranges">'FB 1.7T FALL HDCT FT-PT AGE SEX'!$A$4</definedName>
    <definedName name="Agriculture_Natural_Resources">'FB 4.5T CRED WORK ED HDCT PROG'!$J$4</definedName>
    <definedName name="ALL">'FB 2.2T ANNUAL UNDUP HDCT'!$H$8</definedName>
    <definedName name="American__Indian">'FB 4.3.1T CRED PROG HDCT AA'!$G$5</definedName>
    <definedName name="American_Indian_or_Alaskan_Native">'FB 5.2T MIN CRED PROG COMP'!$E$5</definedName>
    <definedName name="Annual_Headcount_Enrollment">'Table of Contents'!$A$15</definedName>
    <definedName name="Annual_Unduplicated_Student_Headcount_Enrollment">'FB 2.2T ANNUAL UNDUP HDCT'!$A$4</definedName>
    <definedName name="APPCLASS">'FB 7.6T COST ANALYSIS SUMM'!$K:$K</definedName>
    <definedName name="APPOJT">'FB 7.6T COST ANALYSIS SUMM'!$L:$L</definedName>
    <definedName name="appren12">'FB 7.1T OP EXP'!$D$9</definedName>
    <definedName name="APPRENT8">'FB 7.7T COST ANALYSIS EXP BY CR'!$G:$G</definedName>
    <definedName name="Apprentice">'FB 3.4T FUNDED FTE % PROG AREA'!$J$4</definedName>
    <definedName name="Apprentice__OTJ___Class">'FB 3.1T FUNDED FTE BY PROG AREA'!$C$4</definedName>
    <definedName name="Apprentice_Classroom">'FB 7.6.2T'!$K:$K</definedName>
    <definedName name="Apprentice_OJT">'FB 7.6.2T'!$L:$L</definedName>
    <definedName name="APPRENTICE_ON_THE_JOB_TRAINING">'FB 7.6T COST ANALYSIS SUMM'!$L$5</definedName>
    <definedName name="apprentice1">'FB 7.1T OP EXP'!$D:$D</definedName>
    <definedName name="apprenticeclass">'FB 7.6T COST ANALYSIS SUMM'!$K$5</definedName>
    <definedName name="apprenticeclass123">'FB 7.6.2T'!$K$2</definedName>
    <definedName name="apprenticeojt123">'FB 7.6.2T'!$L$2</definedName>
    <definedName name="APPRENTICESHIP">'FB 7.7T COST ANALYSIS EXP BY CR'!$G$7</definedName>
    <definedName name="APPRN_CLASS">'FB 3.2.1T FUNDED FTE LOWER'!$H$9</definedName>
    <definedName name="APPRN_OJT">'FB 3.2.1T FUNDED FTE LOWER'!$I$9</definedName>
    <definedName name="Argibus_Nat_Resources">'FB 4.1T CRED PROG HDCT BY PROG'!$C$4</definedName>
    <definedName name="AS">'FB 3.1T FUNDED FTE BY PROG AREA'!$G$4</definedName>
    <definedName name="AS_Degree">'FB 4.4T PROG ENROLL HDCT'!$G$5</definedName>
    <definedName name="Asian">'FB 4.3.1T CRED PROG HDCT AA'!$E$5</definedName>
    <definedName name="Asian_or_Pacific_Islander">'FB 5.2T MIN CRED PROG COMP'!$C$5</definedName>
    <definedName name="Associate">'FB 6.7T AVG SAL FT INST DEG'!$K$4</definedName>
    <definedName name="Associate_In_Arts">'FB 4.4T PROG ENROLL HDCT'!$C$4</definedName>
    <definedName name="Associate_in_Science">'FB 5.3T CRED PROG COMPS HDCT'!$K$4</definedName>
    <definedName name="Associate_in_science_Female">'FB 5.3T CRED PROG COMPS HDCT'!$L$5</definedName>
    <definedName name="Associate_in_Science_Male">'FB 5.3T CRED PROG COMPS HDCT'!$K$5</definedName>
    <definedName name="Associate_in_science_Total_3">'FB 5.3T CRED PROG COMPS HDCT'!$N$5</definedName>
    <definedName name="Associate_in_science_Unknown">'FB 5.3T CRED PROG COMPS HDCT'!$M$5</definedName>
    <definedName name="Autism">'FB 2.4T 5YR DISAB HDCT'!$H$4</definedName>
    <definedName name="Award_Types">'FB 4.2T CRED PROG HDCT BY AWARD'!$A$4</definedName>
    <definedName name="Bachelor_s">'FB 6.7T AVG SAL FT INST DEG'!$I$4</definedName>
    <definedName name="Black_African_American">'FB 1.2T FALL HDCT RACE'!$B$4</definedName>
    <definedName name="Black_African_American_3">'FB 1.6T 5YR FALL HDCT RACE'!$B$5</definedName>
    <definedName name="Black_African_American_FemaleFB_5.44T_AS_">'FB 5.44T AS'!$I$6</definedName>
    <definedName name="Black_African_American_Percentage">'FB 1.2T FALL HDCT RACE'!$C$5</definedName>
    <definedName name="Black_African_American_Sum">'FB 1.2T FALL HDCT RACE'!$B$4</definedName>
    <definedName name="Black_African_Female">'FB 1.4T FALL HDCT COLL RACE SEX'!$G$5</definedName>
    <definedName name="Black_African_Male">'FB 1.4T FALL HDCT COLL RACE SEX'!$H$5</definedName>
    <definedName name="Brain_Injury">'FB 2.4T 5YR DISAB HDCT'!$I$4</definedName>
    <definedName name="BROW">'FB 3.3T ANN FUNDED FTE DISCPLIN'!$C$7</definedName>
    <definedName name="Building_Values">'FB 7.14T FACILITIES'!$G$8</definedName>
    <definedName name="Business">'FB 4.1T CRED PROG HDCT BY PROG'!$G$4</definedName>
    <definedName name="CAPITAL_EXPENSES">'FB 7.5T CA-EXP BY CAT'!$F$8</definedName>
    <definedName name="CAPITAL_IMPROVEMENT_FEE">'FB 7.8T STUDENT FEES LL RES'!$E$8</definedName>
    <definedName name="Capital_Outlay">'FB 7.1T OP EXP'!$E$9</definedName>
    <definedName name="CAPITAL4">'FB 7.5T CA-EXP BY CAT'!$F:$F</definedName>
    <definedName name="capitalimpfee">'FB 7.12T STUDENT FEES BACC NR'!$F$8</definedName>
    <definedName name="capitaloutlay1">'FB 7.1T OP EXP'!$E:$E</definedName>
    <definedName name="CAR">'FB 3.1T FUNDED FTE BY PROG AREA'!$F$4</definedName>
    <definedName name="CAR_Cert.">'FB 4.4T PROG ENROLL HDCT'!$I$5</definedName>
    <definedName name="Category">'FB 1.1T FALL HDCT FT-PT STATUS'!$B$8</definedName>
    <definedName name="Certificate__of_Professional_Prep">'FB 4.1T CRED PROG HDCT BY PROG'!$I$4</definedName>
    <definedName name="Certificate_of_Professional__Prep">'FB 4.4T PROG ENROLL HDCT'!$E$4</definedName>
    <definedName name="Certificate_of_Professional_Prep">'FB 4.2T CRED PROG HDCT BY AWARD'!$D$5</definedName>
    <definedName name="Certificates">'FB 4.2T CRED PROG HDCT BY AWARD'!$C$5</definedName>
    <definedName name="CFLA">'FB 3.3T ANN FUNDED FTE DISCPLIN'!$D$7</definedName>
    <definedName name="Change">'FB 6.5T AVG SAL FT INST BY SEM'!$J$5</definedName>
    <definedName name="CHIP">'FB 3.3T ANN FUNDED FTE DISCPLIN'!$E$7</definedName>
    <definedName name="cifee">'FB 7.9T STUDENT FEES LL NR'!$F$8</definedName>
    <definedName name="Co_Op_Training">'FB 4.5T CRED WORK ED HDCT PROG'!$M$4</definedName>
    <definedName name="CODE_DISCIPLINE">'FB 3.3T ANN FUNDED FTE DISCPLIN'!$A$7</definedName>
    <definedName name="College" localSheetId="74">'FB 7.10T STUDENT FEES LL '!$A:$A</definedName>
    <definedName name="College" localSheetId="77">'FB 7.13T STUDENT FEES BACC'!$A:$A</definedName>
    <definedName name="COLLEGE">'FB 7.8T STUDENT FEES LL RES'!$A$8</definedName>
    <definedName name="College___Vocational_Preparatory">'FB 4.4T PROG ENROLL HDCT'!$F$4</definedName>
    <definedName name="COLLEGE_8">'FB 7.7T COST ANALYSIS EXP BY CR'!$A:$A</definedName>
    <definedName name="College_Cert.">'FB 4.4T PROG ENROLL HDCT'!$H$5</definedName>
    <definedName name="college_name">'FB 7.7T COST ANALYSIS EXP BY CR'!$A$7</definedName>
    <definedName name="COLLEGE_TOTAL">'FB 7.7T COST ANALYSIS EXP BY CR'!$K$7</definedName>
    <definedName name="College1" localSheetId="74">'FB 7.10T STUDENT FEES LL '!$A$9</definedName>
    <definedName name="COLLEGE1">'FB 7.3T and 7.4T COST ANALYSIS'!$A:$A</definedName>
    <definedName name="College12">'FB 7.9T STUDENT FEES LL NR'!$A$8</definedName>
    <definedName name="College123">'FB 7.3T and 7.4T COST ANALYSIS'!$A$6</definedName>
    <definedName name="COLLEGES">'FB 7.5T CA-EXP BY CAT'!$A$8</definedName>
    <definedName name="COLLEGES4">'FB 7.5T CA-EXP BY CAT'!$A:$A</definedName>
    <definedName name="COLLEGETOTAL8">'FB 7.7T COST ANALYSIS EXP BY CR'!$K:$K</definedName>
    <definedName name="collesell">'FB 7.8T STUDENT FEES LL RES'!$A:$A</definedName>
    <definedName name="column1">'FB 7.1T OP EXP'!$A:$A</definedName>
    <definedName name="Combined_Values">'FB 7.14T FACILITIES'!$I$8</definedName>
    <definedName name="Community_Instructional_Services_Rec.___Leisure">'FB 4.4T PROG ENROLL HDCT'!$L$4</definedName>
    <definedName name="CONSOLIDATED_SUMMARY">'FB 7.6T COST ANALYSIS SUMM'!$A$5</definedName>
    <definedName name="CONSOLIDATEDSUMMARY">'FB 7.6T COST ANALYSIS SUMM'!$A:$A</definedName>
    <definedName name="Content_Values">'FB 7.14T FACILITIES'!$H$8</definedName>
    <definedName name="Continuing_Workforce_Education">'FB 7.6.2T'!$V:$V</definedName>
    <definedName name="continuingworkforceed">'FB 7.6.2T'!$V$2</definedName>
    <definedName name="contworkforce">'FB 7.6T COST ANALYSIS SUMM'!$V$5</definedName>
    <definedName name="CONTWORKFORCE5">'FB 7.6T COST ANALYSIS SUMM'!$V:$V</definedName>
    <definedName name="Credit_Program_Completions">'Table of Contents'!$A$59</definedName>
    <definedName name="Current_Expense">'FB 7.1T OP EXP'!$F$9</definedName>
    <definedName name="CURRENT_EXPENSES">'FB 7.5T CA-EXP BY CAT'!$E$8</definedName>
    <definedName name="CURRENT4">'FB 7.5T CA-EXP BY CAT'!$E:$E</definedName>
    <definedName name="currexp">'FB 7.1T OP EXP'!$F:$F</definedName>
    <definedName name="CWE">'FB 3.4T FUNDED FTE % PROG AREA'!$L$4</definedName>
    <definedName name="DAYT">'FB 3.3T ANN FUNDED FTE DISCPLIN'!$F$7</definedName>
    <definedName name="Deg_Cert_Seeking_Continuing">'FB 1.1T FALL HDCT FT-PT STATUS'!$D$9</definedName>
    <definedName name="Deg_Cert_Seeking_First_Time">'FB 1.1T FALL HDCT FT-PT STATUS'!$B$9</definedName>
    <definedName name="Deg_Cert_Seeking_Transfer_In">'FB 1.1T FALL HDCT FT-PT STATUS'!$C$9</definedName>
    <definedName name="Degree_Certificate_Seeking">'FB 1.5T 5YR FALL HDCT STATUS'!$D$5</definedName>
    <definedName name="Degrees__Certificates_Awarded">'Points of Interest'!$N$2</definedName>
    <definedName name="Dev._Ed.">'FB 3.1T FUNDED FTE BY PROG AREA'!$D$4</definedName>
    <definedName name="DEV_ED">'FB 3.2.1T FUNDED FTE LOWER'!$D$9</definedName>
    <definedName name="Dev_Ed.">'FB 3.4T FUNDED FTE % PROG AREA'!$P$4</definedName>
    <definedName name="DEV_ED_EAP">'FB 3.2.1T FUNDED FTE LOWER'!$E$9</definedName>
    <definedName name="dev_ed456">'FB 7.7T COST ANALYSIS EXP BY CR'!$E$7</definedName>
    <definedName name="deved">'FB 7.6T COST ANALYSIS SUMM'!$F$5</definedName>
    <definedName name="deved1">'FB 7.1T OP EXP'!$N:$N</definedName>
    <definedName name="deved123">'FB 7.6.2T'!$F$2</definedName>
    <definedName name="DEVED5">'FB 7.6T COST ANALYSIS SUMM'!$F:$F</definedName>
    <definedName name="DEVED8">'FB 7.7T COST ANALYSIS EXP BY CR'!$E:$E</definedName>
    <definedName name="Developmental_Edcuation">'FB 7.1T OP EXP'!$N$9</definedName>
    <definedName name="Developmental_Education">'FB 7.6.2T'!$F:$F</definedName>
    <definedName name="DIRECT_INSTRUCTION">'FB 7.3T and 7.4T COST ANALYSIS'!$B$44</definedName>
    <definedName name="Directinst">'FB 7.3T and 7.4T COST ANALYSIS'!$B$6</definedName>
    <definedName name="DIRECTINST1">'FB 7.3T and 7.4T COST ANALYSIS'!$B:$B</definedName>
    <definedName name="Disabled">'FB 4.3.1T CRED PROG HDCT AA'!$U$6</definedName>
    <definedName name="Disadvantage">'FB 4.3.1T CRED PROG HDCT AA'!$W$6</definedName>
    <definedName name="DIVISION">'FB 2.2T ANNUAL UNDUP HDCT'!$B$7</definedName>
    <definedName name="Doctorate">'FB 6.7T AVG SAL FT INST DEG'!$C$4</definedName>
    <definedName name="EAP___Developmental_Education">'FB 7.6.2T'!$G:$G</definedName>
    <definedName name="EAP___Literacy">'FB 7.6.2T'!$T:$T</definedName>
    <definedName name="EAP___Vocational_Prep">'FB 7.6.2T'!$P:$P</definedName>
    <definedName name="eap_vocational_prep">'FB 7.6.2T'!$P$2</definedName>
    <definedName name="EAPdeved123">'FB 7.6.2T'!$G$2</definedName>
    <definedName name="EAPliteracy123">'FB 7.6.2T'!$T$2</definedName>
    <definedName name="EDPRE8">'FB 7.7T COST ANALYSIS EXP BY CR'!$F:$F</definedName>
    <definedName name="edprepinst">'FB 7.7T COST ANALYSIS EXP BY CR'!$F$7</definedName>
    <definedName name="EDUCATOR_PREPARATION_INSTITUTE">'FB 7.6T COST ANALYSIS SUMM'!$J$5</definedName>
    <definedName name="EFSC">'FB 3.3T ANN FUNDED FTE DISCPLIN'!$B$7</definedName>
    <definedName name="Employee_Information">'Table of Contents'!$A$78</definedName>
    <definedName name="Employee_Type">'FB 6.4T EMP HDCT OCC ACT DEMOG'!$B$4</definedName>
    <definedName name="ENGLISH_FOR_ACADEMIC_PURPOSED_DEVELOPMENTAL_EDUCATION">'FB 7.6T COST ANALYSIS SUMM'!$G$5</definedName>
    <definedName name="ENGLISH_FOR_ACADEMIC_PURPOSES_LITERACY">'FB 7.6T COST ANALYSIS SUMM'!$T$5</definedName>
    <definedName name="ENGLISH_FOR_ACADEMIC_PURPOSES_VOCATIONAL_PREPARATION">'FB 7.6T COST ANALYSIS SUMM'!$P$5</definedName>
    <definedName name="ENGLISH5">'FB 7.6T COST ANALYSIS SUMM'!$G:$G</definedName>
    <definedName name="ENGLISHLIT5">'FB 7.6T COST ANALYSIS SUMM'!$T:$T</definedName>
    <definedName name="ENGLISHVOCPREP">'FB 7.6T COST ANALYSIS SUMM'!$P:$P</definedName>
    <definedName name="Enrollment__2022_23">'Points of Interest'!$A$10</definedName>
    <definedName name="Enrollments">'Points of Interest'!$M$3</definedName>
    <definedName name="epi">'FB 7.1T OP EXP'!$G:$G</definedName>
    <definedName name="epi1_2">'FB 7.1T OP EXP'!$G$9</definedName>
    <definedName name="EPII">'FB 7.6T COST ANALYSIS SUMM'!$J:$J</definedName>
    <definedName name="Exec.__Admin._Mgr.">'FB 6.2T EMP HDCT'!$B$5</definedName>
    <definedName name="Facilities">'FB 7.14T FACILITIES'!$A$4</definedName>
    <definedName name="Fact_Book_1.1T_Florida_College_System_Fall_Headcount_Enrollment_Full_Tme_Part_Time_Fall_2023_Beginning_of_Term">'FB 1.1T FALL HDCT FT-PT STATUS'!$A$2</definedName>
    <definedName name="Fact_Book_1.2T_Florida_College_System_Race_Ethnicity_Fall_Headcount_Enrollment_Fall_2023_Beginning_of_Term">'FB 1.2T FALL HDCT RACE'!$A$2</definedName>
    <definedName name="Fact_Book_1.3T_Florida_College_System_Fall_Headcount_Enrollment_Full_Time_Part_Time_by_Race_Ethnicity_and_Sex_Students_Enrolled_for_Credit_Fall_2023_Beginning_of_Term">'FB 1.3T FALL HDCT FT-PT RACE SX'!$A$2</definedName>
    <definedName name="Fact_Book_1.4T_Florida_College_System_Fall_Headcount_Enrollment_Colleges_by_Race_Ethnicity_and_Sex_Fall_2023_Beginning_of_Term">'FB 1.4T FALL HDCT COLL RACE SEX'!$A$2</definedName>
    <definedName name="Fact_Book_1.5T_Florida_College_System_Fall_Headcount_Enrollment_Fall_2019_2023_Beginning_of_Term">'FB 1.5T 5YR FALL HDCT STATUS'!$A$2</definedName>
    <definedName name="Fact_Book_1.6T_Florida_College_System_Race_Ethnicity_Fall_Headcount_Enrollment_Fall_2019_2023_Beginning_of_Term">'FB 1.6T 5YR FALL HDCT RACE'!$A$2</definedName>
    <definedName name="Fact_Book_1.7T_Florida_College_System_Fall_Headcount_Enrollment_Full_Time_Part_Time_by_Age_Ranges_Students_Enrolled_for_Credit_Fall_2023_Beginning_of_Term">'FB 1.7T FALL HDCT FT-PT AGE SEX'!$A$2</definedName>
    <definedName name="Fact_Book_2.1T_Florida_College_System_Annual_Student_Headcount_2023_24">'FB 2.1T ANNUAL STUDENT HDCT'!$A$2</definedName>
    <definedName name="Fact_Book_2.2T">'FB 2.2T ANNUAL UNDUP HDCT'!$A$2</definedName>
    <definedName name="Fact_Book_2.3.1T">'FB 2.3.1T 5YR SERVED LOWER'!$A$2</definedName>
    <definedName name="Fact_Book_2.3.2T">'FB 2.3.2T 5YR SERVED UPPER'!$A$2</definedName>
    <definedName name="Fact_Book_2.3.3T">'FB 2.3.3T 5YR SERVED ALL'!$A$2</definedName>
    <definedName name="Fact_Book_2.3.4T">'FB 2.3.4T 5YR ENROLLED LOWER'!$A$2</definedName>
    <definedName name="Fact_Book_2.3.5T">'FB 2.3.5T 5YR ENROLLED UPPER'!$A$2</definedName>
    <definedName name="Fact_Book_2.3.6T">'FB 2.3.6T 5YR ENROLLED ALL'!$A$2</definedName>
    <definedName name="Fact_Book_2.3.7T">'FB 2.3.7T 5YR FUNDED LOWER'!$A$2</definedName>
    <definedName name="Fact_Book_2.3.8T">'FB 2.3.8T 5YR FUNDED UPPER'!$A$2</definedName>
    <definedName name="Fact_Book_2.3.9T">'FB 2.3.9T 5YR FUNDED ALL'!$A$2</definedName>
    <definedName name="Fact_Book_2.4T_Florida_College_System_Annual_Disability_Headcount_Enrollment_2019_2023">'FB 2.4T 5YR DISAB HDCT'!$A$2</definedName>
    <definedName name="Fact_Book_3.1T_Florida_College_System_FTE_Enrollment__Funded__by_Program_Area_2022_2023">'FB 3.1T FUNDED FTE BY PROG AREA'!$A$2</definedName>
    <definedName name="FACT_BOOK_3.2.1T">'FB 3.2.1T FUNDED FTE LOWER'!$A$2</definedName>
    <definedName name="FACT_BOOK_3.2.2T">'FB 3.2.2T FUNDED FTE ALL'!$A$2</definedName>
    <definedName name="FACT_BOOK_3.4T">'FB 3.3T ANN FUNDED FTE DISCPLIN'!$A$2</definedName>
    <definedName name="Fact_Book_3.4T_Florida_College_System_FTE_Enrollment__Funded__Actual_FTE_and_Percent_by_Program_Area_2022_23">'FB 3.4T FUNDED FTE % PROG AREA'!$A$2</definedName>
    <definedName name="Fact_Book_4.1T_Florida_College_System_Credit_Program_Enrollment_Headcount_by_Program_Area_2022_23">'FB 4.1T CRED PROG HDCT BY PROG'!$A$2</definedName>
    <definedName name="Fact_Book_4.2T_Florida_College_System_Credit_Program_Enrollment_Headcount_by_Award_Type_2022_23">'FB 4.2T CRED PROG HDCT BY AWARD'!$A$2</definedName>
    <definedName name="Fact_Book_4.3.1T_Florida_College_System_Credit_Program_Enrollment_Associate_in_Arts_Degree_Program_Headcount_by_College_by_Race_Ethnicity_and_Special_Populations_2022_2023">'FB 4.3.1T CRED PROG HDCT AA'!$A$2</definedName>
    <definedName name="Fact_Book_4.3.2T_Florida_College_System_Credit_Program_Enrollment_Educator_Preparation_Institute_Certificate_Program_Headcount_by_College_by_Race_Ethnicity_and_Special_Populations_2022_2023">'FB 4.3.2T CRED PROG HDCT EPI'!$A$2</definedName>
    <definedName name="Fact_Book_4.3.3T_Florida_College_System_Credit_Program_Enrollment_Certificate_of_Professional_Prep_Program_Headcount_by_College_by_Race_Ethnicity_and_Special_Populations_2022_2023">'FB 4.3.3T CRED PROG HDCT CPP'!$A$2</definedName>
    <definedName name="Fact_Book_4.3.4T_Florida_College_System_Credit_Program_Enrollment_Associate_in_Science_Degree_Program_Headcount_by_College_by_Race_Ethnicity_and_Special_Populations_2022_2023">'FB 4.3.4T CRED PROG HDCT AS'!$A$2</definedName>
    <definedName name="Fact_Book_4.3.5T_Florida_College_System_Credit_Program_Enrollment_Career_Certificate_and_Apprenticeship_Headcount_by_College_by_Race_Ethnicity_and_Special_Populations_2022_2023">'FB 4.3.5T CRED PROG HDCT APPR'!$A$2</definedName>
    <definedName name="Fact_Book_4.3.6T_Florida_College_System_Credit_Program_Enrollment_College_Credit_Certificate_Headcount_by_College_by_Race_Ethnicity_and_Special_Populations_2022_2023">'FB 4.3.6T CRED PROG HDCT CCC'!$A$2</definedName>
    <definedName name="Fact_Book_4.3.7T_Florida_College_System_Credit_Program_Enrollment_Advanced_Technical_Certificate_Program_Headcount_by_College_by_Race_Ethnicity_and_Special_Populations_2022_2023">'FB 4.3.7T CRED PROG HDCT ATC'!$A$2</definedName>
    <definedName name="Fact_Book_4.3.8T_Florida_College_System_Credit_Program_Enrollment_All_Program_Areas_Headcount_by_College_by_Race_Ethnicity_and_Special_Populations_2022_2023">'FB 4.3.8T CRED PROG HDCT ALL'!$A$2</definedName>
    <definedName name="Fact_Book_4.4T_Florida_College_System_Program_Enrollment_Headcount_by_College_and_Program_Area_2022_2023">'FB 4.4T PROG ENROLL HDCT'!$A$2</definedName>
    <definedName name="Fact_Book_4.5T_Florida_College_System_Credit_Program_Enrollment__Workforce_Education_Headcount_by_College_and_Program_Area_2022_23">'FB 4.5T CRED WORK ED HDCT PROG'!$A$2</definedName>
    <definedName name="Fact_Book_4.6T_Florida_College_System_Credit_Program_Enrollment_Workforce_Education_Headcount_by_College_and_Apprenticeship_Program_Areas_2022_2023">'FB 4.6T CRED WORK ED APPR HDCT'!$A$2</definedName>
    <definedName name="Fact_Book_4.7.1T_Florida_College_System_Credit_Program_Enrollment_Educational_Bachelor_s_Degree_Program_Headcount_by_College_by_Race_Ethnicity_and_Special_Populations_2022_2023">'FB 4.7.1T BACH-ED HDCT DEMOG'!$A$2</definedName>
    <definedName name="Fact_Book_4.7.2T_Florida_College_System_Credit_Program_Enrollment_Nursing_Bachelor_s_Degree_Program_Headcount_by_College_by_Race_Ethnicity_and_Special_Populations_2022_2023">'FB 4.7.2T BACH-NURS HDCT DEMOG'!$A$2</definedName>
    <definedName name="Fact_Book_4.7.3T_Florida_College_System_Credit_Program_Enrollment_Other_Bachelor_s_Degree_Program_HHeadcount_by_College_by_Race_Ethnicity_and_Special_Populations_2022_2023">'FB 4.7.3T BACH-OTHER HDCT DEMOG'!$A$2</definedName>
    <definedName name="Fact_Book_4.7.4T_Florida_College_System_Credit_Program_Enrollment_All_Bachelor_s_Degree_Program_Headcount_by_College_by_Race_Ethnicity_and_Special_Populations_2022_2023">'FB 4.7.4T BACH-ALL HDCT DEMOG'!$A$2</definedName>
    <definedName name="Fact_Book_5.1T_Florida_College_System_Credit_Program_Completers_Headcount_by_Award_Type_2022_2023">'FB 5.1T CRED PROG COMP BY AWARD'!$A$2</definedName>
    <definedName name="Fact_Book_5.2T_Florida_College_System_Minority_Credit_Program_Completers_Headcount_by_Award_Type_2022_2023">'FB 5.2T MIN CRED PROG COMP'!$A$2</definedName>
    <definedName name="Fact_Book_5.3T_Florida_College_System_Credit_Program_Completers_Headcount_by_College__Award_Type__and_Sex_2022_2023">'FB 5.3T CRED PROG COMPS HDCT'!$A$2</definedName>
    <definedName name="Fact_Book_5.4.1T_Florida_College_System_Credit_Program_Completers_Associate_in_Arts_Degree_Program_Headcount_by_College_by_Race_Ethnicity_and_Special_Populations_2022_2023">'FB 5.41T AA'!$A$2</definedName>
    <definedName name="Fact_Book_5.4.2T_Florida_College_System_Credit_Program_Completers_Educator_Preparation_Institute_Certificate_Program_Headcount_by_College_by_Race_Ethnicity_and_Special_Populations_2022_2023">'FB 5.42T EPI'!$A$2</definedName>
    <definedName name="Fact_Book_5.4.3T_Florida_College_System_Credit_Program_Completers_Certificate_of_Professional_Prep_Headcount_by_College_by_Race_Ethnicity_and_Special_Populations_2022_2023">'FB 5.43T CPP'!$A$2</definedName>
    <definedName name="Fact_Book_5.4.4T_Florida_College_System_Credit_Program_Completers_Workforce_Education__Associate_in_Science_Headcount_by_College_by_Race_Ethnicity_and_Special_Populations_2022_2023">'FB 5.44T AS'!$A$2</definedName>
    <definedName name="Fact_Book_5.4.5T_Florida_College_System_Credit_Program_Completers_Workforce_Education__Career_Certificate_and_Apprenticeship_Headcount_by_College_by_Race_Ethnicity_and_Special_Populations_2022_2023">'FB 5.45T CC'!$A$2</definedName>
    <definedName name="Fact_Book_5.4.6T_Florida_College_System_Credit_Program_Completers_Workforce_Education__College_Credit_Certificate_Headcount_by_College_by_Race_Ethnicity_and_Special_Populations_2022_2023">'FB 5.46T CCC'!$A$2</definedName>
    <definedName name="Fact_Book_5.4.7T_Florida_College_System_Credit_Program_Completers_Workforce_Education__Advanced_Technical_Certificate_Program_Headcount_by_College_by_Race_Ethnicity_and_Special_Populations_2022_2023">'FB 5.47T ADV TECH CERT'!$A$2</definedName>
    <definedName name="Fact_Book_5.4.8T_Florida_College_System_Credit_Program_Completers_All_Program_Areas_Headcount_by_College_by_Race_Ethnicity_and_Special_Populations_2022_2023">'FB 5.48T ALL'!$A$2</definedName>
    <definedName name="Fact_Book_5.5.1.T_Florida_College_System_Credit_Program_Completers_Educational_Bachelor_s_Degree_Program_Headcount_by_College_by_Race_Ethnicity_and_Special_Populations_2022_2023">'FB 5.5.1T BACH_EDUC'!$A$2</definedName>
    <definedName name="Fact_Book_5.5.2.T_Florida_College_System_Credit_Program_Completers_Nursing_Bachelor_s_Degree_Program_Headcount_by_College_by_Race_Ethnicity_and_Special_Populations_2022_2023">'FB 5.5.2T BACH_NURSING'!$A$2</definedName>
    <definedName name="Fact_Book_5.5.3.T_Florida_College_System_Credit_Program_Completers_Other_Bachelor_s_Degree_Program_Headcount_by_College_by_Race_Ethnicity_and_Special_Populations_2022_2023">'FB 5.5.3T BACH_OTHER'!$A$2</definedName>
    <definedName name="Fact_Book_5.5.4.T_Florida_College_System_Credit_Program_Completers_All_Bachelor_s_Degree_Program_Headcount_by_College_by_Race_Ethnicity_and_Special_Populations_2022_2023">'FB 5.5.4T BACH_ALL'!$A$2</definedName>
    <definedName name="Fact_Book_6.1T_Florida_College_System_Employee_Headcount_by_Occupational_Activity">'FB 6.1T EMP HDCT BY OCCUP'!$A$2</definedName>
    <definedName name="Fact_Book_6.2T_Florida_College_System_Employee_Headcount_by_Occupational_Activity_Fall_2023_24">'FB 6.2T EMP HDCT'!$A$2</definedName>
    <definedName name="Fact_Book_6.3T_Florida_College_System_Employee_Headcount_Full_Time_Part_Time_by_Race_Ethnicity_and_Sex_Fall_2023_24">'FB 6.3T EMP HDCT DEMOG'!$A$2</definedName>
    <definedName name="Fact_Book_6.4T_Florida_College_System_College_Employee_Headcount_by_Occupational_Activity__Full_Time_Part_Time__Race_Ethnicity_and_Sex_Fall_2023_2024">'FB 6.4T EMP HDCT OCC ACT DEMOG'!$A$2</definedName>
    <definedName name="Fact_Book_6.5T_Florida_College_System_Average_Salary_of_Full_Time_Instructional_Personnel_by_Semesters_Employed_Fall_2012_23_through_Fall_2023_24">'FB 6.5T AVG SAL FT INST BY SEM'!$A$2</definedName>
    <definedName name="Fact_Book_6.6T_Florida_College_System_College_by_Semesters_Employed_Fall_Term_2023_24">'FB 6.6T EMPLOYED BY COLL BY SEM'!$A$2</definedName>
    <definedName name="Fact_Book_6.7T_Florida_College_System_Average_Converted_Salary_of_Full_Time_Instructional_Personnel_by_College_and_Degree_Fall_Term_2023_24">'FB 6.7T AVG SAL FT INST DEG'!$A$2</definedName>
    <definedName name="Fact_Book_7.14T">'FB 7.14T FACILITIES'!$A$2</definedName>
    <definedName name="Fact_Book_7.1T___WITH_AMOUNTS">'FB 7.1T OP EXP'!$G$2</definedName>
    <definedName name="FALL_2022_Actual_Fees" localSheetId="77">'FB 7.13T STUDENT FEES BACC'!$B$9</definedName>
    <definedName name="FALL_2022_Actual_Fees">'FB 7.10T STUDENT FEES LL '!$B$9</definedName>
    <definedName name="FALL_2023_Actual_Fees" localSheetId="77">'FB 7.13T STUDENT FEES BACC'!$C$9</definedName>
    <definedName name="FALL_2023_Actual_Fees">'FB 7.10T STUDENT FEES LL '!$C$9</definedName>
    <definedName name="Fall_2023_College_Credit_Students">'Points of Interest'!$A$14</definedName>
    <definedName name="Fall_Headcount_Enrollment">'Table of Contents'!$A$6</definedName>
    <definedName name="fall22actfees">'FB 7.13T STUDENT FEES BACC'!$E$9</definedName>
    <definedName name="Fall22fees">'FB 7.10T STUDENT FEES LL '!$B:$B</definedName>
    <definedName name="fall22nonresfees" localSheetId="77">'FB 7.13T STUDENT FEES BACC'!$E:$E</definedName>
    <definedName name="fall22nonresfees">'FB 7.10T STUDENT FEES LL '!$E:$E</definedName>
    <definedName name="fall22resfees">'FB 7.13T STUDENT FEES BACC'!$B:$B</definedName>
    <definedName name="fall23actualfees">'FB 7.13T STUDENT FEES BACC'!$F$9</definedName>
    <definedName name="fall23nonresfees" localSheetId="77">'FB 7.13T STUDENT FEES BACC'!$F:$F</definedName>
    <definedName name="fall23nonresfees">'FB 7.10T STUDENT FEES LL '!$F:$F</definedName>
    <definedName name="Family_Consumer">'FB 4.1T CRED PROG HDCT BY PROG'!$M$4</definedName>
    <definedName name="FB_1.1T_FALL_HDCT_FT_PT_STATUS_Total">'FB 1.1T FALL HDCT FT-PT STATUS'!$F$8</definedName>
    <definedName name="FB_1.2TF_FALL_HDCT_RACE_Total">'FB 1.2T FALL HDCT RACE'!$P$4</definedName>
    <definedName name="FB_1.3_FALL_HDCT_FT_PT_RACE_SK_Deg_Cert_Seeking_First_Time">'FB 1.3T FALL HDCT FT-PT RACE SX'!$H$5</definedName>
    <definedName name="FB_1.3_FALL_HDCT_FT_PT_RACE_SX_Deg_Cert_Seeking_Continuing">'FB 1.3T FALL HDCT FT-PT RACE SX'!$E$5</definedName>
    <definedName name="FB_1.3_FALL_HDCT_FT_PT_RACE_SX_deg_Cert_Seeking_First_time">'FB 1.3T FALL HDCT FT-PT RACE SX'!$C$5</definedName>
    <definedName name="FB_1.3_FALL_HDCT_FT_PT_RACE_SX_DEG_Cert_Seeking_Transfer_In">'FB 1.3T FALL HDCT FT-PT RACE SX'!$D$5</definedName>
    <definedName name="FB_1.3_FALL_HDCT_FT_PT_RACE_SX_Non_Deg_Cert_Seeking_2">'FB 1.3T FALL HDCT FT-PT RACE SX'!$K$5</definedName>
    <definedName name="FB_1.3_FALL_HDCT_FT_PT_RACE_SX_Total">'FB 1.3T FALL HDCT FT-PT RACE SX'!$A$22</definedName>
    <definedName name="FB_1.3_Total_Full_Time_Students_2">'FB 1.3T FALL HDCT FT-PT RACE SX'!$L$5</definedName>
    <definedName name="FB_1.3FALL_HDCCT_FT_PT_RACE_SX_Non_Deg_Cert_Seeking">'FB 1.3T FALL HDCT FT-PT RACE SX'!$F$5</definedName>
    <definedName name="FB_1.3T_FALL_HDCT_FT_PT_RACE_SX_Deg_Cert_Seeking_Continuing_2">'FB 1.3T FALL HDCT FT-PT RACE SX'!$J$5</definedName>
    <definedName name="FB_1.3T_FALL_HDCT_FT_PT_RACE_SX_Deg_Cert_seeking_Transfer_In">'FB 1.3T FALL HDCT FT-PT RACE SX'!$I$5</definedName>
    <definedName name="FB_1.3T_FALL_HDCT_FT_PT_RACE_SX_Full_Time">'FB 1.3T FALL HDCT FT-PT RACE SX'!$C$4</definedName>
    <definedName name="FB_1.3T_FALL_HDCT_FT_PT_RACE_SX_Grand_Total">'FB 1.3T FALL HDCT FT-PT RACE SX'!$M$5</definedName>
    <definedName name="FB_1.3T_FALL_HDCT_FT_PT_RAXE_SX_Category_">'FB 1.3T FALL HDCT FT-PT RACE SX'!$A$4</definedName>
    <definedName name="FB_1.4_FALL_HDCT_COLL_RACE_SEX_COLLEGE">'FB 1.4T FALL HDCT COLL RACE SEX'!$A$4</definedName>
    <definedName name="FB_1.4_FALL_HDCT_COLL_RACE_SEX_Female">'FB 1.4T FALL HDCT COLL RACE SEX'!$C$5</definedName>
    <definedName name="FB_1.4_FALL_HDCT_COLL_RACE_SEX_Male">'FB 1.4T FALL HDCT COLL RACE SEX'!$R$5</definedName>
    <definedName name="FB_1.4_FALL_HDCT_COLL_RACE_SEX_Total">'FB 1.4T FALL HDCT COLL RACE SEX'!$Q$4</definedName>
    <definedName name="FB_1.4_Female_">'FB 1.4T FALL HDCT COLL RACE SEX'!$Q$5</definedName>
    <definedName name="FB_1.4_HDCT_COLL_RACE_SEX_Hispanic">'FB 1.4T FALL HDCT COLL RACE SEX'!$E$4</definedName>
    <definedName name="FB_1.4T_FALL_HDCT_COLL_RACE_SEX_College_Name">'FB 1.4T FALL HDCT COLL RACE SEX'!$B$4</definedName>
    <definedName name="FB_1.4T_FALL_HDCT_COLL_RACE_SEX_Non_Resident_Alien">'FB 1.4T FALL HDCT COLL RACE SEX'!$C$4</definedName>
    <definedName name="FB_1.5_5YR_FALL_HDCT_STATUS_Total">'FB 1.5T 5YR FALL HDCT STATUS'!$F$4</definedName>
    <definedName name="FB_1.5_5YR_HDCT_STATUS_Category">'FB 1.5T 5YR FALL HDCT STATUS'!$B$4</definedName>
    <definedName name="FB_1.6_5YR_FALL_HDCT_RACE_Non_Resident_Alien">'FB 1.6T 5YR FALL HDCT RACE'!$D$5</definedName>
    <definedName name="FB_1.6_5YR_FALL_HDCT_RACE_Term">'FB 1.6T 5YR FALL HDCT RACE'!$A$4</definedName>
    <definedName name="FB_1.6T_5YR_FALL_HDCT_RACE_Other_Minority">'FB 1.6T 5YR FALL HDCT RACE'!$E$5</definedName>
    <definedName name="FB_1.6T_5YR_FALL_HDCT_RACE_Total">'FB 1.6T 5YR FALL HDCT RACE'!$I$4</definedName>
    <definedName name="FB_1.6T_5YR_FALL_HDCT_RACE_Two_or_More_Races">'FB 1.6T 5YR FALL HDCT RACE'!$F$5</definedName>
    <definedName name="FB_1.6T_5YR_FALL_HDCT_RACE_Unknown_Ethnicity">'FB 1.6T 5YR FALL HDCT RACE'!$G$5</definedName>
    <definedName name="FB_1.6T_5YR_FALL_HDCT_RACE_White">'FB 1.6T 5YR FALL HDCT RACE'!$H$5</definedName>
    <definedName name="FB_1.7_FALL_HCDT_FT_PT_AGE_SEX_FULL_TIME">'FB 1.7T FALL HDCT FT-PT AGE SEX'!$A$5</definedName>
    <definedName name="FB_1.7T_FALL_HDC_FT_PT_AGE_SEX_Subtotal">'FB 1.7T FALL HDCT FT-PT AGE SEX'!$B$16</definedName>
    <definedName name="FB_1.7T_FALL_HDCT_FT_PT_AGE_SEX_Female">'FB 1.7T FALL HDCT FT-PT AGE SEX'!$C$4</definedName>
    <definedName name="FB_1.7T_FALL_HDCT_FT_PT_AGE_SEX_Grand_Total">'FB 1.7T FALL HDCT FT-PT AGE SEX'!$E$4</definedName>
    <definedName name="FB_1.7T_FALL_HDCT_FT_PT_AGE_SEX_Male">'FB 1.7T FALL HDCT FT-PT AGE SEX'!$D$4</definedName>
    <definedName name="FB_1.7T_FALL_HDCT_FT_PT_AGE_SEX_Part_Time">'FB 1.7T FALL HDCT FT-PT AGE SEX'!$A$17</definedName>
    <definedName name="FB_2.1T_ANNUAL_STUDENT_HDCT_Total">'FB 2.1T ANNUAL STUDENT HDCT'!$C$4</definedName>
    <definedName name="FB_2.2_ANNUAL_UMDUP_HDCT_STUDENTS_ENROLLED_IN_A_COURSE">'FB 2.2T ANNUAL UNDUP HDCT'!$F$9</definedName>
    <definedName name="FB_2.2_ANNUAL_UNDUP_HDCT_FUNDED_STUDENTS_ENROLLED_IN_A_COURSE_2">'FB 2.2T ANNUAL UNDUP HDCT'!$J$9</definedName>
    <definedName name="FB_2.2_ANNUAL_UNDUP_HDCT_STUDENTS_SERVED">'FB 2.2T ANNUAL UNDUP HDCT'!$E$9</definedName>
    <definedName name="FB_2.23T_5YR_SERVED_ALL_2018_19_THROUGH_2022_23">'FB 2.3.3T 5YR SERVED ALL'!$A$5</definedName>
    <definedName name="FB_2.2T_ANNUAL_UNDUP_HDCT_FUNDED_STUDENTS_ENROLLED_IN_A_COURSE">'FB 2.2T ANNUAL UNDUP HDCT'!$G$9</definedName>
    <definedName name="FB_2.2T_ANNUAL_UNDUP_HDCT_STUDENTS_ENROLLED_IN_A_COURSE">'FB 2.2T ANNUAL UNDUP HDCT'!$I$9</definedName>
    <definedName name="FB_2.2T_ANNUAL_UNDUP_HDCT_STUDENTS_SERVED">'FB 2.2T ANNUAL UNDUP HDCT'!$H$9</definedName>
    <definedName name="FB_2.3._1T_5YR_SERVED_LOWER_ANNUAL_UNDUPLICATED_STUDENT_HEADCOUNT_ENROLLMENT">'FB 2.3.1T 5YR SERVED LOWER'!$A$4</definedName>
    <definedName name="FB_2.3.1T_5YR_SERVED_LOWER_FLORIDA_COLLEGE_SYSTEM">'FB 2.3.1T 5YR SERVED LOWER'!$A$3</definedName>
    <definedName name="FB_2.3.2T_5YR_SERVED_UPPER_2018_19">'FB 2.3.2T 5YR SERVED UPPER'!$B$9</definedName>
    <definedName name="FB_2.3.2T_5YR_SERVED_UPPER_2018_19_THROUGHT_2022_23">'FB 2.3.2T 5YR SERVED UPPER'!$A$5</definedName>
    <definedName name="FB_2.3.2T_5YR_SERVED_UPPER_2019_20">'FB 2.3.2T 5YR SERVED UPPER'!$C$9</definedName>
    <definedName name="FB_2.3.2T_5YR_SERVED_UPPER_2020_21">'FB 2.3.2T 5YR SERVED UPPER'!$D$9</definedName>
    <definedName name="FB_2.3.2T_5YR_SERVED_UPPER_2021_22">'FB 2.3.2T 5YR SERVED UPPER'!$E$9</definedName>
    <definedName name="FB_2.3.2T_5YR_SERVED_UPPER_2022_23">'FB 2.3.2T 5YR SERVED UPPER'!$F$9</definedName>
    <definedName name="FB_2.3.2T_5YR_SERVED_UPPER_ANNUAL_UNDUPLICATED_STUDENT_HEADCOUNT_ENROLLMENT">'FB 2.3.2T 5YR SERVED UPPER'!$A$4</definedName>
    <definedName name="FB_2.3.2T_5YR_SURVED_UPPER_FLORIDA_COLLEGE_SYSTEM_">'FB 2.3.2T 5YR SERVED UPPER'!$A$3</definedName>
    <definedName name="FB_2.3.3T_5YR_SERVED_ALL">'FB 2.3.3T 5YR SERVED ALL'!$F$9</definedName>
    <definedName name="FB_2.3.3T_5YR_SERVED_ALL_2018_19">'FB 2.3.3T 5YR SERVED ALL'!$B$9</definedName>
    <definedName name="FB_2.3.3T_5YR_SERVED_ALL_2019_20">'FB 2.3.3T 5YR SERVED ALL'!$C$9</definedName>
    <definedName name="FB_2.3.3T_5YR_SERVED_ALL_2020_21">'FB 2.3.3T 5YR SERVED ALL'!$D$9</definedName>
    <definedName name="FB_2.3.3T_5YR_SERVED_ALL_2020_21_2">'FB 2.3.3T 5YR SERVED ALL'!$D$9</definedName>
    <definedName name="FB_2.3.3T_5YR_SERVED_ALL_2021_22">'FB 2.3.3T 5YR SERVED ALL'!$E$9</definedName>
    <definedName name="FB_2.3.3T_5YR_SERVED_ALL_ANNUAL_UNDUPLICATED_STUDENT_HEADCOUNT_ENROLLMENT">'FB 2.3.3T 5YR SERVED ALL'!$A$4</definedName>
    <definedName name="FB_2.3.3T_5YR_SERVED_ALL_FLORIDA_COLLEGE_SYSTEM">'FB 2.3.3T 5YR SERVED ALL'!$A$3</definedName>
    <definedName name="FB_2.3.4T_5YR_ENROLLED_LOWER_2018_19">'FB 2.3.4T 5YR ENROLLED LOWER'!$B$9</definedName>
    <definedName name="FB_2.3.4T_5YR_ENROLLED_LOWER_2018_19_THROUGH_2022_23">'FB 2.3.4T 5YR ENROLLED LOWER'!$A$5</definedName>
    <definedName name="FB_2.3.4T_5YR_ENROLLED_LOWER_2019_20">'FB 2.3.4T 5YR ENROLLED LOWER'!$C$9</definedName>
    <definedName name="FB_2.3.4T_5YR_ENROLLED_LOWER_2020_21">'FB 2.3.4T 5YR ENROLLED LOWER'!$D$9</definedName>
    <definedName name="FB_2.3.4T_5YR_ENROLLED_LOWER_2021_22">'FB 2.3.4T 5YR ENROLLED LOWER'!$E$9</definedName>
    <definedName name="FB_2.3.4T_5YR_ENROLLED_LOWER_2022_23">'FB 2.3.4T 5YR ENROLLED LOWER'!$F$9</definedName>
    <definedName name="FB_2.3.4T_5YR_ENROLLED_LOWER_ANNUAL_UNDUPLICATED_STUDENT_HEADCOUNT_ENROLLMENT">'FB 2.3.4T 5YR ENROLLED LOWER'!$A$4</definedName>
    <definedName name="FB_2.3.4T_5YR_ENROLLED_LOWER_FLORIDA_COLLEGE_SYSTEM">'FB 2.3.4T 5YR ENROLLED LOWER'!$A$3</definedName>
    <definedName name="FB_2.3.5T_5YR_ENROLLED_UPPER_2018_19">'FB 2.3.5T 5YR ENROLLED UPPER'!$B$9</definedName>
    <definedName name="FB_2.3.5T_5YR_ENROLLED_UPPER_2018_19_2022_23">'FB 2.3.5T 5YR ENROLLED UPPER'!$A$5</definedName>
    <definedName name="FB_2.3.5T_5YR_ENROLLED_UPPER_2019_20">'FB 2.3.5T 5YR ENROLLED UPPER'!$C$9</definedName>
    <definedName name="FB_2.3.5T_5YR_ENROLLED_UPPER_2020_21">'FB 2.3.5T 5YR ENROLLED UPPER'!$D$9</definedName>
    <definedName name="FB_2.3.5T_5YR_ENROLLED_UPPER_2021_22">'FB 2.3.5T 5YR ENROLLED UPPER'!$E$9</definedName>
    <definedName name="FB_2.3.5T_5YR_ENROLLED_UPPER_2022_23">'FB 2.3.5T 5YR ENROLLED UPPER'!$F$9</definedName>
    <definedName name="FB_2.3.5T_5YR_ENROLLED_UPPER_ANNUAL_UNDUPLICATED_STUDENT_HEADCOUNT_ENROLLMENT">'FB 2.3.5T 5YR ENROLLED UPPER'!$A$4</definedName>
    <definedName name="FB_2.3.5T_5YR_ENROLLED_UPPER_FLORIDA_COLEGE_FLORIDA_COLLEGE_SYSTEM_2">'FB 2.3.5T 5YR ENROLLED UPPER'!$A$3</definedName>
    <definedName name="FB_2.3.6T_5YR_ENROLLED_ALL_2018_19">'FB 2.3.6T 5YR ENROLLED ALL'!$B$9</definedName>
    <definedName name="FB_2.3.6T_5YR_ENROLLED_ALL_2018_THROUGH_2022_23">'FB 2.3.6T 5YR ENROLLED ALL'!$A$5</definedName>
    <definedName name="FB_2.3.6T_5YR_ENROLLED_ALL_2019_20">'FB 2.3.6T 5YR ENROLLED ALL'!$C$9</definedName>
    <definedName name="FB_2.3.6T_5YR_ENROLLED_ALL_2020_21">'FB 2.3.6T 5YR ENROLLED ALL'!$D$9</definedName>
    <definedName name="FB_2.3.6T_5YR_ENROLLED_ALL_2021_22">'FB 2.3.6T 5YR ENROLLED ALL'!$E$9</definedName>
    <definedName name="FB_2.3.6T_5YR_ENROLLED_ALL_2022_23">'FB 2.3.6T 5YR ENROLLED ALL'!$F$9</definedName>
    <definedName name="FB_2.3.6T_5YR_ENROLLED_ALL_ANNUAL_UNDUPLICATED_STUDENT_HEADCOUNT_ENROLLMENT">'FB 2.3.6T 5YR ENROLLED ALL'!$A$4</definedName>
    <definedName name="FB_2.3.6T_5YR_ENROLLED_ALL_FLORIDA_COLLEGE_SYSTEM">'FB 2.3.6T 5YR ENROLLED ALL'!$A$3</definedName>
    <definedName name="FB_2.3.7T_5YR_FUNDED_LOWER_2018_19">'FB 2.3.7T 5YR FUNDED LOWER'!$B$9</definedName>
    <definedName name="FB_2.3.7T_5YR_FUNDED_LOWER_2018_19_THROUGH_2022_23">'FB 2.3.7T 5YR FUNDED LOWER'!$A$5</definedName>
    <definedName name="FB_2.3.7T_5YR_FUNDED_LOWER_2019_20">'FB 2.3.7T 5YR FUNDED LOWER'!$C$9</definedName>
    <definedName name="FB_2.3.7T_5YR_FUNDED_LOWER_2020_21">'FB 2.3.7T 5YR FUNDED LOWER'!$D$9</definedName>
    <definedName name="FB_2.3.7T_5YR_FUNDED_LOWER_2021_22">'FB 2.3.7T 5YR FUNDED LOWER'!$E$9</definedName>
    <definedName name="FB_2.3.7T_5YR_FUNDED_LOWER_2022_23">'FB 2.3.7T 5YR FUNDED LOWER'!$F$9</definedName>
    <definedName name="FB_2.3.7T_5YR_FUNDED_LOWER_ANNUAL_UNDUPLICATED_STUDENT_HEADCOUNT_ENROLLMENT">'FB 2.3.7T 5YR FUNDED LOWER'!$A$4</definedName>
    <definedName name="FB_2.3.7T_5YR_FUNDED_LOWER_FLORIDA_COLLEGE_SYSTEM">'FB 2.3.7T 5YR FUNDED LOWER'!$A$3</definedName>
    <definedName name="FB_2.3.8T_5YR_FUNDED_UPPER_2018_19">'FB 2.3.8T 5YR FUNDED UPPER'!$B$9</definedName>
    <definedName name="FB_2.3.8T_5YR_FUNDED_UPPER_2018_19_Through_2022_23">'FB 2.3.8T 5YR FUNDED UPPER'!$A$5</definedName>
    <definedName name="FB_2.3.8T_5YR_FUNDED_UPPER_2019_20">'FB 2.3.8T 5YR FUNDED UPPER'!$C$9</definedName>
    <definedName name="FB_2.3.8T_5YR_FUNDED_UPPER_2020_21">'FB 2.3.8T 5YR FUNDED UPPER'!$D$9</definedName>
    <definedName name="FB_2.3.8T_5YR_FUNDED_UPPER_2021_22">'FB 2.3.8T 5YR FUNDED UPPER'!$E$9</definedName>
    <definedName name="FB_2.3.8T_5YR_FUNDED_UPPER_2022_23">'FB 2.3.8T 5YR FUNDED UPPER'!$F$9</definedName>
    <definedName name="FB_2.3.8T_5YR_FUNDED_UPPER_Annual_Unduplicated_Student_Headcount_Enrollment">'FB 2.3.8T 5YR FUNDED UPPER'!$A$4</definedName>
    <definedName name="FB_2.3.8T_5YR_FUNDED_UPPER_Florida_College_System">'FB 2.3.8T 5YR FUNDED UPPER'!$A$3</definedName>
    <definedName name="FB_2.3.9T_5YR_FUNDED_ALL_2018_19">'FB 2.3.9T 5YR FUNDED ALL'!$B$9</definedName>
    <definedName name="FB_2.3.9T_5YR_FUNDED_ALL_2018_19_Through_2022_23">'FB 2.3.9T 5YR FUNDED ALL'!$A$5</definedName>
    <definedName name="FB_2.3.9T_5YR_FUNDED_ALL_2019_20">'FB 2.3.9T 5YR FUNDED ALL'!$C$9</definedName>
    <definedName name="FB_2.3.9T_5YR_FUNDED_ALL_2020_21">'FB 2.3.9T 5YR FUNDED ALL'!$D$9</definedName>
    <definedName name="FB_2.3.9T_5YR_FUNDED_ALL_2021_22">'FB 2.3.9T 5YR FUNDED ALL'!$E$9</definedName>
    <definedName name="FB_2.3.9T_5YR_FUNDED_ALL_2022_23">'FB 2.3.9T 5YR FUNDED ALL'!$F$9</definedName>
    <definedName name="FB_2.3.9T_5YR_FUNDED_ALL_Annual_Unduplicated_student_Headcount_Enrollment_">'FB 2.3.9T 5YR FUNDED ALL'!$A$4</definedName>
    <definedName name="FB_2.4T_5YR_DISAB_HDCT_Total">'FB 2.4T 5YR DISAB HDCT'!$L$4</definedName>
    <definedName name="FB_3.1T_FUNDED_FTE_BY_PROG_AREA_Adult_Education">'FB 3.1T FUNDED FTE BY PROG AREA'!$B$4</definedName>
    <definedName name="FB_3.1T_FUNDED_FTE_BY_PROG_AREA_EPI">'FB 3.1T FUNDED FTE BY PROG AREA'!$E$4</definedName>
    <definedName name="FB_3.2.1T_FUNDED_FTE_LOWER_Adult_Basic">'FB 3.2.1T FUNDED FTE LOWER'!$J$9</definedName>
    <definedName name="FB_3.2.1T_FUNDED_FTE_LOWER_EPI">'FB 3.2.1T FUNDED FTE LOWER'!$F$9</definedName>
    <definedName name="FB_3.2.1T_FUNDED_FTE_LOWER_FLORIDA_COLLEGE_SYSTEM">'FB 3.2.1T FUNDED FTE LOWER'!$A$3</definedName>
    <definedName name="FB_3.2.1T_FUNDED_FTE_LOWER_Total">'FB 3.2.1T FUNDED FTE LOWER'!$P$9</definedName>
    <definedName name="FB_3.2.2T_FUNDED_FTE_ALL_2022_23_FTE_3">'FB 3.2.2T FUNDED FTE ALL'!$A$6</definedName>
    <definedName name="FB_3.2.2T_FUNDED_FTE_ALL_A_AND_P">'FB 3.2.2T FUNDED FTE ALL'!$C$9</definedName>
    <definedName name="FB_3.2.2T_FUNDED_FTE_ALL_Adult_Basic">'FB 3.2.2T FUNDED FTE ALL'!$K$9</definedName>
    <definedName name="FB_3.2.2T_FUNDED_FTE_ALL_Adult_sec">'FB 3.2.2T FUNDED FTE ALL'!$M$9</definedName>
    <definedName name="FB_3.2.2T_FUNDED_FTE_ALL_Appen_Class">'FB 3.2.2T FUNDED FTE ALL'!$I$9</definedName>
    <definedName name="FB_3.2.2T_FUNDED_FTE_ALL_Apprn_OJT">'FB 3.2.2T FUNDED FTE ALL'!$J$9</definedName>
    <definedName name="FB_3.2.2T_FUNDED_FTE_ALL_Dev_Ed">'FB 3.2.2T FUNDED FTE ALL'!$E$9</definedName>
    <definedName name="FB_3.2.2T_FUNDED_FTE_ALL_Dev_Ed_Eap">'FB 3.2.2T FUNDED FTE ALL'!$F$9</definedName>
    <definedName name="FB_3.2.2T_FUNDED_FTE_ALL_EPI">'FB 3.2.2T FUNDED FTE ALL'!$G$9</definedName>
    <definedName name="FB_3.2.2T_FUNDED_FTE_ALL_Florida_College_System" comment="FB_3.2.2T_FUNDED_FTE_ALL_">'FB 3.2.2T FUNDED FTE ALL'!$A$3</definedName>
    <definedName name="FB_3.2.2T_FUNDED_FTE_ALL_GED_PREP">'FB 3.2.2T FUNDED FTE ALL'!$N$9</definedName>
    <definedName name="FB_3.2.2T_FUNDED_FTE_ALL_Ltrcy_Eap">'FB 3.2.2T FUNDED FTE ALL'!$L$9</definedName>
    <definedName name="FB_3.2.2T_FUNDED_FTE_ALL_Postec_Adult_Voc">'FB 3.2.2T FUNDED FTE ALL'!$H$9</definedName>
    <definedName name="FB_3.2.2T_FUNDED_FTE_ALL_Postsecvoc">'FB 3.2.2T FUNDED FTE ALL'!$D$9</definedName>
    <definedName name="FB_3.2.2T_FUNDED_FTE_ALL_TOTAL">'FB 3.2.2T FUNDED FTE ALL'!#REF!</definedName>
    <definedName name="FB_3.2.2T_FUNDED_FTE_ALL_VOC_PREP">'FB 3.2.2T FUNDED FTE ALL'!$O$9</definedName>
    <definedName name="FB_3.2.2T_FUNDED_FTE_ALL_VOC_PREP_EAP">'FB 3.2.2T FUNDED FTE ALL'!$P$9</definedName>
    <definedName name="FB_3.3T_ANN_FUNDED_FTE_DISCPLIN_2022_23_FTE_3">'FB 3.3T ANN FUNDED FTE DISCPLIN'!$A$5</definedName>
    <definedName name="FB_3.3T_ANN_FUNDED_FTE_DISCPLIN_Florida_College_System" comment="FB_3.3T_ANN_FUNDED_FTE_DISCPLIN_">'FB 3.3T ANN FUNDED FTE DISCPLIN'!$A$3</definedName>
    <definedName name="FB_3.3T_ANN_FUNDED_FTE_DISCPLIN_TOTAL_DEVELOPMENTAL_EDUCATION">'FB 3.3T ANN FUNDED FTE DISCPLIN'!$A$43</definedName>
    <definedName name="FB_3.4T_FUNDED_FTE_PROG_AREA_8">'FB 3.4T FUNDED FTE % PROG AREA'!$N$5</definedName>
    <definedName name="FB_3.4T_FUNDED_FTE_PROG_AREA_AS">'FB 3.4T FUNDED FTE % PROG AREA'!$D$4</definedName>
    <definedName name="FB_3.4T_FUNDED_FTE_PROG_AREA_CAR">'FB 3.4T FUNDED FTE % PROG AREA'!$H$4</definedName>
    <definedName name="FB_3.4T_FUNDED_FTE_PROG_AREA_EPI">'FB 3.4T FUNDED FTE % PROG AREA'!$F$4</definedName>
    <definedName name="FB_3.4T_FUNDED_FTE_PROG_AREA_Percent">'FB 3.4T FUNDED FTE % PROG AREA'!$C$5</definedName>
    <definedName name="FB_3.4T_FUNDED_FTE_PROG_AREA_Percentage">'FB 3.4T FUNDED FTE % PROG AREA'!$E$5</definedName>
    <definedName name="FB_3.4T_FUNDED_FTE_PROG_AREA_Percentage_10">'FB 3.4T FUNDED FTE % PROG AREA'!$Q$5</definedName>
    <definedName name="FB_3.4T_FUNDED_FTE_PROG_AREA_Percentage_2">'FB 3.4T FUNDED FTE % PROG AREA'!$G$5</definedName>
    <definedName name="FB_3.4T_FUNDED_FTE_PROG_AREA_Percentage_5">'FB 3.4T FUNDED FTE % PROG AREA'!$I$5</definedName>
    <definedName name="FB_3.4T_FUNDED_FTE_PROG_AREA_Percentage_6">'FB 3.4T FUNDED FTE % PROG AREA'!$K$5</definedName>
    <definedName name="FB_3.4T_FUNDED_FTE_PROG_AREA_Percentage_8">'FB 3.4T FUNDED FTE % PROG AREA'!$O$5</definedName>
    <definedName name="FB_3.4T_FUNDED_FTE_PROG_AREA_Reporting_Year">'FB 3.4T FUNDED FTE % PROG AREA'!$A$4</definedName>
    <definedName name="FB_3.4T_FUNDED_FTE_PROG_AREA_Sum">'FB 3.4T FUNDED FTE % PROG AREA'!$F$5</definedName>
    <definedName name="FB_3.4T_FUNDED_FTE_PROG_AREA_Sum_10">'FB 3.4T FUNDED FTE % PROG AREA'!$R$5</definedName>
    <definedName name="FB_3.4T_FUNDED_FTE_PROG_AREA_Sum_11">'FB 3.4T FUNDED FTE % PROG AREA'!$S$5</definedName>
    <definedName name="FB_3.4T_FUNDED_FTE_PROG_AREA_Sum_2">'FB 3.4T FUNDED FTE % PROG AREA'!$D$5</definedName>
    <definedName name="FB_3.4T_FUNDED_FTE_PROG_AREA_Sum_4">'FB 3.4T FUNDED FTE % PROG AREA'!$H$5</definedName>
    <definedName name="FB_3.4T_FUNDED_FTE_PROG_AREA_Sum_5">'FB 3.4T FUNDED FTE % PROG AREA'!$J$5</definedName>
    <definedName name="FB_3.4T_FUNDED_FTE_PROG_AREA_Sum_7">'FB 3.4T FUNDED FTE % PROG AREA'!$L$5</definedName>
    <definedName name="FB_3.4T_FUNDED_FTE_PROG_AREA_Sum_9">'FB 3.4T FUNDED FTE % PROG AREA'!$P$5</definedName>
    <definedName name="FB_4.1T_CRED_PROG_HDCT_BY_PROG_Apprentice">'FB 4.1T CRED PROG HDCT BY PROG'!$E$4</definedName>
    <definedName name="FB_4.1T_CRED_PROG_HDCT_BY_PROG_EPI">'FB 4.1T CRED PROG HDCT BY PROG'!$K$4</definedName>
    <definedName name="FB_4.1T_CRED_PROG_HDCT_BY_PROG_FB_4.1T_CRED_PROG_HDCT_BY_PROG_Percentage_9">'FB 4.1T CRED PROG HDCT BY PROG'!$R$5</definedName>
    <definedName name="FB_4.1T_CRED_PROG_HDCT_BY_PROG_Percentage">'FB 4.1T CRED PROG HDCT BY PROG'!$B$5</definedName>
    <definedName name="FB_4.1T_CRED_PROG_HDCT_BY_PROG_Percentage_11">'FB 4.1T CRED PROG HDCT BY PROG'!$T$5</definedName>
    <definedName name="FB_4.1T_CRED_PROG_HDCT_BY_PROG_Percentage_12">'FB 4.1T CRED PROG HDCT BY PROG'!$V$5</definedName>
    <definedName name="FB_4.1T_CRED_PROG_HDCT_BY_PROG_Percentage_13">'FB 4.1T CRED PROG HDCT BY PROG'!$X$5</definedName>
    <definedName name="FB_4.1T_CRED_PROG_HDCT_BY_PROG_Percentage_2">'FB 4.1T CRED PROG HDCT BY PROG'!$D$5</definedName>
    <definedName name="FB_4.1T_CRED_PROG_HDCT_BY_PROG_Percentage_3">'FB 4.1T CRED PROG HDCT BY PROG'!$F$5</definedName>
    <definedName name="FB_4.1T_CRED_PROG_HDCT_BY_PROG_Percentage_4">'FB 4.1T CRED PROG HDCT BY PROG'!$H$5</definedName>
    <definedName name="FB_4.1T_CRED_PROG_HDCT_BY_PROG_Percentage_5">'FB 4.1T CRED PROG HDCT BY PROG'!$J$5</definedName>
    <definedName name="FB_4.1T_CRED_PROG_HDCT_BY_PROG_Percentage_6">'FB 4.1T CRED PROG HDCT BY PROG'!$L$5</definedName>
    <definedName name="FB_4.1T_CRED_PROG_HDCT_BY_PROG_Percentage_8">'FB 4.1T CRED PROG HDCT BY PROG'!$P$5</definedName>
    <definedName name="FB_4.1T_CRED_PROG_HDCT_BY_PROG_Percntage_7">'FB 4.1T CRED PROG HDCT BY PROG'!$N$5</definedName>
    <definedName name="FB_4.1T_CRED_PROG_HDCT_BY_PROG_Sum_10">'FB 4.1T CRED PROG HDCT BY PROG'!$S$5</definedName>
    <definedName name="FB_4.1T_CRED_PROG_HDCT_BY_PROG_Sum_11">'FB 4.1T CRED PROG HDCT BY PROG'!$U$5</definedName>
    <definedName name="FB_4.1T_CRED_PROG_HDCT_BY_PROG_Sum_12">'FB 4.1T CRED PROG HDCT BY PROG'!$W$5</definedName>
    <definedName name="FB_4.1T_CRED_PROG_HDCT_BY_PROG_Sum_2">'FB 4.1T CRED PROG HDCT BY PROG'!$C$5</definedName>
    <definedName name="FB_4.1T_CRED_PROG_HDCT_BY_PROG_Sum_3">'FB 4.1T CRED PROG HDCT BY PROG'!$E$5</definedName>
    <definedName name="FB_4.1T_CRED_PROG_HDCT_BY_PROG_Sum_4">'FB 4.1T CRED PROG HDCT BY PROG'!$G$5</definedName>
    <definedName name="FB_4.1T_CRED_PROG_HDCT_BY_PROG_Sum_5">'FB 4.1T CRED PROG HDCT BY PROG'!$I$5</definedName>
    <definedName name="FB_4.1T_CRED_PROG_HDCT_BY_PROG_Sum_6">'FB 4.1T CRED PROG HDCT BY PROG'!$K$5</definedName>
    <definedName name="FB_4.1T_CRED_PROG_HDCT_BY_PROG_Sum_7">'FB 4.1T CRED PROG HDCT BY PROG'!$M$5</definedName>
    <definedName name="FB_4.1T_CRED_PROG_HDCT_BY_PROG_Sum_8">'FB 4.1T CRED PROG HDCT BY PROG'!$O$5</definedName>
    <definedName name="FB_4.1T_CRED_PROG_HDCT_BY_PROG_Sum_9">'FB 4.1T CRED PROG HDCT BY PROG'!$Q$5</definedName>
    <definedName name="FB_4.2T_CRED_PROG_HDCT_BY_AWARD_AA">'FB 4.2T CRED PROG HDCT BY AWARD'!$A$5</definedName>
    <definedName name="FB_4.2T_CRED_PROG_HDCT_BY_AWARD_AS">'FB 4.2T CRED PROG HDCT BY AWARD'!$B$5</definedName>
    <definedName name="FB_4.2T_CRED_PROG_HDCT_BY_AWARD_EPI">'FB 4.2T CRED PROG HDCT BY AWARD'!$E$5</definedName>
    <definedName name="FB_4.2T_CRED_PROG_HDCT_BY_AWARD_Total">'FB 4.2T CRED PROG HDCT BY AWARD'!$F$5</definedName>
    <definedName name="FB_4.3.1T_CRED_PROG_HDCT_AA__college">'FB 4.3.1T CRED PROG HDCT AA'!$T$5</definedName>
    <definedName name="FB_4.3.1T_CRED_PROG_HDCT_AA_Black_African_American">'FB 4.3.1T CRED PROG HDCT AA'!$I$5</definedName>
    <definedName name="FB_4.3.1T_CRED_PROG_HDCT_AA_College">'FB 4.3.1T CRED PROG HDCT AA'!$A$4</definedName>
    <definedName name="FB_4.3.1T_CRED_PROG_HDCT_AA_College_Name">'FB 4.3.1T CRED PROG HDCT AA'!$B$4</definedName>
    <definedName name="FB_4.3.1T_CRED_PROG_HDCT_AA_College_Total">'FB 4.3.1T CRED PROG HDCT AA'!$T$5</definedName>
    <definedName name="FB_4.3.1T_CRED_PROG_HDCT_AA_Disabled">'FB 4.3.1T CRED PROG HDCT AA'!$U$6</definedName>
    <definedName name="FB_4.3.1T_CRED_PROG_HDCT_AA_Disadvantege">'FB 4.3.1T CRED PROG HDCT AA'!$W$6</definedName>
    <definedName name="FB_4.3.1T_CRED_PROG_HDCT_AA_Female">'FB 4.3.1T CRED PROG HDCT AA'!$C$6</definedName>
    <definedName name="FB_4.3.1T_CRED_PROG_HDCT_AA_Female_2">'FB 4.3.1T CRED PROG HDCT AA'!$E$6</definedName>
    <definedName name="FB_4.3.1T_CRED_PROG_HDCT_AA_Female_3">'FB 4.3.1T CRED PROG HDCT AA'!$G$6</definedName>
    <definedName name="FB_4.3.1T_CRED_PROG_HDCT_AA_Female_4">'FB 4.3.1T CRED PROG HDCT AA'!$I$6</definedName>
    <definedName name="FB_4.3.1T_CRED_PROG_HDCT_AA_Female_5">'FB 4.3.1T CRED PROG HDCT AA'!$K$6</definedName>
    <definedName name="FB_4.3.1T_CRED_PROG_HDCT_AA_Female_6">'FB 4.3.1T CRED PROG HDCT AA'!$M$6</definedName>
    <definedName name="FB_4.3.1T_CRED_PROG_HDCT_AA_Female_7">'FB 4.3.1T CRED PROG HDCT AA'!$O$6</definedName>
    <definedName name="FB_4.3.1T_CRED_PROG_HDCT_AA_Female_8">'FB 4.3.1T CRED PROG HDCT AA'!$Q$6</definedName>
    <definedName name="FB_4.3.1T_CRED_PROG_HDCT_AA_LEP">'FB 4.3.1T CRED PROG HDCT AA'!$V$6</definedName>
    <definedName name="FB_4.3.1T_CRED_PROG_HDCT_AA_Male">'FB 4.3.1T CRED PROG HDCT AA'!$D$6</definedName>
    <definedName name="FB_4.3.1T_CRED_PROG_HDCT_AA_Male_2">'FB 4.3.1T CRED PROG HDCT AA'!$F$6</definedName>
    <definedName name="FB_4.3.1T_CRED_PROG_HDCT_AA_Male_3">'FB 4.3.1T CRED PROG HDCT AA'!$H$6</definedName>
    <definedName name="FB_4.3.1T_CRED_PROG_HDCT_AA_Male_4">'FB 4.3.1T CRED PROG HDCT AA'!$J$6</definedName>
    <definedName name="FB_4.3.1T_CRED_PROG_HDCT_AA_Male_5">'FB 4.3.1T CRED PROG HDCT AA'!$L$6</definedName>
    <definedName name="FB_4.3.1T_CRED_PROG_HDCT_AA_Male_6">'FB 4.3.1T CRED PROG HDCT AA'!$N$6</definedName>
    <definedName name="FB_4.3.1T_CRED_PROG_HDCT_AA_Male_7">'FB 4.3.1T CRED PROG HDCT AA'!$P$6</definedName>
    <definedName name="FB_4.3.1T_CRED_PROG_HDCT_AA_Male_8">'FB 4.3.1T CRED PROG HDCT AA'!$R$6</definedName>
    <definedName name="FB_4.3.1T_CRED_PROG_HDCT_AA_Non_Resident_Alien">'FB 4.3.1T CRED PROG HDCT AA'!$C$5</definedName>
    <definedName name="FB_4.3.1T_CRED_PROG_HDCT_AA_Special_Populations">'FB 4.3.1T CRED PROG HDCT AA'!$U$5</definedName>
    <definedName name="FB_4.3.1T_CRED_PROG_HDCT_AA_Total">'FB 4.3.1T CRED PROG HDCT AA'!$S$5</definedName>
    <definedName name="FB_4.3.1T_CRED_PROG_HDCT_AA_Total_">'FB 4.3.1T CRED PROG HDCT AA'!$S$5</definedName>
    <definedName name="FB_4.3.1T_CRED_PROG_HDCT_AA_Total_2">'FB 4.3.1T CRED PROG HDCT AA'!$T$6</definedName>
    <definedName name="FB_4.3.1T_CRED_PROG_HDCT_AA_Total_3">'FB 4.3.1T CRED PROG HDCT AA'!$T$6</definedName>
    <definedName name="FB_4.3.1T_CRED_PROG_HDCT_AA_Two_Or_More_Race">'FB 4.3.1T CRED PROG HDCT AA'!$Q$5</definedName>
    <definedName name="FB_4.3.1T_CRED_PROG_HDCT_AA_Two_Or_More_Races_Male">'FB 4.3.1T CRED PROG HDCT AA'!$R$6</definedName>
    <definedName name="FB_4.3.1T_CRED_PROG_HDCT_AA_Unknowns">'FB 4.3.1T CRED PROG HDCT AA'!$S$6</definedName>
    <definedName name="FB_4.3.1T_CRED_PROG_HDCT_AA_White">'FB 4.3.1T CRED PROG HDCT AA'!$M$5</definedName>
    <definedName name="FB_4.3.2T_CRED_PROG_HDCT_EPI_American_Indian">'FB 4.3.2T CRED PROG HDCT EPI'!$G$5</definedName>
    <definedName name="FB_4.3.2T_CRED_PROG_HDCT_EPI_American_Indian_Female">'FB 4.3.2T CRED PROG HDCT EPI'!$G$6</definedName>
    <definedName name="FB_4.3.2T_CRED_PROG_HDCT_EPI_American_Indian_Male">'FB 4.3.2T CRED PROG HDCT EPI'!$H$6</definedName>
    <definedName name="FB_4.3.2T_CRED_PROG_HDCT_EPI_Asian">'FB 4.3.2T CRED PROG HDCT EPI'!$E$5</definedName>
    <definedName name="FB_4.3.2T_CRED_PROG_HDCT_EPI_Asian_Female">'FB 4.3.2T CRED PROG HDCT EPI'!$E$6</definedName>
    <definedName name="FB_4.3.2T_CRED_PROG_HDCT_EPI_Asian_Male">'FB 4.3.2T CRED PROG HDCT EPI'!$F$6</definedName>
    <definedName name="FB_4.3.2T_CRED_PROG_HDCT_EPI_Black_African_American">'FB 4.3.2T CRED PROG HDCT EPI'!$I$5</definedName>
    <definedName name="FB_4.3.2T_CRED_PROG_HDCT_EPI_Black_African_American_Female">'FB 4.3.2T CRED PROG HDCT EPI'!$I$6</definedName>
    <definedName name="FB_4.3.2T_CRED_PROG_HDCT_EPI_Black_African_American_Male">'FB 4.3.2T CRED PROG HDCT EPI'!$J$6</definedName>
    <definedName name="FB_4.3.2T_CRED_PROG_HDCT_EPI_College">'FB 4.3.2T CRED PROG HDCT EPI'!$A$4</definedName>
    <definedName name="FB_4.3.2T_CRED_PROG_HDCT_EPI_College_2">'FB 4.3.2T CRED PROG HDCT EPI'!$T$5</definedName>
    <definedName name="FB_4.3.2T_CRED_PROG_HDCT_EPI_College_Name">'FB 4.3.2T CRED PROG HDCT EPI'!$B$4</definedName>
    <definedName name="FB_4.3.2T_CRED_PROG_HDCT_EPI_Disabled">'FB 4.3.2T CRED PROG HDCT EPI'!$U$6</definedName>
    <definedName name="FB_4.3.2T_CRED_PROG_HDCT_EPI_Disadvantage">'FB 4.3.2T CRED PROG HDCT EPI'!$W$6</definedName>
    <definedName name="FB_4.3.2T_CRED_PROG_HDCT_EPI_Hispanic_Latino">'FB 4.3.2T CRED PROG HDCT EPI'!$K$5</definedName>
    <definedName name="FB_4.3.2T_CRED_PROG_HDCT_EPI_Hispanic_Latino_Female">'FB 4.3.2T CRED PROG HDCT EPI'!$K$6</definedName>
    <definedName name="FB_4.3.2T_CRED_PROG_HDCT_EPI_Hispanic_Latino_Male">'FB 4.3.2T CRED PROG HDCT EPI'!$L$6</definedName>
    <definedName name="FB_4.3.2T_CRED_PROG_HDCT_EPI_LEP">'FB 4.3.2T CRED PROG HDCT EPI'!$V$6</definedName>
    <definedName name="FB_4.3.2T_CRED_PROG_HDCT_EPI_Non_Resident_Alian_Female">'FB 4.3.2T CRED PROG HDCT EPI'!$C$6</definedName>
    <definedName name="FB_4.3.2T_CRED_PROG_HDCT_EPI_Non_Resident_Alien">'FB 4.3.2T CRED PROG HDCT EPI'!$C$5</definedName>
    <definedName name="FB_4.3.2T_CRED_PROG_HDCT_EPI_Non_Resident_Alien_Male">'FB 4.3.2T CRED PROG HDCT EPI'!$D$6</definedName>
    <definedName name="FB_4.3.2T_CRED_PROG_HDCT_EPI_Pacific_Islander">'FB 4.3.2T CRED PROG HDCT EPI'!$O$5</definedName>
    <definedName name="FB_4.3.2T_CRED_PROG_HDCT_EPI_Pacific_Islander_Female">'FB 4.3.2T CRED PROG HDCT EPI'!$O$6</definedName>
    <definedName name="FB_4.3.2T_CRED_PROG_HDCT_EPI_Pacific_Islander_Male">'FB 4.3.2T CRED PROG HDCT EPI'!$P$6</definedName>
    <definedName name="FB_4.3.2T_CRED_PROG_HDCT_EPI_Race_Ethnicity_And_Sex">'FB 4.3.2T CRED PROG HDCT EPI'!$C$4</definedName>
    <definedName name="FB_4.3.2T_CRED_PROG_HDCT_EPI_Special_Populations">'FB 4.3.2T CRED PROG HDCT EPI'!$U$5</definedName>
    <definedName name="FB_4.3.2T_CRED_PROG_HDCT_EPI_Total_1">'FB 4.3.2T CRED PROG HDCT EPI'!$S$5</definedName>
    <definedName name="FB_4.3.2T_CRED_PROG_HDCT_EPI_Total_2">'FB 4.3.2T CRED PROG HDCT EPI'!$T$6</definedName>
    <definedName name="FB_4.3.2T_CRED_PROG_HDCT_EPI_Two_Or_More_Races">'FB 4.3.2T CRED PROG HDCT EPI'!$Q$5</definedName>
    <definedName name="FB_4.3.2T_CRED_PROG_HDCT_EPI_Two_or_More_Races_Female">'FB 4.3.2T CRED PROG HDCT EPI'!$Q$6</definedName>
    <definedName name="FB_4.3.2T_CRED_PROG_HDCT_EPI_Two_Or_More_Races_Male">'FB 4.3.2T CRED PROG HDCT EPI'!$R$6</definedName>
    <definedName name="FB_4.3.2T_CRED_PROG_HDCT_EPI_Unknowns">'FB 4.3.2T CRED PROG HDCT EPI'!$S$6</definedName>
    <definedName name="FB_4.3.2T_CRED_PROG_HDCT_EPI_White">'FB 4.3.2T CRED PROG HDCT EPI'!$M$5</definedName>
    <definedName name="FB_4.3.2T_CRED_PROG_HDCT_EPI_White_Female">'FB 4.3.2T CRED PROG HDCT EPI'!$M$6</definedName>
    <definedName name="FB_4.3.2T_CRED_PROG_HDCT_EPI_White_Male">'FB 4.3.2T CRED PROG HDCT EPI'!$N$6</definedName>
    <definedName name="FB_4.3.3T_CRED_PROG_HDCT_CPP_American_Indian">'FB 4.3.3T CRED PROG HDCT CPP'!$G$5</definedName>
    <definedName name="FB_4.3.3T_CRED_PROG_HDCT_CPP_American_Indian_Female">'FB 4.3.3T CRED PROG HDCT CPP'!$G$6</definedName>
    <definedName name="FB_4.3.3T_CRED_PROG_HDCT_CPP_American_Indian_Male">'FB 4.3.3T CRED PROG HDCT CPP'!$H$6</definedName>
    <definedName name="FB_4.3.3T_CRED_PROG_HDCT_CPP_Asian">'FB 4.3.3T CRED PROG HDCT CPP'!$E$5</definedName>
    <definedName name="FB_4.3.3T_CRED_PROG_HDCT_CPP_Asian_Female">'FB 4.3.3T CRED PROG HDCT CPP'!$E$6</definedName>
    <definedName name="FB_4.3.3T_CRED_PROG_HDCT_CPP_Asian_Male">'FB 4.3.3T CRED PROG HDCT CPP'!$F$6</definedName>
    <definedName name="FB_4.3.3T_CRED_PROG_HDCT_CPP_Black_African_African_American_Female">'FB 4.3.3T CRED PROG HDCT CPP'!$I$6</definedName>
    <definedName name="FB_4.3.3T_CRED_PROG_HDCT_CPP_Black_African_American">'FB 4.3.3T CRED PROG HDCT CPP'!$I$5</definedName>
    <definedName name="FB_4.3.3T_CRED_PROG_HDCT_CPP_Black_African_American_Male">'FB 4.3.3T CRED PROG HDCT CPP'!$J$6</definedName>
    <definedName name="FB_4.3.3T_CRED_PROG_HDCT_CPP_College">'FB 4.3.3T CRED PROG HDCT CPP'!$A$4</definedName>
    <definedName name="FB_4.3.3T_CRED_PROG_HDCT_CPP_College_2">'FB 4.3.3T CRED PROG HDCT CPP'!$T$5</definedName>
    <definedName name="FB_4.3.3T_CRED_PROG_HDCT_CPP_College_Name">'FB 4.3.3T CRED PROG HDCT CPP'!$B$4</definedName>
    <definedName name="FB_4.3.3T_CRED_PROG_HDCT_CPP_Disabled">'FB 4.3.3T CRED PROG HDCT CPP'!$U$6</definedName>
    <definedName name="FB_4.3.3T_CRED_PROG_HDCT_CPP_Disadvantage">'FB 4.3.3T CRED PROG HDCT CPP'!$W$6</definedName>
    <definedName name="FB_4.3.3T_CRED_PROG_HDCT_CPP_Hispanic_Latino">'FB 4.3.3T CRED PROG HDCT CPP'!$K$5</definedName>
    <definedName name="FB_4.3.3T_CRED_PROG_HDCT_CPP_Hispanic_Latino_Female">'FB 4.3.3T CRED PROG HDCT CPP'!$K$6</definedName>
    <definedName name="FB_4.3.3T_CRED_PROG_HDCT_CPP_Hispanic_Latino_Male">'FB 4.3.3T CRED PROG HDCT CPP'!$L$6</definedName>
    <definedName name="FB_4.3.3T_CRED_PROG_HDCT_CPP_LEP">'FB 4.3.3T CRED PROG HDCT CPP'!$V$6</definedName>
    <definedName name="FB_4.3.3T_CRED_PROG_HDCT_CPP_Non_Resident_Alien">'FB 4.3.3T CRED PROG HDCT CPP'!$C$5</definedName>
    <definedName name="FB_4.3.3T_CRED_PROG_HDCT_CPP_Non_Resident_Alien_Male">'FB 4.3.3T CRED PROG HDCT CPP'!$D$6</definedName>
    <definedName name="FB_4.3.3T_CRED_PROG_HDCT_CPP_Non_Resident_Female">'FB 4.3.3T CRED PROG HDCT CPP'!$C$6</definedName>
    <definedName name="FB_4.3.3T_CRED_PROG_HDCT_CPP_Pacific_Islander">'FB 4.3.3T CRED PROG HDCT CPP'!$O$5</definedName>
    <definedName name="FB_4.3.3T_CRED_PROG_HDCT_CPP_Pacific_Islander_Female">'FB 4.3.3T CRED PROG HDCT CPP'!$O$6</definedName>
    <definedName name="FB_4.3.3T_CRED_PROG_HDCT_CPP_Pacific_Islander_Male">'FB 4.3.3T CRED PROG HDCT CPP'!$P$6</definedName>
    <definedName name="FB_4.3.3T_CRED_PROG_HDCT_CPP_Race_Ethnicity_And_Sex">'FB 4.3.3T CRED PROG HDCT CPP'!$C$4</definedName>
    <definedName name="FB_4.3.3T_CRED_PROG_HDCT_CPP_Special_populations">'FB 4.3.3T CRED PROG HDCT CPP'!$U$5</definedName>
    <definedName name="FB_4.3.3T_CRED_PROG_HDCT_CPP_Total">'FB 4.3.3T CRED PROG HDCT CPP'!$S$5</definedName>
    <definedName name="FB_4.3.3T_CRED_PROG_HDCT_CPP_Total_2">'FB 4.3.3T CRED PROG HDCT CPP'!$T$6</definedName>
    <definedName name="FB_4.3.3T_CRED_PROG_HDCT_CPP_Two_Or_More_Female">'FB 4.3.3T CRED PROG HDCT CPP'!$Q$6</definedName>
    <definedName name="FB_4.3.3T_CRED_PROG_HDCT_CPP_Two_Or_More_Races">'FB 4.3.3T CRED PROG HDCT CPP'!$Q$5</definedName>
    <definedName name="FB_4.3.3T_CRED_PROG_HDCT_CPP_Two_Or_More_Races_Male">'FB 4.3.3T CRED PROG HDCT CPP'!$R$6</definedName>
    <definedName name="FB_4.3.3T_CRED_PROG_HDCT_CPP_Unknowns">'FB 4.3.3T CRED PROG HDCT CPP'!$S$6</definedName>
    <definedName name="FB_4.3.3T_CRED_PROG_HDCT_CPP_White">'FB 4.3.3T CRED PROG HDCT CPP'!$M$5</definedName>
    <definedName name="FB_4.3.3T_CRED_PROG_HDCT_CPP_White_Female">'FB 4.3.3T CRED PROG HDCT CPP'!$M$6</definedName>
    <definedName name="FB_4.3.3T_CRED_PROG_HDCT_CPP_White_Male">'FB 4.3.3T CRED PROG HDCT CPP'!$N$6</definedName>
    <definedName name="FB_4.3.4T_CRED_PROG_HDCT_AS_American_Indian">'FB 4.3.4T CRED PROG HDCT AS'!$G$5</definedName>
    <definedName name="FB_4.3.4T_CRED_PROG_HDCT_AS_American_Indian_Female">'FB 4.3.4T CRED PROG HDCT AS'!$G$6</definedName>
    <definedName name="FB_4.3.4T_CRED_PROG_HDCT_AS_American_Male">'FB 4.3.4T CRED PROG HDCT AS'!$H$6</definedName>
    <definedName name="FB_4.3.4T_CRED_PROG_HDCT_AS_Asian">'FB 4.3.4T CRED PROG HDCT AS'!$E$5</definedName>
    <definedName name="FB_4.3.4T_CRED_PROG_HDCT_AS_Asian_Female">'FB 4.3.4T CRED PROG HDCT AS'!$E$6</definedName>
    <definedName name="FB_4.3.4T_CRED_PROG_HDCT_AS_Asian_Male">'FB 4.3.4T CRED PROG HDCT AS'!$F$6</definedName>
    <definedName name="FB_4.3.4T_CRED_PROG_HDCT_AS_Black_African_American">'FB 4.3.4T CRED PROG HDCT AS'!$I$5</definedName>
    <definedName name="FB_4.3.4T_CRED_PROG_HDCT_AS_Black_African_American_Male">'FB 4.3.4T CRED PROG HDCT AS'!$J$6</definedName>
    <definedName name="FB_4.3.4T_CRED_PROG_HDCT_AS_Black_African_Female">'FB 4.3.4T CRED PROG HDCT AS'!$I$6</definedName>
    <definedName name="FB_4.3.4T_CRED_PROG_HDCT_AS_College">'FB 4.3.4T CRED PROG HDCT AS'!$A$4</definedName>
    <definedName name="FB_4.3.4T_CRED_PROG_HDCT_AS_College_2">'FB 4.3.4T CRED PROG HDCT AS'!$T$5</definedName>
    <definedName name="FB_4.3.4T_CRED_PROG_HDCT_AS_College_Name">'FB 4.3.4T CRED PROG HDCT AS'!$B$4</definedName>
    <definedName name="FB_4.3.4T_CRED_PROG_HDCT_AS_Disabled">'FB 4.3.4T CRED PROG HDCT AS'!$U$6</definedName>
    <definedName name="FB_4.3.4T_CRED_PROG_HDCT_AS_Disadvantage">'FB 4.3.4T CRED PROG HDCT AS'!$W$6</definedName>
    <definedName name="FB_4.3.4T_CRED_PROG_HDCT_AS_Hispanic_Latino">'FB 4.3.4T CRED PROG HDCT AS'!$K$5</definedName>
    <definedName name="FB_4.3.4T_CRED_PROG_HDCT_AS_Hispanic_Latino_Female">'FB 4.3.4T CRED PROG HDCT AS'!$K$6</definedName>
    <definedName name="FB_4.3.4T_CRED_PROG_HDCT_AS_Hispanic_Latino_Male">'FB 4.3.4T CRED PROG HDCT AS'!$L$6</definedName>
    <definedName name="FB_4.3.4T_CRED_PROG_HDCT_AS_LEP">'FB 4.3.4T CRED PROG HDCT AS'!$V$6</definedName>
    <definedName name="FB_4.3.4T_CRED_PROG_HDCT_AS_Non_Resident_Alien">'FB 4.3.4T CRED PROG HDCT AS'!$C$5</definedName>
    <definedName name="FB_4.3.4T_CRED_PROG_HDCT_AS_Non_Resident_Alien_Female">'FB 4.3.4T CRED PROG HDCT AS'!$C$6</definedName>
    <definedName name="FB_4.3.4T_CRED_PROG_HDCT_AS_Non_Resident_Male">'FB 4.3.4T CRED PROG HDCT AS'!$D$6</definedName>
    <definedName name="FB_4.3.4T_CRED_PROG_HDCT_AS_Pacific_Islander">'FB 4.3.4T CRED PROG HDCT AS'!$O$5</definedName>
    <definedName name="FB_4.3.4T_CRED_PROG_HDCT_AS_Pacific_Islander_Female">'FB 4.3.4T CRED PROG HDCT AS'!$O$6</definedName>
    <definedName name="FB_4.3.4T_CRED_PROG_HDCT_AS_Pacific_Islander_Male">'FB 4.3.4T CRED PROG HDCT AS'!$P$6</definedName>
    <definedName name="FB_4.3.4T_CRED_PROG_HDCT_AS_Race_Ethnicity_And_Sex">'FB 4.3.4T CRED PROG HDCT AS'!$C$4</definedName>
    <definedName name="FB_4.3.4T_CRED_PROG_HDCT_AS_Special_Populations">'FB 4.3.4T CRED PROG HDCT AS'!$U$5</definedName>
    <definedName name="FB_4.3.4T_CRED_PROG_HDCT_AS_Total">'FB 4.3.4T CRED PROG HDCT AS'!$S$5</definedName>
    <definedName name="FB_4.3.4T_CRED_PROG_HDCT_AS_Total_2">'FB 4.3.4T CRED PROG HDCT AS'!$T$6</definedName>
    <definedName name="FB_4.3.4T_CRED_PROG_HDCT_AS_Two_Or_More_Female">'FB 4.3.4T CRED PROG HDCT AS'!$Q$6</definedName>
    <definedName name="FB_4.3.4T_CRED_PROG_HDCT_AS_Two_Or_More_Male">'FB 4.3.4T CRED PROG HDCT AS'!$R$6</definedName>
    <definedName name="FB_4.3.4T_CRED_PROG_HDCT_AS_Two_Or_More_Races">'FB 4.3.4T CRED PROG HDCT AS'!$Q$5</definedName>
    <definedName name="FB_4.3.4T_CRED_PROG_HDCT_AS_Unknowns">'FB 4.3.4T CRED PROG HDCT AS'!$S$6</definedName>
    <definedName name="FB_4.3.4T_CRED_PROG_HDCT_AS_White">'FB 4.3.4T CRED PROG HDCT AS'!$M$5</definedName>
    <definedName name="FB_4.3.4T_CRED_PROG_HDCT_AS_White_Female">'FB 4.3.4T CRED PROG HDCT AS'!$M$6</definedName>
    <definedName name="FB_4.3.4T_CRED_PROG_HDCT_AS_White_Male">'FB 4.3.4T CRED PROG HDCT AS'!$N$6</definedName>
    <definedName name="FB_4.3.5T_CRED_PROG_HDCT_APPR_American_Indian_">'FB 4.3.5T CRED PROG HDCT APPR'!$G$5</definedName>
    <definedName name="FB_4.3.5T_CRED_PROG_HDCT_APPR_American_Indian_Female">'FB 4.3.5T CRED PROG HDCT APPR'!$G$6</definedName>
    <definedName name="FB_4.3.5T_CRED_PROG_HDCT_APPR_American_Indian_Male">'FB 4.3.5T CRED PROG HDCT APPR'!$H$6</definedName>
    <definedName name="FB_4.3.5T_CRED_PROG_HDCT_APPR_Asian_">'FB 4.3.5T CRED PROG HDCT APPR'!$E$5</definedName>
    <definedName name="FB_4.3.5T_CRED_PROG_HDCT_APPR_Asian_Female">'FB 4.3.5T CRED PROG HDCT APPR'!$E$6</definedName>
    <definedName name="FB_4.3.5T_CRED_PROG_HDCT_APPR_Asian_Male">'FB 4.3.5T CRED PROG HDCT APPR'!$F$6</definedName>
    <definedName name="FB_4.3.5T_CRED_PROG_HDCT_APPR_Black_African_American_">'FB 4.3.5T CRED PROG HDCT APPR'!$I$5</definedName>
    <definedName name="FB_4.3.5T_CRED_PROG_HDCT_APPR_Black_African_American_Female">'FB 4.3.5T CRED PROG HDCT APPR'!$I$6</definedName>
    <definedName name="FB_4.3.5T_CRED_PROG_HDCT_APPR_Black_African_American_Male">'FB 4.3.5T CRED PROG HDCT APPR'!$J$6</definedName>
    <definedName name="FB_4.3.5T_CRED_PROG_HDCT_APPR_College">'FB 4.3.5T CRED PROG HDCT APPR'!$A$4</definedName>
    <definedName name="FB_4.3.5T_CRED_PROG_HDCT_APPR_College_2">'FB 4.3.5T CRED PROG HDCT APPR'!$T$5</definedName>
    <definedName name="FB_4.3.5T_CRED_PROG_HDCT_APPR_College_Name">'FB 4.3.5T CRED PROG HDCT APPR'!$B$4</definedName>
    <definedName name="FB_4.3.5T_CRED_PROG_HDCT_APPR_Disabled">'FB 4.3.5T CRED PROG HDCT APPR'!$U$6</definedName>
    <definedName name="FB_4.3.5T_CRED_PROG_HDCT_APPR_Disavantage">'FB 4.3.5T CRED PROG HDCT APPR'!$W$6</definedName>
    <definedName name="FB_4.3.5T_CRED_PROG_HDCT_APPR_Hispanic_Latino">'FB 4.3.5T CRED PROG HDCT APPR'!$K$5</definedName>
    <definedName name="FB_4.3.5T_CRED_PROG_HDCT_APPR_Hispanic_Latino_Female">'FB 4.3.5T CRED PROG HDCT APPR'!$K$6</definedName>
    <definedName name="FB_4.3.5T_CRED_PROG_HDCT_APPR_Hispanic_Latino_Male">'FB 4.3.5T CRED PROG HDCT APPR'!$L$6</definedName>
    <definedName name="FB_4.3.5T_CRED_PROG_HDCT_APPR_LEP">'FB 4.3.5T CRED PROG HDCT APPR'!$V$6</definedName>
    <definedName name="FB_4.3.5T_CRED_PROG_HDCT_APPR_Non_Resident_Alien">'FB 4.3.5T CRED PROG HDCT APPR'!$C$5</definedName>
    <definedName name="FB_4.3.5T_CRED_PROG_HDCT_APPR_Non_Resident_Alien_Female">'FB 4.3.5T CRED PROG HDCT APPR'!$C$6</definedName>
    <definedName name="FB_4.3.5T_CRED_PROG_HDCT_APPR_Non_Resident_Alien_Male">'FB 4.3.5T CRED PROG HDCT APPR'!$D$6</definedName>
    <definedName name="FB_4.3.5T_CRED_PROG_HDCT_APPR_Pacific_Islander">'FB 4.3.5T CRED PROG HDCT APPR'!$O$5</definedName>
    <definedName name="FB_4.3.5T_CRED_PROG_HDCT_APPR_Pacific_Islander_Female">'FB 4.3.5T CRED PROG HDCT APPR'!$O$6</definedName>
    <definedName name="FB_4.3.5T_CRED_PROG_HDCT_APPR_Pacific_Islander_Male">'FB 4.3.5T CRED PROG HDCT APPR'!$P$6</definedName>
    <definedName name="FB_4.3.5T_CRED_PROG_HDCT_APPR_Race_Ethnicity_And_Sex">'FB 4.3.5T CRED PROG HDCT APPR'!$C$4</definedName>
    <definedName name="FB_4.3.5T_CRED_PROG_HDCT_APPR_Special_Populations">'FB 4.3.5T CRED PROG HDCT APPR'!$U$5</definedName>
    <definedName name="FB_4.3.5T_CRED_PROG_HDCT_APPR_Total">'FB 4.3.5T CRED PROG HDCT APPR'!$S$5</definedName>
    <definedName name="FB_4.3.5T_CRED_PROG_HDCT_APPR_Total_2">'FB 4.3.5T CRED PROG HDCT APPR'!$T$6</definedName>
    <definedName name="FB_4.3.5T_CRED_PROG_HDCT_APPR_Two_Or_More_Races_">'FB 4.3.5T CRED PROG HDCT APPR'!$Q$5</definedName>
    <definedName name="FB_4.3.5T_CRED_PROG_HDCT_APPR_Two_Or_More_Races_Female">'FB 4.3.5T CRED PROG HDCT APPR'!$Q$6</definedName>
    <definedName name="FB_4.3.5T_CRED_PROG_HDCT_APPR_Two_Or_More_Races_Male">'FB 4.3.5T CRED PROG HDCT APPR'!$R$6</definedName>
    <definedName name="FB_4.3.5T_CRED_PROG_HDCT_APPR_Unknowns">'FB 4.3.5T CRED PROG HDCT APPR'!$S$6</definedName>
    <definedName name="FB_4.3.5T_CRED_PROG_HDCT_APPR_White">'FB 4.3.5T CRED PROG HDCT APPR'!$M$5</definedName>
    <definedName name="FB_4.3.5T_CRED_PROG_HDCT_APPR_White_Female">'FB 4.3.5T CRED PROG HDCT APPR'!$M$6</definedName>
    <definedName name="FB_4.3.5T_CRED_PROG_HDCT_APPR_White_Male">'FB 4.3.5T CRED PROG HDCT APPR'!$N$6</definedName>
    <definedName name="FB_4.3.6T_CRED_PROG_HDCT_CCC_American_Indian">'FB 4.3.6T CRED PROG HDCT CCC'!$G$5</definedName>
    <definedName name="FB_4.3.6T_CRED_PROG_HDCT_CCC_American_Indian_Female">'FB 4.3.6T CRED PROG HDCT CCC'!$G$6</definedName>
    <definedName name="FB_4.3.6T_CRED_PROG_HDCT_CCC_American_Indian_Male">'FB 4.3.6T CRED PROG HDCT CCC'!$H$6</definedName>
    <definedName name="FB_4.3.6T_CRED_PROG_HDCT_CCC_Asian">'FB 4.3.6T CRED PROG HDCT CCC'!$E$5</definedName>
    <definedName name="FB_4.3.6T_CRED_PROG_HDCT_CCC_Asian_Female">'FB 4.3.6T CRED PROG HDCT CCC'!$E$6</definedName>
    <definedName name="FB_4.3.6T_CRED_PROG_HDCT_CCC_Asian_Male">'FB 4.3.6T CRED PROG HDCT CCC'!$F$6</definedName>
    <definedName name="FB_4.3.6T_CRED_PROG_HDCT_CCC_Black_African_American_">'FB 4.3.6T CRED PROG HDCT CCC'!$I$5</definedName>
    <definedName name="FB_4.3.6T_CRED_PROG_HDCT_CCC_Black_African_American_Female">'FB 4.3.6T CRED PROG HDCT CCC'!$I$6</definedName>
    <definedName name="FB_4.3.6T_CRED_PROG_HDCT_CCC_Black_African_American_Male">'FB 4.3.6T CRED PROG HDCT CCC'!$J$6</definedName>
    <definedName name="FB_4.3.6T_CRED_PROG_HDCT_CCC_College">'FB 4.3.6T CRED PROG HDCT CCC'!$A$4</definedName>
    <definedName name="FB_4.3.6T_CRED_PROG_HDCT_CCC_College_Name">'FB 4.3.6T CRED PROG HDCT CCC'!$B$4</definedName>
    <definedName name="FB_4.3.6T_CRED_PROG_HDCT_CCC_Colleges">'FB 4.3.6T CRED PROG HDCT CCC'!$T$5</definedName>
    <definedName name="FB_4.3.6T_CRED_PROG_HDCT_CCC_Disabled">'FB 4.3.6T CRED PROG HDCT CCC'!$U$6</definedName>
    <definedName name="FB_4.3.6T_CRED_PROG_HDCT_CCC_Disadvantage">'FB 4.3.6T CRED PROG HDCT CCC'!$W$6</definedName>
    <definedName name="FB_4.3.6T_CRED_PROG_HDCT_CCC_Hispanic_Latino_">'FB 4.3.6T CRED PROG HDCT CCC'!$K$5</definedName>
    <definedName name="FB_4.3.6T_CRED_PROG_HDCT_CCC_Hispanic_Latino_Female">'FB 4.3.6T CRED PROG HDCT CCC'!$K$6</definedName>
    <definedName name="FB_4.3.6T_CRED_PROG_HDCT_CCC_Hispanic_Latino_Male">'FB 4.3.6T CRED PROG HDCT CCC'!$L$6</definedName>
    <definedName name="FB_4.3.6T_CRED_PROG_HDCT_CCC_LEP">'FB 4.3.6T CRED PROG HDCT CCC'!$V$6</definedName>
    <definedName name="FB_4.3.6T_CRED_PROG_HDCT_CCC_Non_Resident_Alien_">'FB 4.3.6T CRED PROG HDCT CCC'!$C$5</definedName>
    <definedName name="FB_4.3.6T_CRED_PROG_HDCT_CCC_Non_Resident_Alien_Female">'FB 4.3.6T CRED PROG HDCT CCC'!$C$6</definedName>
    <definedName name="FB_4.3.6T_CRED_PROG_HDCT_CCC_Non_Resident_Alien_Male">'FB 4.3.6T CRED PROG HDCT CCC'!$D$6</definedName>
    <definedName name="FB_4.3.6T_CRED_PROG_HDCT_CCC_Pacific_Islander">'FB 4.3.6T CRED PROG HDCT CCC'!$O$5</definedName>
    <definedName name="FB_4.3.6T_CRED_PROG_HDCT_CCC_Pacific_Islander_Female">'FB 4.3.6T CRED PROG HDCT CCC'!$O$6</definedName>
    <definedName name="FB_4.3.6T_CRED_PROG_HDCT_CCC_Pacific_Islander_Male">'FB 4.3.6T CRED PROG HDCT CCC'!$P$6</definedName>
    <definedName name="FB_4.3.6T_CRED_PROG_HDCT_CCC_Race_Ethnicity_And_Sex">'FB 4.3.6T CRED PROG HDCT CCC'!$C$4</definedName>
    <definedName name="FB_4.3.6T_CRED_PROG_HDCT_CCC_Special_Populations">'FB 4.3.6T CRED PROG HDCT CCC'!$U$5</definedName>
    <definedName name="FB_4.3.6T_CRED_PROG_HDCT_CCC_Total">'FB 4.3.6T CRED PROG HDCT CCC'!$S$5</definedName>
    <definedName name="FB_4.3.6T_CRED_PROG_HDCT_CCC_Total_2">'FB 4.3.6T CRED PROG HDCT CCC'!$T$6</definedName>
    <definedName name="FB_4.3.6T_CRED_PROG_HDCT_CCC_Two_Or_More_Races">'FB 4.3.6T CRED PROG HDCT CCC'!$Q$5</definedName>
    <definedName name="FB_4.3.6T_CRED_PROG_HDCT_CCC_Two_Or_More_Races_Female">'FB 4.3.6T CRED PROG HDCT CCC'!$Q$6</definedName>
    <definedName name="FB_4.3.6T_CRED_PROG_HDCT_CCC_Two_Or_More_Races_Male">'FB 4.3.6T CRED PROG HDCT CCC'!$R$6</definedName>
    <definedName name="FB_4.3.6T_CRED_PROG_HDCT_CCC_Unknowns">'FB 4.3.6T CRED PROG HDCT CCC'!$S$6</definedName>
    <definedName name="FB_4.3.6T_CRED_PROG_HDCT_CCC_White">'FB 4.3.6T CRED PROG HDCT CCC'!$M$5</definedName>
    <definedName name="FB_4.3.6T_CRED_PROG_HDCT_CCC_White_Female">'FB 4.3.6T CRED PROG HDCT CCC'!$M$6</definedName>
    <definedName name="FB_4.3.6T_CRED_PROG_HDCT_CCC_White_Male">'FB 4.3.6T CRED PROG HDCT CCC'!$N$6</definedName>
    <definedName name="FB_4.3.7T_CRED_PROG_HDCT_ATC_American_Indian">'FB 4.3.7T CRED PROG HDCT ATC'!$G$5</definedName>
    <definedName name="FB_4.3.7T_CRED_PROG_HDCT_ATC_American_Indian_Female">'FB 4.3.7T CRED PROG HDCT ATC'!$G$6</definedName>
    <definedName name="FB_4.3.7T_CRED_PROG_HDCT_ATC_American_Indian_Male">'FB 4.3.7T CRED PROG HDCT ATC'!$H$6</definedName>
    <definedName name="FB_4.3.7T_CRED_PROG_HDCT_ATC_Asian">'FB 4.3.7T CRED PROG HDCT ATC'!$E$5</definedName>
    <definedName name="FB_4.3.7T_CRED_PROG_HDCT_ATC_Asian_Female">'FB 4.3.7T CRED PROG HDCT ATC'!$E$6</definedName>
    <definedName name="FB_4.3.7T_CRED_PROG_HDCT_ATC_Asian_Male">'FB 4.3.7T CRED PROG HDCT ATC'!$F$6</definedName>
    <definedName name="FB_4.3.7T_CRED_PROG_HDCT_ATC_Black_African_American">'FB 4.3.7T CRED PROG HDCT ATC'!$I$5</definedName>
    <definedName name="FB_4.3.7T_CRED_PROG_HDCT_ATC_Black_African_American_Male">'FB 4.3.7T CRED PROG HDCT ATC'!$J$6</definedName>
    <definedName name="FB_4.3.7T_CRED_PROG_HDCT_ATC_Black_African_Female">'FB 4.3.7T CRED PROG HDCT ATC'!$I$6</definedName>
    <definedName name="FB_4.3.7T_CRED_PROG_HDCT_ATC_College">'FB 4.3.7T CRED PROG HDCT ATC'!$A$4</definedName>
    <definedName name="FB_4.3.7T_CRED_PROG_HDCT_ATC_College_2">'FB 4.3.7T CRED PROG HDCT ATC'!$T$5</definedName>
    <definedName name="FB_4.3.7T_CRED_PROG_HDCT_ATC_College_Name">'FB 4.3.7T CRED PROG HDCT ATC'!$B$4</definedName>
    <definedName name="FB_4.3.7T_CRED_PROG_HDCT_ATC_Disabled">'FB 4.3.7T CRED PROG HDCT ATC'!$U$6</definedName>
    <definedName name="FB_4.3.7T_CRED_PROG_HDCT_ATC_Disadvantage">'FB 4.3.7T CRED PROG HDCT ATC'!$W$6</definedName>
    <definedName name="FB_4.3.7T_CRED_PROG_HDCT_ATC_Hispanic_Latino">'FB 4.3.7T CRED PROG HDCT ATC'!$K$5</definedName>
    <definedName name="FB_4.3.7T_CRED_PROG_HDCT_ATC_Hispanic_Latino_Female">'FB 4.3.7T CRED PROG HDCT ATC'!$K$6</definedName>
    <definedName name="FB_4.3.7T_CRED_PROG_HDCT_ATC_Hispanic_Latino_Male">'FB 4.3.7T CRED PROG HDCT ATC'!$L$6</definedName>
    <definedName name="FB_4.3.7T_CRED_PROG_HDCT_ATC_LEP">'FB 4.3.7T CRED PROG HDCT ATC'!$V$6</definedName>
    <definedName name="FB_4.3.7T_CRED_PROG_HDCT_ATC_Non_Resident_Alien">'FB 4.3.7T CRED PROG HDCT ATC'!$C$5</definedName>
    <definedName name="FB_4.3.7T_CRED_PROG_HDCT_ATC_Non_Resident_Alien_Female">'FB 4.3.7T CRED PROG HDCT ATC'!$C$6</definedName>
    <definedName name="FB_4.3.7T_CRED_PROG_HDCT_ATC_Non_Resident_Alien_Male">'FB 4.3.7T CRED PROG HDCT ATC'!$D$6</definedName>
    <definedName name="FB_4.3.7T_CRED_PROG_HDCT_ATC_Pacific_Islander">'FB 4.3.7T CRED PROG HDCT ATC'!$O$5</definedName>
    <definedName name="FB_4.3.7T_CRED_PROG_HDCT_ATC_Pacific_Islander_Female">'FB 4.3.7T CRED PROG HDCT ATC'!$O$6</definedName>
    <definedName name="FB_4.3.7T_CRED_PROG_HDCT_ATC_Pacific_Islander_Male">'FB 4.3.7T CRED PROG HDCT ATC'!$P$6</definedName>
    <definedName name="FB_4.3.7T_CRED_PROG_HDCT_ATC_Race_Ethnicity_Sex">'FB 4.3.7T CRED PROG HDCT ATC'!$C$4</definedName>
    <definedName name="FB_4.3.7T_CRED_PROG_HDCT_ATC_Special_Populations">'FB 4.3.7T CRED PROG HDCT ATC'!$U$5</definedName>
    <definedName name="FB_4.3.7T_CRED_PROG_HDCT_ATC_Total">'FB 4.3.7T CRED PROG HDCT ATC'!$S$5</definedName>
    <definedName name="FB_4.3.7T_CRED_PROG_HDCT_ATC_Total_2">'FB 4.3.7T CRED PROG HDCT ATC'!$T$6</definedName>
    <definedName name="FB_4.3.7T_CRED_PROG_HDCT_ATC_Two_Or_More_Races">'FB 4.3.7T CRED PROG HDCT ATC'!$Q$5</definedName>
    <definedName name="FB_4.3.7T_CRED_PROG_HDCT_ATC_Two_Or_More_Races_Female">'FB 4.3.7T CRED PROG HDCT ATC'!$Q$6</definedName>
    <definedName name="FB_4.3.7T_CRED_PROG_HDCT_ATC_Two_Or_More_Races_Male">'FB 4.3.7T CRED PROG HDCT ATC'!$R$6</definedName>
    <definedName name="FB_4.3.7T_CRED_PROG_HDCT_ATC_Unknowns">'FB 4.3.7T CRED PROG HDCT ATC'!$S$6</definedName>
    <definedName name="FB_4.3.7T_CRED_PROG_HDCT_ATC_White">'FB 4.3.7T CRED PROG HDCT ATC'!$M$5</definedName>
    <definedName name="FB_4.3.7T_CRED_PROG_HDCT_ATC_White_Female">'FB 4.3.7T CRED PROG HDCT ATC'!$M$6</definedName>
    <definedName name="FB_4.3.7T_CRED_PROG_HDCT_ATC_White_Male">'FB 4.3.7T CRED PROG HDCT ATC'!$N$6</definedName>
    <definedName name="FB_4.3.8T_CRED_PROG_HDCT_ALL_American_Indian">'FB 4.3.8T CRED PROG HDCT ALL'!$G$5</definedName>
    <definedName name="FB_4.3.8T_CRED_PROG_HDCT_ALL_American_Indian_Female">'FB 4.3.8T CRED PROG HDCT ALL'!$G$6</definedName>
    <definedName name="FB_4.3.8T_CRED_PROG_HDCT_ALL_American_Indian_Male">'FB 4.3.8T CRED PROG HDCT ALL'!$H$6</definedName>
    <definedName name="FB_4.3.8T_CRED_PROG_HDCT_ALL_Asian">'FB 4.3.8T CRED PROG HDCT ALL'!$E$5</definedName>
    <definedName name="FB_4.3.8T_CRED_PROG_HDCT_ALL_Asian_Female">'FB 4.3.8T CRED PROG HDCT ALL'!$E$6</definedName>
    <definedName name="FB_4.3.8T_CRED_PROG_HDCT_ALL_Asian_Male">'FB 4.3.8T CRED PROG HDCT ALL'!$F$6</definedName>
    <definedName name="FB_4.3.8T_CRED_PROG_HDCT_ALL_Back_African_American_Female">'FB 4.3.8T CRED PROG HDCT ALL'!$I$6</definedName>
    <definedName name="FB_4.3.8T_CRED_PROG_HDCT_ALL_Black_African_American">'FB 4.3.8T CRED PROG HDCT ALL'!$I$5</definedName>
    <definedName name="FB_4.3.8T_CRED_PROG_HDCT_ALL_Black_African_American_Male">'FB 4.3.8T CRED PROG HDCT ALL'!$J$6</definedName>
    <definedName name="FB_4.3.8T_CRED_PROG_HDCT_ALL_College">'FB 4.3.8T CRED PROG HDCT ALL'!$A$4</definedName>
    <definedName name="FB_4.3.8T_CRED_PROG_HDCT_ALL_College_2">'FB 4.3.8T CRED PROG HDCT ALL'!$T$5</definedName>
    <definedName name="FB_4.3.8T_CRED_PROG_HDCT_ALL_College_Name">'FB 4.3.8T CRED PROG HDCT ALL'!$B$4</definedName>
    <definedName name="FB_4.3.8T_CRED_PROG_HDCT_ALL_Disabled">'FB 4.3.8T CRED PROG HDCT ALL'!$U$6</definedName>
    <definedName name="FB_4.3.8T_CRED_PROG_HDCT_ALL_Disadvantage">'FB 4.3.8T CRED PROG HDCT ALL'!$W$6</definedName>
    <definedName name="FB_4.3.8T_CRED_PROG_HDCT_ALL_Hispanic_Latino">'FB 4.3.8T CRED PROG HDCT ALL'!$K$5</definedName>
    <definedName name="FB_4.3.8T_CRED_PROG_HDCT_ALL_Hispanic_Latino_Female">'FB 4.3.8T CRED PROG HDCT ALL'!$K$6</definedName>
    <definedName name="FB_4.3.8T_CRED_PROG_HDCT_ALL_Hispanic_Latino_Male">'FB 4.3.8T CRED PROG HDCT ALL'!$L$6</definedName>
    <definedName name="FB_4.3.8T_CRED_PROG_HDCT_ALL_LEP">'FB 4.3.8T CRED PROG HDCT ALL'!$V$6</definedName>
    <definedName name="FB_4.3.8T_CRED_PROG_HDCT_ALL_Non_Resident_Alien">'FB 4.3.8T CRED PROG HDCT ALL'!$C$5</definedName>
    <definedName name="FB_4.3.8T_CRED_PROG_HDCT_ALL_Non_Resident_Alien_Female">'FB 4.3.8T CRED PROG HDCT ALL'!$C$6</definedName>
    <definedName name="FB_4.3.8T_CRED_PROG_HDCT_ALL_Non_Resident_Alien_Male">'FB 4.3.8T CRED PROG HDCT ALL'!$D$6</definedName>
    <definedName name="FB_4.3.8T_CRED_PROG_HDCT_ALL_Pacific_Islander">'FB 4.3.8T CRED PROG HDCT ALL'!$O$5</definedName>
    <definedName name="FB_4.3.8T_CRED_PROG_HDCT_ALL_Pacific_Islander_Female">'FB 4.3.8T CRED PROG HDCT ALL'!$O$6</definedName>
    <definedName name="FB_4.3.8T_CRED_PROG_HDCT_ALL_Pacific_Islander_Male">'FB 4.3.8T CRED PROG HDCT ALL'!$P$6</definedName>
    <definedName name="FB_4.3.8T_CRED_PROG_HDCT_ALL_Race_Ethnicity_And_Sex">'FB 4.3.8T CRED PROG HDCT ALL'!$C$4</definedName>
    <definedName name="FB_4.3.8T_CRED_PROG_HDCT_ALL_Special_Populations">'FB 4.3.8T CRED PROG HDCT ALL'!$U$5</definedName>
    <definedName name="FB_4.3.8T_CRED_PROG_HDCT_ALL_Total_2">'FB 4.3.8T CRED PROG HDCT ALL'!$S$5</definedName>
    <definedName name="FB_4.3.8T_CRED_PROG_HDCT_ALL_Total_3">'FB 4.3.8T CRED PROG HDCT ALL'!$T$6</definedName>
    <definedName name="FB_4.3.8T_CRED_PROG_HDCT_ALL_Two_Or_more_Races">'FB 4.3.8T CRED PROG HDCT ALL'!$Q$5</definedName>
    <definedName name="FB_4.3.8T_CRED_PROG_HDCT_ALL_Two_Or_MOre_Races_Female">'FB 4.3.8T CRED PROG HDCT ALL'!$Q$6</definedName>
    <definedName name="FB_4.3.8T_CRED_PROG_HDCT_ALL_Two_Or_More_Races_Male">'FB 4.3.8T CRED PROG HDCT ALL'!$R$6</definedName>
    <definedName name="FB_4.3.8T_CRED_PROG_HDCT_ALL_Unknowns">'FB 4.3.8T CRED PROG HDCT ALL'!$S$6</definedName>
    <definedName name="FB_4.3.8T_CRED_PROG_HDCT_ALL_White">'FB 4.3.8T CRED PROG HDCT ALL'!$M$5</definedName>
    <definedName name="FB_4.3.8T_CRED_PROG_HDCT_ALL_White_Female">'FB 4.3.8T CRED PROG HDCT ALL'!$M$6</definedName>
    <definedName name="FB_4.3.8T_CRED_PROG_HDCT_ALL_White_Male">'FB 4.3.8T CRED PROG HDCT ALL'!$N$6</definedName>
    <definedName name="FB_4.4T_PROG_ENROLL_HDCT_College">'FB 4.4T PROG ENROLL HDCT'!$A$4</definedName>
    <definedName name="FB_4.4T_PROG_ENROLL_HDCT_College_Name">'FB 4.4T PROG ENROLL HDCT'!$B$4</definedName>
    <definedName name="FB_4.4T_PROG_ENROLL_HDCT_Continuing_Workforce_Education">'FB 4.4T PROG ENROLL HDCT'!$J$5</definedName>
    <definedName name="FB_4.4T_PROG_ENROLL_HDCT_Educator_Preparation_Institute">'FB 4.4T PROG ENROLL HDCT'!$D$4</definedName>
    <definedName name="FB_4.4T_PROG_ENROLL_HDCT_Other">'FB 4.4T PROG ENROLL HDCT'!$N$4</definedName>
    <definedName name="FB_4.5T_CRED_WORK_ED_HDCT_PROG_Apprentice">'FB 4.5T CRED WORK ED HDCT PROG'!$I$4</definedName>
    <definedName name="FB_4.5T_CRED_WORK_ED_HDCT_PROG_Business">'FB 4.5T CRED WORK ED HDCT PROG'!$F$4</definedName>
    <definedName name="FB_4.5T_CRED_WORK_ED_HDCT_PROG_College">'FB 4.5T CRED WORK ED HDCT PROG'!$A$4</definedName>
    <definedName name="FB_4.5T_CRED_WORK_ED_HDCT_PROG_College_Name">'FB 4.5T CRED WORK ED HDCT PROG'!$B$4</definedName>
    <definedName name="FB_4.5T_CRED_WORK_ED_HDCT_PROG_Family_Consumer">'FB 4.5T CRED WORK ED HDCT PROG'!$E$4</definedName>
    <definedName name="FB_4.5T_CRED_WORK_ED_HDCT_PROG_Health">'FB 4.5T CRED WORK ED HDCT PROG'!$D$4</definedName>
    <definedName name="FB_4.5T_CRED_WORK_ED_HDCT_PROG_Industrial">'FB 4.5T CRED WORK ED HDCT PROG'!$G$4</definedName>
    <definedName name="FB_4.5T_CRED_WORK_ED_HDCT_PROG_Marketing">'FB 4.5T CRED WORK ED HDCT PROG'!$C$4</definedName>
    <definedName name="FB_4.5T_CRED_WORK_ED_HDCT_PROG_Total">'FB 4.5T CRED WORK ED HDCT PROG'!$L$4</definedName>
    <definedName name="FB_4.6T_CRED_WORK_ED_APPR_HDCT_Agriculture_Natural_Resources">'FB 4.6T CRED WORK ED APPR HDCT'!$C$4</definedName>
    <definedName name="FB_4.6T_CRED_WORK_ED_APPR_HDCT_Business">'FB 4.6T CRED WORK ED APPR HDCT'!$D$4</definedName>
    <definedName name="FB_4.6T_CRED_WORK_ED_APPR_HDCT_College">'FB 4.6T CRED WORK ED APPR HDCT'!$A$4</definedName>
    <definedName name="FB_4.6T_CRED_WORK_ED_APPR_HDCT_College_Name">'FB 4.6T CRED WORK ED APPR HDCT'!$B$4</definedName>
    <definedName name="FB_4.6T_CRED_WORK_ED_APPR_HDCT_Family_Consumer">'FB 4.6T CRED WORK ED APPR HDCT'!$E$4</definedName>
    <definedName name="FB_4.6T_CRED_WORK_ED_APPR_HDCT_Health">'FB 4.6T CRED WORK ED APPR HDCT'!$F$4</definedName>
    <definedName name="FB_4.6T_CRED_WORK_ED_APPR_HDCT_Industrial">'FB 4.6T CRED WORK ED APPR HDCT'!$G$4</definedName>
    <definedName name="FB_4.6T_CRED_WORK_ED_APPR_HDCT_Marketing">'FB 4.6T CRED WORK ED APPR HDCT'!$H$4</definedName>
    <definedName name="FB_4.6T_CRED_WORK_ED_APPR_HDCT_Public_Service">'FB 4.6T CRED WORK ED APPR HDCT'!$I$4</definedName>
    <definedName name="FB_4.6T_CRED_WORK_ED_APPR_HDCT_Total">'FB 4.6T CRED WORK ED APPR HDCT'!$J$4</definedName>
    <definedName name="FB_4.7.1T_BACH_ED_HDCT_DEMOG_American_Indian_">'FB 4.7.1T BACH-ED HDCT DEMOG'!$G$5</definedName>
    <definedName name="FB_4.7.1T_BACH_ED_HDCT_DEMOG_American_Indian_Female">'FB 4.7.1T BACH-ED HDCT DEMOG'!$G$6</definedName>
    <definedName name="FB_4.7.1T_BACH_ED_HDCT_DEMOG_American_Indian_Male">'FB 4.7.1T BACH-ED HDCT DEMOG'!$H$6</definedName>
    <definedName name="FB_4.7.1T_BACH_ED_HDCT_DEMOG_Asian_">'FB 4.7.1T BACH-ED HDCT DEMOG'!$E$5</definedName>
    <definedName name="FB_4.7.1T_BACH_ED_HDCT_DEMOG_Asian_Female">'FB 4.7.1T BACH-ED HDCT DEMOG'!$E$6</definedName>
    <definedName name="FB_4.7.1T_BACH_ED_HDCT_DEMOG_Asian_Male">'FB 4.7.1T BACH-ED HDCT DEMOG'!$F$6</definedName>
    <definedName name="FB_4.7.1T_BACH_ED_HDCT_DEMOG_Black_African_American_">'FB 4.7.1T BACH-ED HDCT DEMOG'!$I$5</definedName>
    <definedName name="FB_4.7.1T_BACH_ED_HDCT_DEMOG_Black_African_American_Female">'FB 4.7.1T BACH-ED HDCT DEMOG'!$I$6</definedName>
    <definedName name="FB_4.7.1T_BACH_ED_HDCT_DEMOG_Black_African_American_Male">'FB 4.7.1T BACH-ED HDCT DEMOG'!$J$6</definedName>
    <definedName name="FB_4.7.1T_BACH_ED_HDCT_DEMOG_College">'FB 4.7.1T BACH-ED HDCT DEMOG'!$A$4</definedName>
    <definedName name="FB_4.7.1T_BACH_ED_HDCT_DEMOG_College_2">'FB 4.7.1T BACH-ED HDCT DEMOG'!$T$5</definedName>
    <definedName name="FB_4.7.1T_BACH_ED_HDCT_DEMOG_College_Name">'FB 4.7.1T BACH-ED HDCT DEMOG'!$B$4</definedName>
    <definedName name="FB_4.7.1T_BACH_ED_HDCT_DEMOG_Disabled">'FB 4.7.1T BACH-ED HDCT DEMOG'!$U$6</definedName>
    <definedName name="FB_4.7.1T_BACH_ED_HDCT_DEMOG_Disadvantege">'FB 4.7.1T BACH-ED HDCT DEMOG'!$W$6</definedName>
    <definedName name="FB_4.7.1T_BACH_ED_HDCT_DEMOG_Hispanic_Latino_">'FB 4.7.1T BACH-ED HDCT DEMOG'!$K$5</definedName>
    <definedName name="FB_4.7.1T_BACH_ED_HDCT_DEMOG_Hispanic_Latino_Female">'FB 4.7.1T BACH-ED HDCT DEMOG'!$K$6</definedName>
    <definedName name="FB_4.7.1T_BACH_ED_HDCT_DEMOG_Hispanic_Latino_Male">'FB 4.7.1T BACH-ED HDCT DEMOG'!$L$6</definedName>
    <definedName name="FB_4.7.1T_BACH_ED_HDCT_DEMOG_LEP">'FB 4.7.1T BACH-ED HDCT DEMOG'!$V$6</definedName>
    <definedName name="FB_4.7.1T_BACH_ED_HDCT_DEMOG_Non_Resident_Alien">'FB 4.7.1T BACH-ED HDCT DEMOG'!$C$5</definedName>
    <definedName name="FB_4.7.1T_BACH_ED_HDCT_DEMOG_Non_Resident_Alien_Male">'FB 4.7.1T BACH-ED HDCT DEMOG'!$D$6</definedName>
    <definedName name="FB_4.7.1T_BACH_ED_HDCT_DEMOG_Non_Resident_Female">'FB 4.7.1T BACH-ED HDCT DEMOG'!$C$6</definedName>
    <definedName name="FB_4.7.1T_BACH_ED_HDCT_DEMOG_Pacific_Islander_">'FB 4.7.1T BACH-ED HDCT DEMOG'!$O$5</definedName>
    <definedName name="FB_4.7.1T_BACH_ED_HDCT_DEMOG_Pacific_Islander_Female">'FB 4.7.1T BACH-ED HDCT DEMOG'!$O$6</definedName>
    <definedName name="FB_4.7.1T_BACH_ED_HDCT_DEMOG_Pacific_Islander_Male">'FB 4.7.1T BACH-ED HDCT DEMOG'!$P$6</definedName>
    <definedName name="FB_4.7.1T_BACH_ED_HDCT_DEMOG_Race_Ethnicity_And_Sex">'FB 4.7.1T BACH-ED HDCT DEMOG'!$C$4</definedName>
    <definedName name="FB_4.7.1T_BACH_ED_HDCT_DEMOG_Special_Populations">'FB 4.7.1T BACH-ED HDCT DEMOG'!$U$4</definedName>
    <definedName name="FB_4.7.1T_BACH_ED_HDCT_DEMOG_Total">'FB 4.7.1T BACH-ED HDCT DEMOG'!$S$5</definedName>
    <definedName name="FB_4.7.1T_BACH_ED_HDCT_DEMOG_Total_2">'FB 4.7.1T BACH-ED HDCT DEMOG'!$T$6</definedName>
    <definedName name="FB_4.7.1T_BACH_ED_HDCT_DEMOG_Two_Or_More_Races_">'FB 4.7.1T BACH-ED HDCT DEMOG'!$Q$5</definedName>
    <definedName name="FB_4.7.1T_BACH_ED_HDCT_DEMOG_Two_Or_More_Races_Female">'FB 4.7.1T BACH-ED HDCT DEMOG'!$Q$6</definedName>
    <definedName name="FB_4.7.1T_BACH_ED_HDCT_DEMOG_Two_Or_More_Races_Male">'FB 4.7.1T BACH-ED HDCT DEMOG'!$R$6</definedName>
    <definedName name="FB_4.7.1T_BACH_ED_HDCT_DEMOG_Unknowns">'FB 4.7.1T BACH-ED HDCT DEMOG'!$S$6</definedName>
    <definedName name="FB_4.7.1T_BACH_ED_HDCT_DEMOG_White_">'FB 4.7.1T BACH-ED HDCT DEMOG'!$M$5</definedName>
    <definedName name="FB_4.7.1T_BACH_ED_HDCT_DEMOG_White_Female">'FB 4.7.1T BACH-ED HDCT DEMOG'!$M$6</definedName>
    <definedName name="FB_4.7.1T_BACH_ED_HDCT_DEMOG_White_Male">'FB 4.7.1T BACH-ED HDCT DEMOG'!$N$6</definedName>
    <definedName name="FB_4.7.2T_BACH_NURS_HDCT_DEMOG_American_Indian_">'FB 4.7.2T BACH-NURS HDCT DEMOG'!$G$5</definedName>
    <definedName name="FB_4.7.2T_BACH_NURS_HDCT_DEMOG_American_Indian_Female">'FB 4.7.2T BACH-NURS HDCT DEMOG'!$G$6</definedName>
    <definedName name="FB_4.7.2T_BACH_NURS_HDCT_DEMOG_American_Indian_Male">'FB 4.7.2T BACH-NURS HDCT DEMOG'!$H$6</definedName>
    <definedName name="FB_4.7.2T_BACH_NURS_HDCT_DEMOG_Asian_">'FB 4.7.2T BACH-NURS HDCT DEMOG'!$E$5</definedName>
    <definedName name="FB_4.7.2T_BACH_NURS_HDCT_DEMOG_Asian_Female">'FB 4.7.2T BACH-NURS HDCT DEMOG'!$E$6</definedName>
    <definedName name="FB_4.7.2T_BACH_NURS_HDCT_DEMOG_Asian_Male">'FB 4.7.2T BACH-NURS HDCT DEMOG'!$F$6</definedName>
    <definedName name="FB_4.7.2T_BACH_NURS_HDCT_DEMOG_Black_African_American_">'FB 4.7.2T BACH-NURS HDCT DEMOG'!$I$5</definedName>
    <definedName name="FB_4.7.2T_BACH_NURS_HDCT_DEMOG_Black_African_American_Female">'FB 4.7.2T BACH-NURS HDCT DEMOG'!$I$6</definedName>
    <definedName name="FB_4.7.2T_BACH_NURS_HDCT_DEMOG_Black_African_American_Male">'FB 4.7.2T BACH-NURS HDCT DEMOG'!$J$6</definedName>
    <definedName name="FB_4.7.2T_BACH_NURS_HDCT_DEMOG_College">'FB 4.7.2T BACH-NURS HDCT DEMOG'!$A$4</definedName>
    <definedName name="FB_4.7.2T_BACH_NURS_HDCT_DEMOG_College_2">'FB 4.7.2T BACH-NURS HDCT DEMOG'!$T$5</definedName>
    <definedName name="FB_4.7.2T_BACH_NURS_HDCT_DEMOG_College_Name">'FB 4.7.2T BACH-NURS HDCT DEMOG'!$B$4</definedName>
    <definedName name="FB_4.7.2T_BACH_NURS_HDCT_DEMOG_Disabled">'FB 4.7.2T BACH-NURS HDCT DEMOG'!$U$6</definedName>
    <definedName name="FB_4.7.2T_BACH_NURS_HDCT_DEMOG_Disadvatage">'FB 4.7.2T BACH-NURS HDCT DEMOG'!$W$6</definedName>
    <definedName name="FB_4.7.2T_BACH_NURS_HDCT_DEMOG_Hispanic_Latino_">'FB 4.7.2T BACH-NURS HDCT DEMOG'!$K$5</definedName>
    <definedName name="FB_4.7.2T_BACH_NURS_HDCT_DEMOG_Hispanic_Latino_Female">'FB 4.7.2T BACH-NURS HDCT DEMOG'!$K$6</definedName>
    <definedName name="FB_4.7.2T_BACH_NURS_HDCT_DEMOG_Hispanic_Latino_Male">'FB 4.7.2T BACH-NURS HDCT DEMOG'!$L$6</definedName>
    <definedName name="FB_4.7.2T_BACH_NURS_HDCT_DEMOG_LEP">'FB 4.7.2T BACH-NURS HDCT DEMOG'!$V$6</definedName>
    <definedName name="FB_4.7.2T_BACH_NURS_HDCT_DEMOG_Non_Resident_Alien">'FB 4.7.2T BACH-NURS HDCT DEMOG'!$C$5</definedName>
    <definedName name="FB_4.7.2T_BACH_NURS_HDCT_DEMOG_Non_Resident_Alien_Female">'FB 4.7.2T BACH-NURS HDCT DEMOG'!$C$6</definedName>
    <definedName name="FB_4.7.2T_BACH_NURS_HDCT_DEMOG_Non_Resident_Alien_Male">'FB 4.7.2T BACH-NURS HDCT DEMOG'!$D$6</definedName>
    <definedName name="FB_4.7.2T_BACH_NURS_HDCT_DEMOG_Pacific_Islander_">'FB 4.7.2T BACH-NURS HDCT DEMOG'!$O$5</definedName>
    <definedName name="FB_4.7.2T_BACH_NURS_HDCT_DEMOG_Pacific_Islander_Female">'FB 4.7.2T BACH-NURS HDCT DEMOG'!$O$6</definedName>
    <definedName name="FB_4.7.2T_BACH_NURS_HDCT_DEMOG_Pacific_Islander_Male">'FB 4.7.2T BACH-NURS HDCT DEMOG'!$P$6</definedName>
    <definedName name="FB_4.7.2T_BACH_NURS_HDCT_DEMOG_Race_Ethnicity_And_Sex">'FB 4.7.2T BACH-NURS HDCT DEMOG'!$C$4</definedName>
    <definedName name="FB_4.7.2T_BACH_NURS_HDCT_DEMOG_Special_Populations">'FB 4.7.2T BACH-NURS HDCT DEMOG'!$U$4</definedName>
    <definedName name="FB_4.7.2T_BACH_NURS_HDCT_DEMOG_Total">'FB 4.7.2T BACH-NURS HDCT DEMOG'!$S$5</definedName>
    <definedName name="FB_4.7.2T_BACH_NURS_HDCT_DEMOG_Total_2">'FB 4.7.2T BACH-NURS HDCT DEMOG'!$T$6</definedName>
    <definedName name="FB_4.7.2T_BACH_NURS_HDCT_DEMOG_Two_Or_More_Races_">'FB 4.7.2T BACH-NURS HDCT DEMOG'!$Q$5</definedName>
    <definedName name="FB_4.7.2T_BACH_NURS_HDCT_DEMOG_Two_Or_More_Races_Female">'FB 4.7.2T BACH-NURS HDCT DEMOG'!$Q$6</definedName>
    <definedName name="FB_4.7.2T_BACH_NURS_HDCT_DEMOG_Two_Or_More_Races_Male">'FB 4.7.2T BACH-NURS HDCT DEMOG'!$R$6</definedName>
    <definedName name="FB_4.7.2T_BACH_NURS_HDCT_DEMOG_Unknowns">'FB 4.7.2T BACH-NURS HDCT DEMOG'!$S$6</definedName>
    <definedName name="FB_4.7.2T_BACH_NURS_HDCT_DEMOG_White">'FB 4.7.2T BACH-NURS HDCT DEMOG'!$M$5</definedName>
    <definedName name="FB_4.7.2T_BACH_NURS_HDCT_DEMOG_White_Female">'FB 4.7.2T BACH-NURS HDCT DEMOG'!$M$6</definedName>
    <definedName name="FB_4.7.2T_BACH_NURS_HDCT_DEMOG_White_Male">'FB 4.7.2T BACH-NURS HDCT DEMOG'!$N$6</definedName>
    <definedName name="FB_4.7.3T_BACH_OTHER_HDCT_DEMOG_American_Indian_">'FB 4.7.3T BACH-OTHER HDCT DEMOG'!$G$5</definedName>
    <definedName name="FB_4.7.3T_BACH_OTHER_HDCT_DEMOG_American_Indian_Female">'FB 4.7.3T BACH-OTHER HDCT DEMOG'!$G$6</definedName>
    <definedName name="FB_4.7.3T_BACH_OTHER_HDCT_DEMOG_American_Indian_Male">'FB 4.7.3T BACH-OTHER HDCT DEMOG'!$H$6</definedName>
    <definedName name="FB_4.7.3T_BACH_OTHER_HDCT_DEMOG_Asian_">'FB 4.7.3T BACH-OTHER HDCT DEMOG'!$E$5</definedName>
    <definedName name="FB_4.7.3T_BACH_OTHER_HDCT_DEMOG_Asian_Female">'FB 4.7.3T BACH-OTHER HDCT DEMOG'!$E$6</definedName>
    <definedName name="FB_4.7.3T_BACH_OTHER_HDCT_DEMOG_Asian_Male">'FB 4.7.3T BACH-OTHER HDCT DEMOG'!$F$6</definedName>
    <definedName name="FB_4.7.3T_BACH_OTHER_HDCT_DEMOG_Black_African_American_">'FB 4.7.3T BACH-OTHER HDCT DEMOG'!$I$5</definedName>
    <definedName name="FB_4.7.3T_BACH_OTHER_HDCT_DEMOG_Black_African_American_Female">'FB 4.7.3T BACH-OTHER HDCT DEMOG'!$I$6</definedName>
    <definedName name="FB_4.7.3T_BACH_OTHER_HDCT_DEMOG_Black_African_American_Male">'FB 4.7.3T BACH-OTHER HDCT DEMOG'!$J$6</definedName>
    <definedName name="FB_4.7.3T_BACH_OTHER_HDCT_DEMOG_Black_Hispanic_">'FB 4.7.3T BACH-OTHER HDCT DEMOG'!$K$5</definedName>
    <definedName name="FB_4.7.3T_BACH_OTHER_HDCT_DEMOG_Black_Hispanic_Female">'FB 4.7.3T BACH-OTHER HDCT DEMOG'!$K$6</definedName>
    <definedName name="FB_4.7.3T_BACH_OTHER_HDCT_DEMOG_Black_Hispanic_Male">'FB 4.7.3T BACH-OTHER HDCT DEMOG'!$L$6</definedName>
    <definedName name="FB_4.7.3T_BACH_OTHER_HDCT_DEMOG_College">'FB 4.7.3T BACH-OTHER HDCT DEMOG'!$A$2</definedName>
    <definedName name="FB_4.7.3T_BACH_OTHER_HDCT_DEMOG_College_Name">'FB 4.7.3T BACH-OTHER HDCT DEMOG'!$B$4</definedName>
    <definedName name="FB_4.7.3T_BACH_OTHER_HDCT_DEMOG_Disabled">'FB 4.7.3T BACH-OTHER HDCT DEMOG'!$U$6</definedName>
    <definedName name="FB_4.7.3T_BACH_OTHER_HDCT_DEMOG_Disadvantage">'FB 4.7.3T BACH-OTHER HDCT DEMOG'!$W$6</definedName>
    <definedName name="FB_4.7.3T_BACH_OTHER_HDCT_DEMOG_LEP">'FB 4.7.3T BACH-OTHER HDCT DEMOG'!$V$6</definedName>
    <definedName name="FB_4.7.3T_BACH_OTHER_HDCT_DEMOG_Non_Resident_Alien_">'FB 4.7.3T BACH-OTHER HDCT DEMOG'!$C$5</definedName>
    <definedName name="FB_4.7.3T_BACH_OTHER_HDCT_DEMOG_Non_Resident_Alien_Female">'FB 4.7.3T BACH-OTHER HDCT DEMOG'!$C$6</definedName>
    <definedName name="FB_4.7.3T_BACH_OTHER_HDCT_DEMOG_Non_Resident_Alien_Male">'FB 4.7.3T BACH-OTHER HDCT DEMOG'!$D$6</definedName>
    <definedName name="FB_4.7.3T_BACH_OTHER_HDCT_DEMOG_Pacific_">'FB 4.7.3T BACH-OTHER HDCT DEMOG'!$O$6</definedName>
    <definedName name="FB_4.7.3T_BACH_OTHER_HDCT_DEMOG_Pacific_College_2">'FB 4.7.3T BACH-OTHER HDCT DEMOG'!$T$5</definedName>
    <definedName name="FB_4.7.3T_BACH_OTHER_HDCT_DEMOG_Pacific_Female">'FB 4.7.3T BACH-OTHER HDCT DEMOG'!$O$6</definedName>
    <definedName name="FB_4.7.3T_BACH_OTHER_HDCT_DEMOG_Pacific_Male">'FB 4.7.3T BACH-OTHER HDCT DEMOG'!$P$6</definedName>
    <definedName name="FB_4.7.3T_BACH_OTHER_HDCT_DEMOG_Pacific_Total_2">'FB 4.7.3T BACH-OTHER HDCT DEMOG'!$T$6</definedName>
    <definedName name="FB_4.7.3T_BACH_OTHER_HDCT_DEMOG_Race_Ethnicity_And_Sex">'FB 4.7.3T BACH-OTHER HDCT DEMOG'!$C$4</definedName>
    <definedName name="FB_4.7.3T_BACH_OTHER_HDCT_DEMOG_Special_Populations">'FB 4.7.3T BACH-OTHER HDCT DEMOG'!$U$4</definedName>
    <definedName name="FB_4.7.3T_BACH_OTHER_HDCT_DEMOG_Total">'FB 4.7.3T BACH-OTHER HDCT DEMOG'!$S$5</definedName>
    <definedName name="FB_4.7.3T_BACH_OTHER_HDCT_DEMOG_Two_Or_More_Female">'FB 4.7.3T BACH-OTHER HDCT DEMOG'!$Q$6</definedName>
    <definedName name="FB_4.7.3T_BACH_OTHER_HDCT_DEMOG_Two_Or_More_Male_2">'FB 4.7.3T BACH-OTHER HDCT DEMOG'!$R$6</definedName>
    <definedName name="FB_4.7.3T_BACH_OTHER_HDCT_DEMOG_Unknowns">'FB 4.7.3T BACH-OTHER HDCT DEMOG'!$S$6</definedName>
    <definedName name="FB_4.7.3T_BACH_OTHER_HDCT_DEMOG_White">'FB 4.7.3T BACH-OTHER HDCT DEMOG'!$M$5</definedName>
    <definedName name="FB_4.7.3T_BACH_OTHER_HDCT_DEMOG_White_Female">'FB 4.7.3T BACH-OTHER HDCT DEMOG'!$M$6</definedName>
    <definedName name="FB_4.7.3T_BACH_OTHER_HDCT_DEMOG_White_Male">'FB 4.7.3T BACH-OTHER HDCT DEMOG'!$N$6</definedName>
    <definedName name="FB_4.7.4T_BACH_ALL_HDCT_DEMOG_American_Indian">'FB 4.7.4T BACH-ALL HDCT DEMOG'!$G$5</definedName>
    <definedName name="FB_4.7.4T_BACH_ALL_HDCT_DEMOG_American_Indian_Female">'FB 4.7.4T BACH-ALL HDCT DEMOG'!$G$6</definedName>
    <definedName name="FB_4.7.4T_BACH_ALL_HDCT_DEMOG_American_Indian_Male">'FB 4.7.4T BACH-ALL HDCT DEMOG'!$H$6</definedName>
    <definedName name="FB_4.7.4T_BACH_ALL_HDCT_DEMOG_Asian">'FB 4.7.4T BACH-ALL HDCT DEMOG'!$E$5</definedName>
    <definedName name="FB_4.7.4T_BACH_ALL_HDCT_DEMOG_Asian_Female">'FB 4.7.4T BACH-ALL HDCT DEMOG'!$E$6</definedName>
    <definedName name="FB_4.7.4T_BACH_ALL_HDCT_DEMOG_Asian_Male">'FB 4.7.4T BACH-ALL HDCT DEMOG'!$F$6</definedName>
    <definedName name="FB_4.7.4T_BACH_ALL_HDCT_DEMOG_Black_African_American">'FB 4.7.4T BACH-ALL HDCT DEMOG'!$I$5</definedName>
    <definedName name="FB_4.7.4T_BACH_ALL_HDCT_DEMOG_Black_African_American_Female">'FB 4.7.4T BACH-ALL HDCT DEMOG'!$I$6</definedName>
    <definedName name="FB_4.7.4T_BACH_ALL_HDCT_DEMOG_Black_African_American_Male">'FB 4.7.4T BACH-ALL HDCT DEMOG'!$J$6</definedName>
    <definedName name="FB_4.7.4T_BACH_ALL_HDCT_DEMOG_College">'FB 4.7.4T BACH-ALL HDCT DEMOG'!$A$4</definedName>
    <definedName name="FB_4.7.4T_BACH_ALL_HDCT_DEMOG_College_2">'FB 4.7.4T BACH-ALL HDCT DEMOG'!$T$5</definedName>
    <definedName name="FB_4.7.4T_BACH_ALL_HDCT_DEMOG_College_Name">'FB 4.7.4T BACH-ALL HDCT DEMOG'!$B$4</definedName>
    <definedName name="FB_4.7.4T_BACH_ALL_HDCT_DEMOG_Disabled">'FB 4.7.4T BACH-ALL HDCT DEMOG'!$U$6</definedName>
    <definedName name="FB_4.7.4T_BACH_ALL_HDCT_DEMOG_Disadvantage">'FB 4.7.4T BACH-ALL HDCT DEMOG'!$W$6</definedName>
    <definedName name="FB_4.7.4T_BACH_ALL_HDCT_DEMOG_Hispanic">'FB 4.7.4T BACH-ALL HDCT DEMOG'!$K$5</definedName>
    <definedName name="FB_4.7.4T_BACH_ALL_HDCT_DEMOG_Hispanic_Female">'FB 4.7.4T BACH-ALL HDCT DEMOG'!$K$6</definedName>
    <definedName name="FB_4.7.4T_BACH_ALL_HDCT_DEMOG_Hispanic_Male">'FB 4.7.4T BACH-ALL HDCT DEMOG'!$L$6</definedName>
    <definedName name="FB_4.7.4T_BACH_ALL_HDCT_DEMOG_LEP">'FB 4.7.4T BACH-ALL HDCT DEMOG'!$V$6</definedName>
    <definedName name="FB_4.7.4T_BACH_ALL_HDCT_DEMOG_Non_Resident_Alien">'FB 4.7.4T BACH-ALL HDCT DEMOG'!$C$5</definedName>
    <definedName name="FB_4.7.4T_BACH_ALL_HDCT_DEMOG_Non_Resident_Alien_Female">'FB 4.7.4T BACH-ALL HDCT DEMOG'!$C$6</definedName>
    <definedName name="FB_4.7.4T_BACH_ALL_HDCT_DEMOG_Non_Resident_Alien_Male">'FB 4.7.4T BACH-ALL HDCT DEMOG'!$D$6</definedName>
    <definedName name="FB_4.7.4T_BACH_ALL_HDCT_DEMOG_Pacific">'FB 4.7.4T BACH-ALL HDCT DEMOG'!$O$5</definedName>
    <definedName name="FB_4.7.4T_BACH_ALL_HDCT_DEMOG_Pacific_Female">'FB 4.7.4T BACH-ALL HDCT DEMOG'!$O$6</definedName>
    <definedName name="FB_4.7.4T_BACH_ALL_HDCT_DEMOG_Pacific_Male">'FB 4.7.4T BACH-ALL HDCT DEMOG'!$P$6</definedName>
    <definedName name="FB_4.7.4T_BACH_ALL_HDCT_DEMOG_Race_Ethnicity_And_Sex">'FB 4.7.4T BACH-ALL HDCT DEMOG'!$C$4</definedName>
    <definedName name="FB_4.7.4T_BACH_ALL_HDCT_DEMOG_Special_Populations">'FB 4.7.4T BACH-ALL HDCT DEMOG'!$U$4</definedName>
    <definedName name="FB_4.7.4T_BACH_ALL_HDCT_DEMOG_Total">'FB 4.7.4T BACH-ALL HDCT DEMOG'!$S$5</definedName>
    <definedName name="FB_4.7.4T_BACH_ALL_HDCT_DEMOG_Total_2">'FB 4.7.4T BACH-ALL HDCT DEMOG'!$T$6</definedName>
    <definedName name="FB_4.7.4T_BACH_ALL_HDCT_DEMOG_Two_Or_More">'FB 4.7.4T BACH-ALL HDCT DEMOG'!$Q$5</definedName>
    <definedName name="FB_4.7.4T_BACH_ALL_HDCT_DEMOG_Two_Or_More_Female">'FB 4.7.4T BACH-ALL HDCT DEMOG'!$Q$6</definedName>
    <definedName name="FB_4.7.4T_BACH_ALL_HDCT_DEMOG_Two_Or_More_Male">'FB 4.7.4T BACH-ALL HDCT DEMOG'!$R$6</definedName>
    <definedName name="FB_4.7.4T_BACH_ALL_HDCT_DEMOG_Unknowns">'FB 4.7.4T BACH-ALL HDCT DEMOG'!$S$6</definedName>
    <definedName name="FB_4.7.4T_BACH_ALL_HDCT_DEMOG_White">'FB 4.7.4T BACH-ALL HDCT DEMOG'!$M$5</definedName>
    <definedName name="FB_4.7.4T_BACH_ALL_HDCT_DEMOG_White_Female">'FB 4.7.4T BACH-ALL HDCT DEMOG'!$M$6</definedName>
    <definedName name="FB_4.7.4T_BACH_ALL_HDCT_DEMOG_White_Male">'FB 4.7.4T BACH-ALL HDCT DEMOG'!$N$6</definedName>
    <definedName name="FB_5.1T_CRED_PROG_COMP_BY_AWARD_AA">'FB 5.1T CRED PROG COMP BY AWARD'!$A$5</definedName>
    <definedName name="FB_5.1T_CRED_PROG_COMP_BY_AWARD_AS">'FB 5.1T CRED PROG COMP BY AWARD'!$B$5</definedName>
    <definedName name="FB_5.1T_CRED_PROG_COMP_BY_AWARD_Award_Types">'FB 5.1T CRED PROG COMP BY AWARD'!$A$4</definedName>
    <definedName name="FB_5.1T_CRED_PROG_COMP_BY_AWARD_Certificate_Of_Professional_Prep">'FB 5.1T CRED PROG COMP BY AWARD'!$C$5</definedName>
    <definedName name="FB_5.1T_CRED_PROG_COMP_BY_AWARD_Certificates">'FB 5.1T CRED PROG COMP BY AWARD'!$D$5</definedName>
    <definedName name="FB_5.1T_CRED_PROG_COMP_BY_AWARD_EPI">'FB 5.1T CRED PROG COMP BY AWARD'!$E$5</definedName>
    <definedName name="FB_5.1T_CRED_PROG_COMP_BY_AWARD_Total">'FB 5.1T CRED PROG COMP BY AWARD'!$F$5</definedName>
    <definedName name="FB_5.2T_MIN_CRED_PROG_COMP_Asian">'FB 5.2T MIN CRED PROG COMP'!$D$5</definedName>
    <definedName name="FB_5.2T_MIN_CRED_PROG_COMP_Black_African_American">'FB 5.2T MIN CRED PROG COMP'!$A$5</definedName>
    <definedName name="FB_5.2T_MIN_CRED_PROG_COMP_Hispanic">'FB 5.2T MIN CRED PROG COMP'!$B$5</definedName>
    <definedName name="FB_5.2T_MIN_CRED_PROG_COMP_Total">'FB 5.2T MIN CRED PROG COMP'!$G$5</definedName>
    <definedName name="FB_5.2T_MIN_CRED_PROG_COMP_Two_Or_More">'FB 5.2T MIN CRED PROG COMP'!$F$5</definedName>
    <definedName name="FB_5.3T_CRED_PROG_COMPS_HDCT_Associate_In_Arts">'FB 5.3T CRED PROG COMPS HDCT'!$C$4</definedName>
    <definedName name="FB_5.3T_CRED_PROG_COMPS_HDCT_Associate_In_Arts_Female">'FB 5.3T CRED PROG COMPS HDCT'!$D$5</definedName>
    <definedName name="FB_5.3T_CRED_PROG_COMPS_HDCT_Associate_In_Arts_Male">'FB 5.3T CRED PROG COMPS HDCT'!$C$5</definedName>
    <definedName name="FB_5.3T_CRED_PROG_COMPS_HDCT_Associate_In_Arts_Total">'FB 5.3T CRED PROG COMPS HDCT'!$F$5</definedName>
    <definedName name="FB_5.3T_CRED_PROG_COMPS_HDCT_Certificate_of_Professional_Prep">'FB 5.3T CRED PROG COMPS HDCT'!$S$4</definedName>
    <definedName name="FB_5.3T_CRED_PROG_COMPS_HDCT_Certificate_of_Professional_Prep_Female">'FB 5.3T CRED PROG COMPS HDCT'!$T$5</definedName>
    <definedName name="FB_5.3T_CRED_PROG_COMPS_HDCT_Certificate_of_Professional_Prep_Male">'FB 5.3T CRED PROG COMPS HDCT'!$S$5</definedName>
    <definedName name="FB_5.3T_CRED_PROG_COMPS_HDCT_Certificate_of_Professional_Prep_Total">'FB 5.3T CRED PROG COMPS HDCT'!$V$5</definedName>
    <definedName name="FB_5.3T_CRED_PROG_COMPS_HDCT_Certificate_of_Professional_Prep_Unknown">'FB 5.3T CRED PROG COMPS HDCT'!$U$5</definedName>
    <definedName name="FB_5.3T_CRED_PROG_COMPS_HDCT_Certificates">'FB 5.3T CRED PROG COMPS HDCT'!$O$4</definedName>
    <definedName name="FB_5.3T_CRED_PROG_COMPS_HDCT_Certificates_Female">'FB 5.3T CRED PROG COMPS HDCT'!$P$5</definedName>
    <definedName name="FB_5.3T_CRED_PROG_COMPS_HDCT_CertIficates_Male">'FB 5.3T CRED PROG COMPS HDCT'!$O$5</definedName>
    <definedName name="FB_5.3T_CRED_PROG_COMPS_HDCT_Certificates_Total_4">'FB 5.3T CRED PROG COMPS HDCT'!$R$5</definedName>
    <definedName name="FB_5.3T_CRED_PROG_COMPS_HDCT_Certificates_Unknown">'FB 5.3T CRED PROG COMPS HDCT'!$Q$5</definedName>
    <definedName name="FB_5.3T_CRED_PROG_COMPS_HDCT_College">'FB 5.3T CRED PROG COMPS HDCT'!$A$4</definedName>
    <definedName name="FB_5.3T_CRED_PROG_COMPS_HDCT_College_2">'FB 5.3T CRED PROG COMPS HDCT'!$B$4</definedName>
    <definedName name="FB_5.3T_CRED_PROG_COMPS_HDCT_Educator_Preparation_Insitute">'FB 5.3T CRED PROG COMPS HDCT'!$G$4</definedName>
    <definedName name="FB_5.3T_CRED_PROG_COMPS_HDCT_Educator_Preparation_Insitute_Female">'FB 5.3T CRED PROG COMPS HDCT'!$H$5</definedName>
    <definedName name="FB_5.3T_CRED_PROG_COMPS_HDCT_Educator_Preparation_Insitute_Male">'FB 5.3T CRED PROG COMPS HDCT'!$G$5</definedName>
    <definedName name="FB_5.3T_CRED_PROG_COMPS_HDCT_Educator_Preparation_Insitute_Total_2">'FB 5.3T CRED PROG COMPS HDCT'!$J$5</definedName>
    <definedName name="FB_5.3T_CRED_PROG_COMPS_HDCT_Educator_Preparation_Insitute_Unknown">'FB 5.3T CRED PROG COMPS HDCT'!$I$5</definedName>
    <definedName name="FB_5.3T_CRED_PROG_COMPS_HDCT_Total_">'FB 5.3T CRED PROG COMPS HDCT'!$W$4</definedName>
    <definedName name="FB_5.3T_CRED_PROG_COMPS_HDCT_Total_Female">'FB 5.3T CRED PROG COMPS HDCT'!$X$5</definedName>
    <definedName name="FB_5.3T_CRED_PROG_COMPS_HDCT_Total_Male" comment="_FB_5.3T_CRED_PROG_COMPS_HDCT_">'FB 5.3T CRED PROG COMPS HDCT'!$W$5</definedName>
    <definedName name="FB_5.3T_CRED_PROG_COMPS_HDCT_Total_Total">'FB 5.3T CRED PROG COMPS HDCT'!$Z$5</definedName>
    <definedName name="FB_5.3T_CRED_PROG_COMPS_HDCT_Unknown">'FB 5.3T CRED PROG COMPS HDCT'!$Y$5</definedName>
    <definedName name="FB_5.41T_AA_American_Indian">'FB 5.41T AA'!$G$5</definedName>
    <definedName name="FB_5.41T_AA_American_Indian_Female">'FB 5.41T AA'!$G$6</definedName>
    <definedName name="FB_5.41T_AA_American_Indian_Male">'FB 5.41T AA'!$H$6</definedName>
    <definedName name="FB_5.41T_AA_Asian">'FB 5.41T AA'!$E$5</definedName>
    <definedName name="FB_5.41T_AA_Asian_Female">'FB 5.41T AA'!$E$6</definedName>
    <definedName name="FB_5.41T_AA_Asian_Male">'FB 5.41T AA'!$F$6</definedName>
    <definedName name="FB_5.41T_AA_Balck_African_American_Male">'FB 5.41T AA'!$J$6</definedName>
    <definedName name="FB_5.41T_AA_Black_African_American_">'FB 5.41T AA'!$I$5</definedName>
    <definedName name="FB_5.41T_AA_Black_African_American_Female">'FB 5.41T AA'!$I$6</definedName>
    <definedName name="FB_5.41T_AA_College">'FB 5.41T AA'!$A$4</definedName>
    <definedName name="FB_5.41T_AA_College_2">'FB 5.41T AA'!$T$5</definedName>
    <definedName name="FB_5.41T_AA_College_Name">'FB 5.41T AA'!$B$4</definedName>
    <definedName name="FB_5.41T_AA_College_Total">'FB 5.41T AA'!$T$6</definedName>
    <definedName name="FB_5.41T_AA_Disabled">'FB 5.41T AA'!$U$6</definedName>
    <definedName name="FB_5.41T_AA_Disadvantage">'FB 5.41T AA'!$W$6</definedName>
    <definedName name="FB_5.41T_AA_Hispanic_Latino">'FB 5.41T AA'!$K$5</definedName>
    <definedName name="FB_5.41T_AA_Hispanic_Latino_Female">'FB 5.41T AA'!$K$6</definedName>
    <definedName name="FB_5.41T_AA_Hispanic_Latino_Male">'FB 5.41T AA'!$L$6</definedName>
    <definedName name="FB_5.41T_AA_LEP">'FB 5.41T AA'!$V$6</definedName>
    <definedName name="FB_5.41T_AA_Non_Resident_Alien">'FB 5.41T AA'!$C$5</definedName>
    <definedName name="FB_5.41T_AA_Non_Resident_Alien_Female">'FB 5.41T AA'!$C$6</definedName>
    <definedName name="FB_5.41T_AA_Non_Resident_Alien_Male">'FB 5.41T AA'!$D$6</definedName>
    <definedName name="FB_5.41T_AA_Pacific_Islander">'FB 5.41T AA'!$O$5</definedName>
    <definedName name="FB_5.41T_AA_Pacific_Islander_Female">'FB 5.41T AA'!$O$6</definedName>
    <definedName name="FB_5.41T_AA_Pacific_Islander_Male">'FB 5.41T AA'!$P$6</definedName>
    <definedName name="FB_5.41T_AA_Race_Ethnicity_And_Sex">'FB 5.41T AA'!$C$4</definedName>
    <definedName name="FB_5.41T_AA_Special_Populations">'FB 5.41T AA'!$U$4</definedName>
    <definedName name="FB_5.41T_AA_Total">'FB 5.41T AA'!$S$5</definedName>
    <definedName name="FB_5.41T_AA_Total_Unknowns">'FB 5.41T AA'!$S$6</definedName>
    <definedName name="FB_5.41T_AA_Two_Or_More_">'FB 5.41T AA'!$Q$5</definedName>
    <definedName name="FB_5.41T_AA_Two_Or_More_Female">'FB 5.41T AA'!$Q$6</definedName>
    <definedName name="FB_5.41T_AA_Two_Or_more_Races_Male">'FB 5.41T AA'!$R$6</definedName>
    <definedName name="FB_5.41T_AA_White_">'FB 5.41T AA'!$M$5</definedName>
    <definedName name="FB_5.41T_AA_White_Female">'FB 5.41T AA'!$M$6</definedName>
    <definedName name="FB_5.41T_AA_White_Male">'FB 5.41T AA'!$N$6</definedName>
    <definedName name="FB_5.42T_EPI_American_Indian">'FB 5.42T EPI'!$G$5</definedName>
    <definedName name="FB_5.42T_EPI_American_Indian_Female">'FB 5.42T EPI'!$G$6</definedName>
    <definedName name="FB_5.42T_EPI_American_Indian_Male">'FB 5.42T EPI'!$H$6</definedName>
    <definedName name="FB_5.42T_EPI_Asian">'FB 5.42T EPI'!$E$5</definedName>
    <definedName name="FB_5.42T_EPI_Asian_Female">'FB 5.42T EPI'!$E$6</definedName>
    <definedName name="FB_5.42T_EPI_Asian_Male">'FB 5.42T EPI'!$F$6</definedName>
    <definedName name="FB_5.42T_EPI_Black_African_American">'FB 5.42T EPI'!$I$5</definedName>
    <definedName name="FB_5.42T_EPI_Black_African_American_Female">'FB 5.42T EPI'!$I$6</definedName>
    <definedName name="FB_5.42T_EPI_Black_African_American_Male">'FB 5.42T EPI'!$J$6</definedName>
    <definedName name="FB_5.42T_EPI_College">'FB 5.42T EPI'!$A$4</definedName>
    <definedName name="FB_5.42T_EPI_College_2">'FB 5.42T EPI'!$T$5</definedName>
    <definedName name="FB_5.42T_EPI_College_Name">'FB 5.42T EPI'!$B$4</definedName>
    <definedName name="FB_5.42T_EPI_Disabled">'FB 5.42T EPI'!$U$6</definedName>
    <definedName name="FB_5.42T_EPI_Disadvantage">'FB 5.42T EPI'!$W$6</definedName>
    <definedName name="FB_5.42T_EPI_Hispanic_Latino">'FB 5.42T EPI'!$K$5</definedName>
    <definedName name="FB_5.42T_EPI_Hispanic_Latino_Female">'FB 5.42T EPI'!$K$6</definedName>
    <definedName name="FB_5.42T_EPI_Hispanic_Latino_Male">'FB 5.42T EPI'!$L$6</definedName>
    <definedName name="FB_5.42T_EPI_LEP">'FB 5.42T EPI'!$V$6</definedName>
    <definedName name="FB_5.42T_EPI_Non_Resident_Alien">'FB 5.42T EPI'!$C$5</definedName>
    <definedName name="FB_5.42T_EPI_Non_Resident_Alien_Female">'FB 5.42T EPI'!$C$6</definedName>
    <definedName name="FB_5.42T_EPI_Non_Resident_Alien_Male">'FB 5.42T EPI'!$D$6</definedName>
    <definedName name="FB_5.42T_EPI_Pacific_Islander">'FB 5.42T EPI'!$O$5</definedName>
    <definedName name="FB_5.42T_EPI_Pacific_Islander_Female">'FB 5.42T EPI'!$O$6</definedName>
    <definedName name="FB_5.42T_EPI_Pacific_Islander_Male">'FB 5.42T EPI'!$P$6</definedName>
    <definedName name="FB_5.42T_EPI_Race_Ethnicity_And_Sex">'FB 5.42T EPI'!$C$4</definedName>
    <definedName name="FB_5.42T_EPI_Special_Populations">'FB 5.42T EPI'!$U$4</definedName>
    <definedName name="FB_5.42T_EPI_Total">'FB 5.42T EPI'!$S$5</definedName>
    <definedName name="FB_5.42T_EPI_Total_2">'FB 5.42T EPI'!$T$6</definedName>
    <definedName name="FB_5.42T_EPI_Two_Or_More">'FB 5.42T EPI'!$Q$5</definedName>
    <definedName name="FB_5.42T_EPI_Two_Or_More_Female">'FB 5.42T EPI'!$Q$6</definedName>
    <definedName name="FB_5.42T_EPI_Two_Or_More_Races_Male">'FB 5.42T EPI'!$R$6</definedName>
    <definedName name="FB_5.42T_EPI_Unknowns">'FB 5.42T EPI'!$S$6</definedName>
    <definedName name="FB_5.42T_EPI_White">'FB 5.42T EPI'!$M$5</definedName>
    <definedName name="FB_5.42T_EPI_White_Female">'FB 5.42T EPI'!$M$6</definedName>
    <definedName name="FB_5.42T_EPI_White_Male">'FB 5.42T EPI'!$N$6</definedName>
    <definedName name="FB_5.43T_CPP_American_Indian">'FB 5.43T CPP'!$G$5</definedName>
    <definedName name="FB_5.43T_CPP_American_Indian_Female">'FB 5.43T CPP'!$G$6</definedName>
    <definedName name="FB_5.43T_CPP_American_Indian_Male">'FB 5.43T CPP'!$H$6</definedName>
    <definedName name="FB_5.43T_CPP_Asian">'FB 5.43T CPP'!$E$5</definedName>
    <definedName name="FB_5.43T_CPP_Asian_Female">'FB 5.43T CPP'!$E$6</definedName>
    <definedName name="FB_5.43T_CPP_Asian_Male">'FB 5.43T CPP'!$F$6</definedName>
    <definedName name="FB_5.43T_CPP_Black_African_American">'FB 5.43T CPP'!$I$5</definedName>
    <definedName name="FB_5.43T_CPP_Black_African_American_Female">'FB 5.43T CPP'!$I$6</definedName>
    <definedName name="FB_5.43T_CPP_Black_African_American_Male">'FB 5.43T CPP'!$J$6</definedName>
    <definedName name="FB_5.43T_CPP_College">'FB 5.43T CPP'!$A$4</definedName>
    <definedName name="FB_5.43T_CPP_College_2">'FB 5.43T CPP'!$T$5</definedName>
    <definedName name="FB_5.43T_CPP_College_Name">'FB 5.43T CPP'!$B$4</definedName>
    <definedName name="FB_5.43T_CPP_Disabled">'FB 5.43T CPP'!$U$6</definedName>
    <definedName name="FB_5.43T_CPP_Disadvantage">'FB 5.43T CPP'!$W$6</definedName>
    <definedName name="FB_5.43T_CPP_Hispanic_Latino">'FB 5.43T CPP'!$K$5</definedName>
    <definedName name="FB_5.43T_CPP_Hispanic_Latino_Female">'FB 5.43T CPP'!$K$6</definedName>
    <definedName name="FB_5.43T_CPP_Hispanic_Latino_Male">'FB 5.43T CPP'!$L$6</definedName>
    <definedName name="FB_5.43T_CPP_LEP">'FB 5.43T CPP'!$V$6</definedName>
    <definedName name="FB_5.43T_CPP_Non_Resident_Alien">'FB 5.43T CPP'!$C$5</definedName>
    <definedName name="FB_5.43T_CPP_Non_Resident_Alien_Female">'FB 5.43T CPP'!$C$6</definedName>
    <definedName name="FB_5.43T_CPP_Non_Resident_Alien_Male">'FB 5.43T CPP'!$D$6</definedName>
    <definedName name="FB_5.43T_CPP_Pacific_Islander">'FB 5.43T CPP'!$O$5</definedName>
    <definedName name="FB_5.43T_CPP_Pacific_Islander_Female">'FB 5.43T CPP'!$O$6</definedName>
    <definedName name="FB_5.43T_CPP_Pacific_Islander_Male">'FB 5.43T CPP'!$P$6</definedName>
    <definedName name="FB_5.43T_CPP_Race_Ethnicity_And_Sex">'FB 5.43T CPP'!$C$4</definedName>
    <definedName name="FB_5.43T_CPP_Special_Populations">'FB 5.43T CPP'!$U$4</definedName>
    <definedName name="FB_5.43T_CPP_Total">'FB 5.43T CPP'!$S$5</definedName>
    <definedName name="FB_5.43T_CPP_Total_2">'FB 5.43T CPP'!$T$6</definedName>
    <definedName name="FB_5.43T_CPP_Two_Or_More_Races_">'FB 5.43T CPP'!$Q$5</definedName>
    <definedName name="FB_5.43T_CPP_Two_Or_More_Races_Female">'FB 5.43T CPP'!$Q$6</definedName>
    <definedName name="FB_5.43T_CPP_Two_Or_More_Races_Male">'FB 5.43T CPP'!$R$6</definedName>
    <definedName name="FB_5.43T_CPP_Uknowns">'FB 5.43T CPP'!$S$6</definedName>
    <definedName name="FB_5.43T_CPP_White">'FB 5.43T CPP'!$M$5</definedName>
    <definedName name="FB_5.43T_CPP_White_Female">'FB 5.43T CPP'!$M$6</definedName>
    <definedName name="FB_5.43T_CPP_White_Male">'FB 5.43T CPP'!$N$6</definedName>
    <definedName name="FB_5.44T_AS_American_Indian">'FB 5.44T AS'!$G$5</definedName>
    <definedName name="FB_5.44T_AS_American_Indian_Female">'FB 5.44T AS'!$G$6</definedName>
    <definedName name="FB_5.44T_AS_American_Indian_Male">'FB 5.44T AS'!$H$6</definedName>
    <definedName name="FB_5.44T_AS_Asian_">'FB 5.44T AS'!$E$5</definedName>
    <definedName name="FB_5.44T_AS_Asian_Female">'FB 5.44T AS'!$E$6</definedName>
    <definedName name="FB_5.44T_AS_Asian_Male">'FB 5.44T AS'!$F$6</definedName>
    <definedName name="FB_5.44T_AS_Black_African_American_">'FB 5.44T AS'!$I$5</definedName>
    <definedName name="FB_5.44T_AS_Black_AfricanAmerican_Male">'FB 5.44T AS'!$J$6</definedName>
    <definedName name="FB_5.44T_AS_College_">'FB 5.44T AS'!$A$4</definedName>
    <definedName name="FB_5.44T_AS_College_Name">'FB 5.44T AS'!$B$4</definedName>
    <definedName name="FB_5.44T_AS_College_Total">'FB 5.44T AS'!$T$5</definedName>
    <definedName name="FB_5.44T_AS_Disabled">'FB 5.44T AS'!$U$6</definedName>
    <definedName name="FB_5.44T_AS_Disadvantage">'FB 5.44T AS'!$W$6</definedName>
    <definedName name="FB_5.44T_AS_Hispanic_Latino">'FB 5.44T AS'!$K$5</definedName>
    <definedName name="FB_5.44T_AS_Hispanic_Latino_Female">'FB 5.44T AS'!$K$6</definedName>
    <definedName name="FB_5.44T_AS_Hispanic_Latino_Male">'FB 5.44T AS'!$L$6</definedName>
    <definedName name="FB_5.44T_AS_LEP">'FB 5.44T AS'!$V$6</definedName>
    <definedName name="FB_5.44T_AS_Non_Resident_Alien">'FB 5.44T AS'!$C$5</definedName>
    <definedName name="FB_5.44T_AS_Non_Resident_Alien_Female">'FB 5.44T AS'!$C$6</definedName>
    <definedName name="FB_5.44T_AS_Non_Resident_Alien_Male">'FB 5.44T AS'!$D$6</definedName>
    <definedName name="FB_5.44T_AS_Pacific_Islander">'FB 5.44T AS'!$O$5</definedName>
    <definedName name="FB_5.44T_AS_Pacific_Islander_Female">'FB 5.44T AS'!$O$6</definedName>
    <definedName name="FB_5.44T_AS_Pacific_Islander_Male">'FB 5.44T AS'!$P$6</definedName>
    <definedName name="FB_5.44T_AS_Race_Ethnicity_And_Sex">'FB 5.44T AS'!$C$4</definedName>
    <definedName name="FB_5.44T_AS_Special_Populations">'FB 5.44T AS'!$U$4</definedName>
    <definedName name="FB_5.44T_AS_Two_Or_More_Races">'FB 5.44T AS'!$Q$5</definedName>
    <definedName name="FB_5.44T_AS_Two_Or_More_Races_Female">'FB 5.44T AS'!$Q$6</definedName>
    <definedName name="FB_5.44T_AS_Two_Or_More_Races_Male">'FB 5.44T AS'!$R$6</definedName>
    <definedName name="FB_5.44T_AS_White">'FB 5.44T AS'!$M$5</definedName>
    <definedName name="FB_5.44T_AS_White_Female">'FB 5.44T AS'!$M$6</definedName>
    <definedName name="FB_5.44T_AS_White_Male">'FB 5.44T AS'!$N$6</definedName>
    <definedName name="FB_5.45T_CC_American_Indian">'FB 5.45T CC'!$G$5</definedName>
    <definedName name="FB_5.45T_CC_American_Indian_Male">'FB 5.45T CC'!$H$6</definedName>
    <definedName name="FB_5.45T_CC_American_Inidan_Female">'FB 5.45T CC'!$G$6</definedName>
    <definedName name="FB_5.45T_CC_Asian">'FB 5.45T CC'!$E$5</definedName>
    <definedName name="FB_5.45T_CC_Asian_Female">'FB 5.45T CC'!$E$6</definedName>
    <definedName name="FB_5.45T_CC_Asian_Male">'FB 5.45T CC'!$F$6</definedName>
    <definedName name="FB_5.45T_CC_Black_African_American_">'FB 5.45T CC'!$I$5</definedName>
    <definedName name="FB_5.45T_CC_Black_African_American_Female">'FB 5.45T CC'!$I$6</definedName>
    <definedName name="FB_5.45T_CC_Black_African_American_Male">'FB 5.45T CC'!$J$6</definedName>
    <definedName name="FB_5.45T_CC_College">'FB 5.45T CC'!$A$4</definedName>
    <definedName name="FB_5.45T_CC_College_2">'FB 5.45T CC'!$T$5</definedName>
    <definedName name="FB_5.45T_CC_College_Name">'FB 5.45T CC'!$B$4</definedName>
    <definedName name="FB_5.45T_CC_disabled">'FB 5.45T CC'!$U$6</definedName>
    <definedName name="FB_5.45T_CC_Disadvantage">'FB 5.45T CC'!$W$6</definedName>
    <definedName name="FB_5.45T_CC_Hispanic_Latino">'FB 5.45T CC'!$K$5</definedName>
    <definedName name="FB_5.45T_CC_Hispanic_Latino_Female">'FB 5.45T CC'!$K$6</definedName>
    <definedName name="FB_5.45T_CC_Hispanic_Latino_Male">'FB 5.45T CC'!$L$6</definedName>
    <definedName name="FB_5.45T_CC_LEP">'FB 5.45T CC'!$V$6</definedName>
    <definedName name="FB_5.45T_CC_Non_Resident_Alien">'FB 5.45T CC'!$C$5</definedName>
    <definedName name="FB_5.45T_CC_Non_resident_Alien_Female">'FB 5.45T CC'!$C$6</definedName>
    <definedName name="FB_5.45T_CC_Non_Resident_Female_Male">'FB 5.45T CC'!$D$6</definedName>
    <definedName name="FB_5.45T_CC_Pacifc_Islander_Male">'FB 5.45T CC'!$P$6</definedName>
    <definedName name="FB_5.45T_CC_Pacific_Islander">'FB 5.45T CC'!$O$5</definedName>
    <definedName name="FB_5.45T_CC_Pacific_Islander_Female">'FB 5.45T CC'!$O$6</definedName>
    <definedName name="FB_5.45T_CC_Race_Ethnicity_And_Sex">'FB 5.45T CC'!$C$4</definedName>
    <definedName name="FB_5.45T_CC_Special_Populations">'FB 5.45T CC'!$U$4</definedName>
    <definedName name="FB_5.45T_CC_Total">'FB 5.45T CC'!$S$5</definedName>
    <definedName name="FB_5.45T_CC_Total_2">'FB 5.45T CC'!$T$6</definedName>
    <definedName name="FB_5.45T_CC_Two_Or_More_Races">'FB 5.45T CC'!$Q$5</definedName>
    <definedName name="FB_5.45T_CC_Two_Or_More_Races_Female">'FB 5.45T CC'!$Q$6</definedName>
    <definedName name="FB_5.45T_CC_Two_Or_More_Races_Male">'FB 5.45T CC'!$R$6</definedName>
    <definedName name="FB_5.45T_CC_Unkowns">'FB 5.45T CC'!$S$6</definedName>
    <definedName name="FB_5.45T_CC_White">'FB 5.45T CC'!$M$5</definedName>
    <definedName name="FB_5.45T_CC_White_Female">'FB 5.45T CC'!$M$6</definedName>
    <definedName name="FB_5.45T_CC_White_Male">'FB 5.45T CC'!$N$6</definedName>
    <definedName name="FB_5.46T_CCC_American_Indian">'FB 5.46T CCC'!$G$5</definedName>
    <definedName name="FB_5.46T_CCC_American_Indian_Female">'FB 5.46T CCC'!$G$6</definedName>
    <definedName name="FB_5.46T_CCC_American_Indian_Male">'FB 5.46T CCC'!$H$6</definedName>
    <definedName name="FB_5.46T_CCC_Asian_">'FB 5.46T CCC'!$E$5</definedName>
    <definedName name="FB_5.46T_CCC_Asian_Female">'FB 5.46T CCC'!$E$6</definedName>
    <definedName name="FB_5.46T_CCC_Asian_Male">'FB 5.46T CCC'!$F$6</definedName>
    <definedName name="FB_5.46T_CCC_Black_African_American_">'FB 5.46T CCC'!$I$5</definedName>
    <definedName name="FB_5.46T_CCC_Black_african_American_Female">'FB 5.46T CCC'!$I$6</definedName>
    <definedName name="FB_5.46T_CCC_Black_African_American_Male">'FB 5.46T CCC'!$J$6</definedName>
    <definedName name="FB_5.46T_CCC_College">'FB 5.46T CCC'!$A$4</definedName>
    <definedName name="FB_5.46T_CCC_College_Name">'FB 5.46T CCC'!$B$4</definedName>
    <definedName name="FB_5.46T_CCC_Colllege_2">'FB 5.46T CCC'!$T$5</definedName>
    <definedName name="FB_5.46T_CCC_Disabled">'FB 5.46T CCC'!$U$6</definedName>
    <definedName name="FB_5.46T_CCC_Disadvantage">'FB 5.46T CCC'!$W$6</definedName>
    <definedName name="FB_5.46T_CCC_Hispanic_Latino">'FB 5.46T CCC'!$K$5</definedName>
    <definedName name="FB_5.46T_CCC_Hispanic_Latino_Female">'FB 5.46T CCC'!$K$6</definedName>
    <definedName name="FB_5.46T_CCC_Hispanic_Latino_Male">'FB 5.46T CCC'!$L$6</definedName>
    <definedName name="FB_5.46T_CCC_LEP">'FB 5.46T CCC'!$V$6</definedName>
    <definedName name="FB_5.46T_CCC_Non_Resident_Alien">'FB 5.46T CCC'!$C$5</definedName>
    <definedName name="FB_5.46T_CCC_Non_resident_Alien_Female">'FB 5.46T CCC'!$C$6</definedName>
    <definedName name="FB_5.46T_CCC_Non_resident_Alien_Male">'FB 5.46T CCC'!$D$6</definedName>
    <definedName name="FB_5.46T_CCC_Pacific_Islander">'FB 5.46T CCC'!$O$5</definedName>
    <definedName name="FB_5.46T_CCC_Pacific_Islander_Female">'FB 5.46T CCC'!$O$6</definedName>
    <definedName name="FB_5.46T_CCC_Pacific_Islander_Male">'FB 5.46T CCC'!$P$6</definedName>
    <definedName name="FB_5.46T_CCC_Race_Ethnicity_And_race">'FB 5.46T CCC'!$C$4</definedName>
    <definedName name="FB_5.46T_CCC_Special_Populations">'FB 5.46T CCC'!$U$4</definedName>
    <definedName name="FB_5.46T_CCC_Total">'FB 5.46T CCC'!$S$5</definedName>
    <definedName name="FB_5.46T_CCC_Total_2">'FB 5.46T CCC'!$T$6</definedName>
    <definedName name="FB_5.46T_CCC_Two_Or_More_races">'FB 5.46T CCC'!$Q$5</definedName>
    <definedName name="FB_5.46T_CCC_Two_Or_More_races_Female">'FB 5.46T CCC'!$Q$6</definedName>
    <definedName name="FB_5.46T_CCC_Two_Or_More_Races_Male">'FB 5.46T CCC'!$R$6</definedName>
    <definedName name="FB_5.46T_CCC_Unknowns">'FB 5.46T CCC'!$S$6</definedName>
    <definedName name="FB_5.46T_CCC_White">'FB 5.46T CCC'!$M$5</definedName>
    <definedName name="FB_5.46T_CCC_White_Female">'FB 5.46T CCC'!$M$6</definedName>
    <definedName name="FB_5.46T_CCC_White_Male">'FB 5.46T CCC'!$N$6</definedName>
    <definedName name="FB_5.47T_ADV_TECH_CERT_american_Indian">'FB 5.47T ADV TECH CERT'!$G$5</definedName>
    <definedName name="FB_5.47T_ADV_TECH_CERT_American_Indian_Female">'FB 5.47T ADV TECH CERT'!$G$6</definedName>
    <definedName name="FB_5.47T_ADV_TECH_CERT_American_Indian_Male">'FB 5.47T ADV TECH CERT'!$H$6</definedName>
    <definedName name="FB_5.47T_ADV_TECH_CERT_Asian">'FB 5.47T ADV TECH CERT'!$E$5</definedName>
    <definedName name="FB_5.47T_ADV_TECH_CERT_Asian_Female">'FB 5.47T ADV TECH CERT'!$E$6</definedName>
    <definedName name="FB_5.47T_ADV_TECH_CERT_Asian_Male">'FB 5.47T ADV TECH CERT'!$F$6</definedName>
    <definedName name="FB_5.47T_ADV_TECH_CERT_Black_African_American_">'FB 5.47T ADV TECH CERT'!$I$5</definedName>
    <definedName name="FB_5.47T_ADV_TECH_CERT_Black_African_American_Female">'FB 5.47T ADV TECH CERT'!$I$6</definedName>
    <definedName name="FB_5.47T_ADV_TECH_CERT_Black_African_American_Male">'FB 5.47T ADV TECH CERT'!$J$6</definedName>
    <definedName name="FB_5.47T_ADV_TECH_CERT_College">'FB 5.47T ADV TECH CERT'!$A$4</definedName>
    <definedName name="FB_5.47T_ADV_TECH_CERT_College_Name">'FB 5.47T ADV TECH CERT'!$B$4</definedName>
    <definedName name="FB_5.47T_ADV_TECH_CERT_Disabled">'FB 5.47T ADV TECH CERT'!$U$6</definedName>
    <definedName name="FB_5.47T_ADV_TECH_CERT_Disadvantage">'FB 5.47T ADV TECH CERT'!$W$6</definedName>
    <definedName name="FB_5.47T_ADV_TECH_CERT_FB_5.47T_ADV_TECH_CERT_College_2">'FB 5.47T ADV TECH CERT'!$T$5</definedName>
    <definedName name="FB_5.47T_ADV_TECH_CERT_Hispanic_Latino_Female">'FB 5.47T ADV TECH CERT'!$K$6</definedName>
    <definedName name="FB_5.47T_ADV_TECH_CERT_Hispanic_Latino_Male">'FB 5.47T ADV TECH CERT'!$L$6</definedName>
    <definedName name="FB_5.47T_ADV_TECH_CERT_Hispanic_Latno_">'FB 5.47T ADV TECH CERT'!$K$5</definedName>
    <definedName name="FB_5.47T_ADV_TECH_CERT_LEP">'FB 5.47T ADV TECH CERT'!$V$6</definedName>
    <definedName name="FB_5.47T_ADV_TECH_CERT_Non_Resident_Alien">'FB 5.47T ADV TECH CERT'!$C$5</definedName>
    <definedName name="FB_5.47T_ADV_TECH_CERT_Non_resident_Alien_Female">'FB 5.47T ADV TECH CERT'!$C$6</definedName>
    <definedName name="FB_5.47T_ADV_TECH_CERT_Non_Resident_Alien_Male">'FB 5.47T ADV TECH CERT'!$D$6</definedName>
    <definedName name="FB_5.47T_ADV_TECH_CERT_Pacific_Islander">'FB 5.47T ADV TECH CERT'!$O$5</definedName>
    <definedName name="FB_5.47T_ADV_TECH_CERT_Pacific_Islander_Female">'FB 5.47T ADV TECH CERT'!$O$6</definedName>
    <definedName name="FB_5.47T_ADV_TECH_CERT_Pacific_Islander_Male">'FB 5.47T ADV TECH CERT'!$P$6</definedName>
    <definedName name="FB_5.47T_ADV_TECH_CERT_Race_Ethnicity_and_Sex">'FB 5.47T ADV TECH CERT'!$C$4</definedName>
    <definedName name="FB_5.47T_ADV_TECH_CERT_Special_Populations">'FB 5.47T ADV TECH CERT'!$U$4</definedName>
    <definedName name="FB_5.47T_ADV_TECH_CERT_Total">'FB 5.47T ADV TECH CERT'!$S$5</definedName>
    <definedName name="FB_5.47T_ADV_TECH_CERT_Total_2">'FB 5.47T ADV TECH CERT'!$T$6</definedName>
    <definedName name="FB_5.47T_ADV_TECH_CERT_Two_Or_More_Races">'FB 5.47T ADV TECH CERT'!$Q$5</definedName>
    <definedName name="FB_5.47T_ADV_TECH_CERT_Two_Or_More_Races_Female">'FB 5.47T ADV TECH CERT'!$Q$6</definedName>
    <definedName name="FB_5.47T_ADV_TECH_CERT_Two_Or_More_Races_Male">'FB 5.47T ADV TECH CERT'!$R$6</definedName>
    <definedName name="FB_5.47T_ADV_TECH_CERT_Unknowns">'FB 5.47T ADV TECH CERT'!$S$6</definedName>
    <definedName name="FB_5.47T_ADV_TECH_CERT_White">'FB 5.47T ADV TECH CERT'!$M$5</definedName>
    <definedName name="FB_5.47T_ADV_TECH_CERT_White_Female">'FB 5.47T ADV TECH CERT'!$M$6</definedName>
    <definedName name="FB_5.47T_ADV_TECH_CERT_White_Male">'FB 5.47T ADV TECH CERT'!$N$6</definedName>
    <definedName name="FB_5.48T_ALL_American_Indian">'FB 5.48T ALL'!$G$5</definedName>
    <definedName name="FB_5.48T_ALL_American_Indian_Female">'FB 5.48T ALL'!$G$6</definedName>
    <definedName name="FB_5.48T_ALL_American_Indian_Male">'FB 5.48T ALL'!$H$6</definedName>
    <definedName name="FB_5.48T_ALL_Asian">'FB 5.48T ALL'!$E$5</definedName>
    <definedName name="FB_5.48T_ALL_Asian_Female">'FB 5.48T ALL'!$E$6</definedName>
    <definedName name="FB_5.48T_ALL_Asian_Male">'FB 5.48T ALL'!$F$6</definedName>
    <definedName name="FB_5.48T_ALL_Black_African_American">'FB 5.48T ALL'!$I$5</definedName>
    <definedName name="FB_5.48T_ALL_Black_African_American_Female">'FB 5.48T ALL'!$I$6</definedName>
    <definedName name="FB_5.48T_ALL_Black_African_American_Male">'FB 5.48T ALL'!$J$6</definedName>
    <definedName name="FB_5.48T_ALL_College">'FB 5.48T ALL'!$A$4</definedName>
    <definedName name="FB_5.48T_ALL_College_2">'FB 5.48T ALL'!$T$5</definedName>
    <definedName name="FB_5.48T_ALL_College_Name">'FB 5.48T ALL'!$B$4</definedName>
    <definedName name="FB_5.48T_ALL_Disabled">'FB 5.48T ALL'!$U$6</definedName>
    <definedName name="FB_5.48T_ALL_DIsadvantege">'FB 5.48T ALL'!$W$6</definedName>
    <definedName name="FB_5.48T_ALL_Hispanic_Latino">'FB 5.48T ALL'!$K$5</definedName>
    <definedName name="FB_5.48T_ALL_Hispanic_Latino_Female">'FB 5.48T ALL'!$K$6</definedName>
    <definedName name="FB_5.48T_ALL_Hispanic_Latino_Male">'FB 5.48T ALL'!$L$6</definedName>
    <definedName name="FB_5.48T_ALL_LEP">'FB 5.48T ALL'!$V$6</definedName>
    <definedName name="FB_5.48T_ALL_Non_Resident_Alien">'FB 5.48T ALL'!$C$5</definedName>
    <definedName name="FB_5.48T_ALL_Non_Resident_Alien_Female">'FB 5.48T ALL'!$C$6</definedName>
    <definedName name="FB_5.48T_ALL_Non_Resident_Alien_Male">'FB 5.48T ALL'!$D$6</definedName>
    <definedName name="FB_5.48T_ALL_Pacific_Islander">'FB 5.48T ALL'!$O$5</definedName>
    <definedName name="FB_5.48T_ALL_Pacific_Islander_Female">'FB 5.48T ALL'!$O$6</definedName>
    <definedName name="FB_5.48T_ALL_Pacific_Islander_Male">'FB 5.48T ALL'!$P$6</definedName>
    <definedName name="FB_5.48T_ALL_Race_Ethnicity_And_Sex">'FB 5.48T ALL'!$C$4</definedName>
    <definedName name="FB_5.48T_ALL_Special_Populations">'FB 5.48T ALL'!$U$4</definedName>
    <definedName name="FB_5.48T_ALL_Total">'FB 5.48T ALL'!$S$5</definedName>
    <definedName name="FB_5.48T_ALL_Total_2">'FB 5.48T ALL'!$T$6</definedName>
    <definedName name="FB_5.48T_ALL_Two_Or_More_Races">'FB 5.48T ALL'!$Q$5</definedName>
    <definedName name="FB_5.48T_ALL_Two_Or_More_Races_Female">'FB 5.48T ALL'!$Q$6</definedName>
    <definedName name="FB_5.48T_ALL_Two_Or_More_Races_Male">'FB 5.48T ALL'!$R$6</definedName>
    <definedName name="FB_5.48T_ALL_Unknowns">'FB 5.48T ALL'!$S$6</definedName>
    <definedName name="FB_5.48T_ALL_White">'FB 5.48T ALL'!$M$5</definedName>
    <definedName name="FB_5.48T_ALL_White_Female">'FB 5.48T ALL'!$M$6</definedName>
    <definedName name="FB_5.5.1T_BACH_EDUC_American_Indian">'FB 5.5.1T BACH_EDUC'!$G$5</definedName>
    <definedName name="FB_5.5.1T_BACH_EDUC_American_Indian_Female">'FB 5.5.1T BACH_EDUC'!$G$6</definedName>
    <definedName name="FB_5.5.1T_BACH_EDUC_American_Indian_Male">'FB 5.5.1T BACH_EDUC'!$H$6</definedName>
    <definedName name="FB_5.5.1T_BACH_EDUC_Asian">'FB 5.5.1T BACH_EDUC'!$E$5</definedName>
    <definedName name="FB_5.5.1T_BACH_EDUC_Asian_Female">'FB 5.5.1T BACH_EDUC'!$E$6</definedName>
    <definedName name="FB_5.5.1T_BACH_EDUC_Asian_Male">'FB 5.5.1T BACH_EDUC'!$F$6</definedName>
    <definedName name="FB_5.5.1T_BACH_EDUC_Black_African_American">'FB 5.5.1T BACH_EDUC'!$I$5</definedName>
    <definedName name="FB_5.5.1T_BACH_EDUC_Black_African_American_Female">'FB 5.5.1T BACH_EDUC'!$I$6</definedName>
    <definedName name="FB_5.5.1T_BACH_EDUC_Black_African_American_Male">'FB 5.5.1T BACH_EDUC'!$J$6</definedName>
    <definedName name="FB_5.5.1T_BACH_EDUC_College">'FB 5.5.1T BACH_EDUC'!$A$4</definedName>
    <definedName name="FB_5.5.1T_BACH_EDUC_College_2">'FB 5.5.1T BACH_EDUC'!$T$5</definedName>
    <definedName name="FB_5.5.1T_BACH_EDUC_College_Name">'FB 5.5.1T BACH_EDUC'!$B$4</definedName>
    <definedName name="FB_5.5.1T_BACH_EDUC_Disabled">'FB 5.5.1T BACH_EDUC'!$U$6</definedName>
    <definedName name="FB_5.5.1T_BACH_EDUC_Disadvantage">'FB 5.5.1T BACH_EDUC'!$W$6</definedName>
    <definedName name="FB_5.5.1T_BACH_EDUC_Hispanic_Latino">'FB 5.5.1T BACH_EDUC'!$K$5</definedName>
    <definedName name="FB_5.5.1T_BACH_EDUC_Hispanic_Latino_Female">'FB 5.5.1T BACH_EDUC'!$K$6</definedName>
    <definedName name="FB_5.5.1T_BACH_EDUC_Hispanic_Latino_Male">'FB 5.5.1T BACH_EDUC'!$L$6</definedName>
    <definedName name="FB_5.5.1T_BACH_EDUC_LEP">'FB 5.5.1T BACH_EDUC'!$V$6</definedName>
    <definedName name="FB_5.5.1T_BACH_EDUC_Non_Resident_Alien">'FB 5.5.1T BACH_EDUC'!$C$5</definedName>
    <definedName name="FB_5.5.1T_BACH_EDUC_Non_Resident_Alien_Female">'FB 5.5.1T BACH_EDUC'!$C$6</definedName>
    <definedName name="FB_5.5.1T_BACH_EDUC_Non_Resident_Alien_Male">'FB 5.5.1T BACH_EDUC'!$D$6</definedName>
    <definedName name="FB_5.5.1T_BACH_EDUC_Pacific_Islander">'FB 5.5.1T BACH_EDUC'!$O$5</definedName>
    <definedName name="FB_5.5.1T_BACH_EDUC_Pacific_Islander_Male">'FB 5.5.1T BACH_EDUC'!$P$6</definedName>
    <definedName name="FB_5.5.1T_BACH_EDUC_Pacific_Islaner_Female">'FB 5.5.1T BACH_EDUC'!$O$6</definedName>
    <definedName name="FB_5.5.1T_BACH_EDUC_Race_Ethnicity_And_Sex">'FB 5.5.1T BACH_EDUC'!$C$4</definedName>
    <definedName name="FB_5.5.1T_BACH_EDUC_Special_Populations">'FB 5.5.1T BACH_EDUC'!$U$4</definedName>
    <definedName name="FB_5.5.1T_BACH_EDUC_Total">'FB 5.5.1T BACH_EDUC'!$S$5</definedName>
    <definedName name="FB_5.5.1T_BACH_EDUC_Total_2">'FB 5.5.1T BACH_EDUC'!$T$6</definedName>
    <definedName name="FB_5.5.1T_BACH_EDUC_Two_Or_More_Races_">'FB 5.5.1T BACH_EDUC'!$Q$5</definedName>
    <definedName name="FB_5.5.1T_BACH_EDUC_Two_Or_More_Races_Female">'FB 5.5.1T BACH_EDUC'!$Q$6</definedName>
    <definedName name="FB_5.5.1T_BACH_EDUC_Two_Or_More_Races_Male">'FB 5.5.1T BACH_EDUC'!$R$6</definedName>
    <definedName name="FB_5.5.1T_BACH_EDUC_Unknowns">'FB 5.5.1T BACH_EDUC'!$S$6</definedName>
    <definedName name="FB_5.5.1T_BACH_EDUC_White">'FB 5.5.1T BACH_EDUC'!$M$5</definedName>
    <definedName name="FB_5.5.1T_BACH_EDUC_White_Female">'FB 5.5.1T BACH_EDUC'!$M$6</definedName>
    <definedName name="FB_5.5.1T_BACH_EDUC_White_Male">'FB 5.5.1T BACH_EDUC'!$N$6</definedName>
    <definedName name="FB_5.5.2T_BACH_NURSING_">'FB 5.5.3T BACH_OTHER'!$A$4</definedName>
    <definedName name="FB_5.5.2T_BACH_NURSING_American_Indian">'FB 5.5.2T BACH_NURSING'!$G$5</definedName>
    <definedName name="FB_5.5.2T_BACH_NURSING_American_Indian_Female">'FB 5.5.2T BACH_NURSING'!$G$6</definedName>
    <definedName name="FB_5.5.2T_BACH_NURSING_American_Indian_Male">'FB 5.5.2T BACH_NURSING'!$H$6</definedName>
    <definedName name="FB_5.5.2T_BACH_NURSING_Asian">'FB 5.5.2T BACH_NURSING'!$E$5</definedName>
    <definedName name="FB_5.5.2T_BACH_NURSING_Asian_Female">'FB 5.5.2T BACH_NURSING'!$E$6</definedName>
    <definedName name="FB_5.5.2T_BACH_NURSING_Asian_Male">'FB 5.5.2T BACH_NURSING'!$F$6</definedName>
    <definedName name="FB_5.5.2T_BACH_NURSING_Black_African_American_">'FB 5.5.2T BACH_NURSING'!$I$5</definedName>
    <definedName name="FB_5.5.2T_BACH_NURSING_Black_african_American_Female">'FB 5.5.2T BACH_NURSING'!$I$6</definedName>
    <definedName name="FB_5.5.2T_BACH_NURSING_Black_African_American_Male">'FB 5.5.2T BACH_NURSING'!$J$6</definedName>
    <definedName name="FB_5.5.2T_BACH_NURSING_College">'FB 5.5.2T BACH_NURSING'!$A$4</definedName>
    <definedName name="FB_5.5.2T_BACH_NURSING_College_2">'FB 5.5.2T BACH_NURSING'!$T$5</definedName>
    <definedName name="FB_5.5.2T_BACH_NURSING_College_Name">'FB 5.5.2T BACH_NURSING'!$B$4</definedName>
    <definedName name="FB_5.5.2T_BACH_NURSING_Disabled">'FB 5.5.2T BACH_NURSING'!$U$6</definedName>
    <definedName name="FB_5.5.2T_BACH_NURSING_DIsadvantage">'FB 5.5.2T BACH_NURSING'!$W$6</definedName>
    <definedName name="FB_5.5.2T_BACH_NURSING_Hispanic_Latino">'FB 5.5.2T BACH_NURSING'!$K$5</definedName>
    <definedName name="FB_5.5.2T_BACH_NURSING_Hispanic_Latino_Female">'FB 5.5.2T BACH_NURSING'!$K$6</definedName>
    <definedName name="FB_5.5.2T_BACH_NURSING_Hispanic_Latino_Male">'FB 5.5.2T BACH_NURSING'!$L$6</definedName>
    <definedName name="FB_5.5.2T_BACH_NURSING_LEP">'FB 5.5.2T BACH_NURSING'!$V$6</definedName>
    <definedName name="FB_5.5.2T_BACH_NURSING_Non_Resident_Alien">'FB 5.5.2T BACH_NURSING'!$C$5</definedName>
    <definedName name="FB_5.5.2T_BACH_NURSING_Non_Resident_Alien_Female">'FB 5.5.2T BACH_NURSING'!$C$6</definedName>
    <definedName name="FB_5.5.2T_BACH_NURSING_Non_Resident_Alien_Male">'FB 5.5.2T BACH_NURSING'!$D$6</definedName>
    <definedName name="FB_5.5.2T_BACH_NURSING_Pacific_Islander">'FB 5.5.2T BACH_NURSING'!$O$5</definedName>
    <definedName name="FB_5.5.2T_BACH_NURSING_Pacific_Islander_Female">'FB 5.5.2T BACH_NURSING'!$O$6</definedName>
    <definedName name="FB_5.5.2T_BACH_NURSING_Pacific_Islander_Male">'FB 5.5.2T BACH_NURSING'!$P$6</definedName>
    <definedName name="FB_5.5.2T_BACH_NURSING_Race_Ethnicity_And_Race">'FB 5.5.2T BACH_NURSING'!$C$4</definedName>
    <definedName name="FB_5.5.2T_BACH_NURSING_Special_Populations">'FB 5.5.2T BACH_NURSING'!$U$4</definedName>
    <definedName name="FB_5.5.2T_BACH_NURSING_Total">'FB 5.5.2T BACH_NURSING'!$S$5</definedName>
    <definedName name="FB_5.5.2T_BACH_NURSING_Total_2">'FB 5.5.2T BACH_NURSING'!$T$6</definedName>
    <definedName name="FB_5.5.2T_BACH_NURSING_Two_Or_More_races_">'FB 5.5.2T BACH_NURSING'!$Q$5</definedName>
    <definedName name="FB_5.5.2T_BACH_NURSING_Two_Or_More_Races_Female">'FB 5.5.2T BACH_NURSING'!$Q$6</definedName>
    <definedName name="FB_5.5.2T_BACH_NURSING_Two_Or_More_Races_Male">'FB 5.5.2T BACH_NURSING'!$R$6</definedName>
    <definedName name="FB_5.5.2T_BACH_NURSING_Unknowns">'FB 5.5.2T BACH_NURSING'!$S$6</definedName>
    <definedName name="FB_5.5.2T_BACH_NURSING_White">'FB 5.5.2T BACH_NURSING'!$M$5</definedName>
    <definedName name="FB_5.5.2T_BACH_NURSING_White_Female">'FB 5.5.2T BACH_NURSING'!$M$6</definedName>
    <definedName name="FB_5.5.2T_BACH_NURSING_White_Male">'FB 5.5.2T BACH_NURSING'!$N$6</definedName>
    <definedName name="FB_5.5.3T_BACH_OTHER_American_Female">'FB 5.5.3T BACH_OTHER'!$G$6</definedName>
    <definedName name="FB_5.5.3T_BACH_OTHER_American_Indian">'FB 5.5.3T BACH_OTHER'!$G$5</definedName>
    <definedName name="FB_5.5.3T_BACH_OTHER_American_Indian_Male">'FB 5.5.3T BACH_OTHER'!$H$6</definedName>
    <definedName name="FB_5.5.3T_BACH_OTHER_Asian">'FB 5.5.3T BACH_OTHER'!$E$5</definedName>
    <definedName name="FB_5.5.3T_BACH_OTHER_Asian_Female">'FB 5.5.3T BACH_OTHER'!$E$6</definedName>
    <definedName name="FB_5.5.3T_BACH_OTHER_Asian_Male">'FB 5.5.3T BACH_OTHER'!$F$6</definedName>
    <definedName name="FB_5.5.3T_BACH_OTHER_Black_African_American">'FB 5.5.3T BACH_OTHER'!$I$5</definedName>
    <definedName name="FB_5.5.3T_BACH_OTHER_Black_African_American_Female">'FB 5.5.3T BACH_OTHER'!$I$6</definedName>
    <definedName name="FB_5.5.3T_BACH_OTHER_Black_African_American_Male">'FB 5.5.3T BACH_OTHER'!$J$6</definedName>
    <definedName name="FB_5.5.3T_BACH_OTHER_College_2">'FB 5.5.3T BACH_OTHER'!$T$5</definedName>
    <definedName name="FB_5.5.3T_BACH_OTHER_College_Name">'FB 5.5.3T BACH_OTHER'!$B$4</definedName>
    <definedName name="FB_5.5.3T_BACH_OTHER_Disabled">'FB 5.5.3T BACH_OTHER'!$U$6</definedName>
    <definedName name="FB_5.5.3T_BACH_OTHER_Disadvantage">'FB 5.5.3T BACH_OTHER'!$W$6</definedName>
    <definedName name="FB_5.5.3T_BACH_OTHER_Hispanic_Latino_">'FB 5.5.3T BACH_OTHER'!$K$5</definedName>
    <definedName name="FB_5.5.3T_BACH_OTHER_Hispanic_Latino_Female">'FB 5.5.3T BACH_OTHER'!$K$6</definedName>
    <definedName name="FB_5.5.3T_BACH_OTHER_Hispanic_Latino_Male">'FB 5.5.3T BACH_OTHER'!$L$6</definedName>
    <definedName name="FB_5.5.3T_BACH_OTHER_LEP">'FB 5.5.3T BACH_OTHER'!$V$6</definedName>
    <definedName name="FB_5.5.3T_BACH_OTHER_Non_Resident_Alien">'FB 5.5.3T BACH_OTHER'!$C$5</definedName>
    <definedName name="FB_5.5.3T_BACH_OTHER_Non_Resident_Alien_Female">'FB 5.5.3T BACH_OTHER'!$C$6</definedName>
    <definedName name="FB_5.5.3T_BACH_OTHER_Non_Resident_Alien_Male">'FB 5.5.3T BACH_OTHER'!$D$6</definedName>
    <definedName name="FB_5.5.3T_BACH_OTHER_Pacific_Islander">'FB 5.5.3T BACH_OTHER'!$O$5</definedName>
    <definedName name="FB_5.5.3T_BACH_OTHER_Pacific_Islander_">'FB 5.5.3T BACH_OTHER'!$P$6</definedName>
    <definedName name="FB_5.5.3T_BACH_OTHER_Pacific_Islander_Female">'FB 5.5.3T BACH_OTHER'!$O$6</definedName>
    <definedName name="FB_5.5.3T_BACH_OTHER_Race_Ethnicity_and_Sex">'FB 5.5.3T BACH_OTHER'!$C$4</definedName>
    <definedName name="FB_5.5.3T_BACH_OTHER_Special_Poplations">'FB 5.5.3T BACH_OTHER'!$U$4</definedName>
    <definedName name="FB_5.5.3T_BACH_OTHER_Total_2">'FB 5.5.3T BACH_OTHER'!$S$5</definedName>
    <definedName name="FB_5.5.3T_BACH_OTHER_Total_3">'FB 5.5.3T BACH_OTHER'!$T$6</definedName>
    <definedName name="FB_5.5.3T_BACH_OTHER_Two_Or_More_Races">'FB 5.5.3T BACH_OTHER'!$Q$5</definedName>
    <definedName name="FB_5.5.3T_BACH_OTHER_Two_Or_More_Races_Male">'FB 5.5.3T BACH_OTHER'!$R$6</definedName>
    <definedName name="FB_5.5.3T_BACH_OTHER_Two_OrMore_Races_Female">'FB 5.5.3T BACH_OTHER'!$Q$6</definedName>
    <definedName name="FB_5.5.3T_BACH_OTHER_Unknowns">'FB 5.5.3T BACH_OTHER'!$S$6</definedName>
    <definedName name="FB_5.5.3T_BACH_OTHER_White">'FB 5.5.3T BACH_OTHER'!$M$5</definedName>
    <definedName name="FB_5.5.3T_BACH_OTHER_White_Male">'FB 5.5.3T BACH_OTHER'!$M$6</definedName>
    <definedName name="FB_5.5.3T_BACH_OTHER_White_male_2">'FB 5.5.3T BACH_OTHER'!$N$6</definedName>
    <definedName name="FB_5.5.4T_BACH_ALL_American_Indian">'FB 5.5.4T BACH_ALL'!$G$5</definedName>
    <definedName name="FB_5.5.4T_BACH_ALL_American_Indian_Female">'FB 5.5.4T BACH_ALL'!$G$6</definedName>
    <definedName name="FB_5.5.4T_BACH_ALL_American_Indian_Male">'FB 5.5.4T BACH_ALL'!$H$6</definedName>
    <definedName name="FB_5.5.4T_BACH_ALL_Asian">'FB 5.5.4T BACH_ALL'!$E$5</definedName>
    <definedName name="FB_5.5.4T_BACH_ALL_Asian_Female">'FB 5.5.4T BACH_ALL'!$E$6</definedName>
    <definedName name="FB_5.5.4T_BACH_ALL_Asian_Male">'FB 5.5.4T BACH_ALL'!$F$6</definedName>
    <definedName name="FB_5.5.4T_BACH_ALL_Black_African_American_">'FB 5.5.4T BACH_ALL'!$I$5</definedName>
    <definedName name="FB_5.5.4T_BACH_ALL_Black_African_American_Female">'FB 5.5.4T BACH_ALL'!$I$6</definedName>
    <definedName name="FB_5.5.4T_BACH_ALL_Black_Africna_American_Male">'FB 5.5.4T BACH_ALL'!$J$6</definedName>
    <definedName name="FB_5.5.4T_BACH_ALL_College">'FB 5.5.4T BACH_ALL'!$A$4</definedName>
    <definedName name="FB_5.5.4T_BACH_ALL_College_2">'FB 5.5.4T BACH_ALL'!$T$5</definedName>
    <definedName name="FB_5.5.4T_BACH_ALL_College_Name">'FB 5.5.4T BACH_ALL'!$B$4</definedName>
    <definedName name="FB_5.5.4T_BACH_ALL_Disabled">'FB 5.5.4T BACH_ALL'!$U$6</definedName>
    <definedName name="FB_5.5.4T_BACH_ALL_Disadvantage">'FB 5.5.4T BACH_ALL'!$W$6</definedName>
    <definedName name="FB_5.5.4T_BACH_ALL_Hispanic_Latino">'FB 5.5.4T BACH_ALL'!$K$5</definedName>
    <definedName name="FB_5.5.4T_BACH_ALL_Hispanic_Latino_Female">'FB 5.5.4T BACH_ALL'!$K$6</definedName>
    <definedName name="FB_5.5.4T_BACH_ALL_Hispanic_Latino_Male">'FB 5.5.4T BACH_ALL'!$L$6</definedName>
    <definedName name="FB_5.5.4T_BACH_ALL_LEP">'FB 5.5.4T BACH_ALL'!$V$6</definedName>
    <definedName name="FB_5.5.4T_BACH_ALL_Non_Resident_Alien">'FB 5.5.4T BACH_ALL'!$C$5</definedName>
    <definedName name="FB_5.5.4T_BACH_ALL_Non_Resident_Alien_Female">'FB 5.5.4T BACH_ALL'!$C$6</definedName>
    <definedName name="FB_5.5.4T_BACH_ALL_Non_Resident_Alien_Male">'FB 5.5.4T BACH_ALL'!$D$6</definedName>
    <definedName name="FB_5.5.4T_BACH_ALL_Pacific_Islander">'FB 5.5.4T BACH_ALL'!$O$5</definedName>
    <definedName name="FB_5.5.4T_BACH_ALL_Pacific_Islander_Female">'FB 5.5.4T BACH_ALL'!$O$6</definedName>
    <definedName name="FB_5.5.4T_BACH_ALL_Pacific_Islander_Male">'FB 5.5.4T BACH_ALL'!$P$6</definedName>
    <definedName name="FB_5.5.4T_BACH_ALL_Race_Ethnicity_And_Sex">'FB 5.5.4T BACH_ALL'!$C$4</definedName>
    <definedName name="FB_5.5.4T_BACH_ALL_Special_Populations">'FB 5.5.4T BACH_ALL'!$U$4</definedName>
    <definedName name="FB_5.5.4T_BACH_ALL_Total_2">'FB 5.5.4T BACH_ALL'!$S$5</definedName>
    <definedName name="FB_5.5.4T_BACH_ALL_Total_3">'FB 5.5.4T BACH_ALL'!$T$6</definedName>
    <definedName name="FB_5.5.4T_BACH_ALL_Two_Or_More_Races">'FB 5.5.4T BACH_ALL'!$Q$5</definedName>
    <definedName name="FB_5.5.4T_BACH_ALL_Two_Or_More_Races_Female">'FB 5.5.4T BACH_ALL'!$Q$6</definedName>
    <definedName name="FB_5.5.4T_BACH_ALL_Two_Or_More_Races_Male_Male">'FB 5.5.4T BACH_ALL'!$R$6</definedName>
    <definedName name="FB_5.5.4T_BACH_ALL_Unknowns">'FB 5.5.4T BACH_ALL'!$S$6</definedName>
    <definedName name="FB_5.5.4T_BACH_ALL_White">'FB 5.5.4T BACH_ALL'!$M$5</definedName>
    <definedName name="FB_5.5.4T_BACH_ALL_White_Female">'FB 5.5.4T BACH_ALL'!$M$6</definedName>
    <definedName name="FB_5.5.4T_BACH_ALL_White_Male">'FB 5.5.4T BACH_ALL'!$N$6</definedName>
    <definedName name="FB_6.1T_EMP_HDCT_BY_OCCUP_Sum">'FB 6.1T EMP HDCT BY OCCUP'!$B$4</definedName>
    <definedName name="FB_6.2T_EMP_HDCT_Other">'FB 6.2T EMP HDCT'!$E$5</definedName>
    <definedName name="FB_6.2T_EMP_HDCT_Total_2">'FB 6.2T EMP HDCT'!$F$4</definedName>
    <definedName name="FB_6.2T_EMP_HDCT_Year">'FB 6.2T EMP HDCT'!$A$4</definedName>
    <definedName name="FB_6.3T_EMP_HDCT_DEMOG_Black_African_American">'FB 6.3T EMP HDCT DEMOG'!$D$4</definedName>
    <definedName name="FB_6.3T_EMP_HDCT_DEMOG_Black_African_American_Female">'FB 6.3T EMP HDCT DEMOG'!$E$5</definedName>
    <definedName name="FB_6.3T_EMP_HDCT_DEMOG_Black_African_American_Male">'FB 6.3T EMP HDCT DEMOG'!$D$5</definedName>
    <definedName name="FB_6.3T_EMP_HDCT_DEMOG_Hispanic_Latino_Female">'FB 6.3T EMP HDCT DEMOG'!$G$5</definedName>
    <definedName name="FB_6.3T_EMP_HDCT_DEMOG_Hispanic_Latino_Male">'FB 6.3T EMP HDCT DEMOG'!$F$5</definedName>
    <definedName name="FB_6.3T_EMP_HDCT_DEMOG_Other">'FB 6.3T EMP HDCT DEMOG'!$H$4</definedName>
    <definedName name="FB_6.3T_EMP_HDCT_DEMOG_Other_Female">'FB 6.3T EMP HDCT DEMOG'!$I$5</definedName>
    <definedName name="FB_6.3T_EMP_HDCT_DEMOG_Other_male">'FB 6.3T EMP HDCT DEMOG'!$H$5</definedName>
    <definedName name="FB_6.3T_EMP_HDCT_DEMOG_Total">'FB 6.3T EMP HDCT DEMOG'!$J$4</definedName>
    <definedName name="FB_6.3T_EMP_HDCT_DEMOG_White">'FB 6.3T EMP HDCT DEMOG'!$B$4</definedName>
    <definedName name="FB_6.3T_EMP_HDCT_DEMOG_White_Female">'FB 6.3T EMP HDCT DEMOG'!$C$5</definedName>
    <definedName name="FB_6.3T_EMP_HDCT_DEMOG_White_Male">'FB 6.3T EMP HDCT DEMOG'!$B$5</definedName>
    <definedName name="FB_6.4T_EMP_HDCT_OCC_ACT_DEMOG_Black_African_American">'FB 6.4T EMP HDCT OCC ACT DEMOG'!$H$5</definedName>
    <definedName name="FB_6.4T_EMP_HDCT_OCC_ACT_DEMOG_Black_African_American_2">'FB 6.4T EMP HDCT OCC ACT DEMOG'!$L$4</definedName>
    <definedName name="FB_6.4T_EMP_HDCT_OCC_ACT_DEMOG_Category">'FB 6.4T EMP HDCT OCC ACT DEMOG'!$A$4</definedName>
    <definedName name="FB_6.4T_EMP_HDCT_OCC_ACT_DEMOG_Female">'FB 6.4T EMP HDCT OCC ACT DEMOG'!$G$4</definedName>
    <definedName name="FB_6.4T_EMP_HDCT_OCC_ACT_DEMOG_Female_2">'FB 6.4T EMP HDCT OCC ACT DEMOG'!$R$4</definedName>
    <definedName name="FB_6.4T_EMP_HDCT_OCC_ACT_DEMOG_Female_Hispanic_Latino">'FB 6.4T EMP HDCT OCC ACT DEMOG'!$I$5</definedName>
    <definedName name="FB_6.4T_EMP_HDCT_OCC_ACT_DEMOG_Female_Other">'FB 6.4T EMP HDCT OCC ACT DEMOG'!$J$5</definedName>
    <definedName name="FB_6.4T_EMP_HDCT_OCC_ACT_DEMOG_Hashtag">'FB 6.4T EMP HDCT OCC ACT DEMOG'!$L$5</definedName>
    <definedName name="FB_6.4T_EMP_HDCT_OCC_ACT_DEMOG_Hashtag_2">'FB 6.4T EMP HDCT OCC ACT DEMOG'!$N$5</definedName>
    <definedName name="FB_6.4T_EMP_HDCT_OCC_ACT_DEMOG_Hashtag_3">'FB 6.4T EMP HDCT OCC ACT DEMOG'!$P$5</definedName>
    <definedName name="FB_6.4T_EMP_HDCT_OCC_ACT_DEMOG_Hashtag_4">'FB 6.4T EMP HDCT OCC ACT DEMOG'!$R$5</definedName>
    <definedName name="FB_6.4T_EMP_HDCT_OCC_ACT_DEMOG_Hispanic_Latino">'FB 6.4T EMP HDCT OCC ACT DEMOG'!$E$5</definedName>
    <definedName name="FB_6.4T_EMP_HDCT_OCC_ACT_DEMOG_Hispanic_latino_2">'FB 6.4T EMP HDCT OCC ACT DEMOG'!$N$4</definedName>
    <definedName name="FB_6.4T_EMP_HDCT_OCC_ACT_DEMOG_Male">'FB 6.4T EMP HDCT OCC ACT DEMOG'!$C$4</definedName>
    <definedName name="FB_6.4T_EMP_HDCT_OCC_ACT_DEMOG_Male_White">'FB 6.4T EMP HDCT OCC ACT DEMOG'!$C$5</definedName>
    <definedName name="FB_6.4T_EMP_HDCT_OCC_ACT_DEMOG_Other">'FB 6.4T EMP HDCT OCC ACT DEMOG'!$F$5</definedName>
    <definedName name="FB_6.4T_EMP_HDCT_OCC_ACT_DEMOG_Other_2">'FB 6.4T EMP HDCT OCC ACT DEMOG'!$P$4</definedName>
    <definedName name="FB_6.4T_EMP_HDCT_OCC_ACT_DEMOG_percent">'FB 6.4T EMP HDCT OCC ACT DEMOG'!$M$5</definedName>
    <definedName name="FB_6.4T_EMP_HDCT_OCC_ACT_DEMOG_Percent_2">'FB 6.4T EMP HDCT OCC ACT DEMOG'!$O$5</definedName>
    <definedName name="FB_6.4T_EMP_HDCT_OCC_ACT_DEMOG_Percent_4">'FB 6.4T EMP HDCT OCC ACT DEMOG'!$Q$5</definedName>
    <definedName name="FB_6.4T_EMP_HDCT_OCC_ACT_DEMOG_Percent_5">'FB 6.4T EMP HDCT OCC ACT DEMOG'!$S$5</definedName>
    <definedName name="FB_6.4T_EMP_HDCT_OCC_ACT_DEMOG_Toatl">'FB 6.4T EMP HDCT OCC ACT DEMOG'!$K$4</definedName>
    <definedName name="FB_6.4T_EMP_HDCT_OCC_ACT_DEMOG_White">'FB 6.4T EMP HDCT OCC ACT DEMOG'!$G$5</definedName>
    <definedName name="FB_6.4T_EMP_HDCT_OCC_ACT_DEMOG_White_Black_African_American">'FB 6.4T EMP HDCT OCC ACT DEMOG'!$D$5</definedName>
    <definedName name="FB_6.5T_AVG_SAL_FT_INSTBY_SEM_Number">'FB 6.5T AVG SAL FT INST BY SEM'!$D$5</definedName>
    <definedName name="FB_6.5T_AVG_SAL_FT_INSTBY_SEM_Number_2">'FB 6.5T AVG SAL FT INST BY SEM'!$F$5</definedName>
    <definedName name="FB_6.5T_AVG_SAL_FT_INSTBY_SEM_Number_3">'FB 6.5T AVG SAL FT INST BY SEM'!$H$5</definedName>
    <definedName name="FB_6.5T_AVG_SAL_FT_INSTBY_SEM_Salary">'FB 6.5T AVG SAL FT INST BY SEM'!$E$5</definedName>
    <definedName name="FB_6.5T_AVG_SAL_FT_INSTBY_SEM_Salary_3">'FB 6.5T AVG SAL FT INST BY SEM'!$I$5</definedName>
    <definedName name="FB_6.5T_AVG_SAL_FT_INSTBY_SEM_Salery_2">'FB 6.5T AVG SAL FT INST BY SEM'!$G$5</definedName>
    <definedName name="FB_6.5T_AVG_SAL_FT_INSTBY_SEM_Year">'FB 6.5T AVG SAL FT INST BY SEM'!$A$4</definedName>
    <definedName name="FB_6.6T_EMPLOYED_BY_COLL_BY_SEM_2.0_Semester">'FB 6.6T EMPLOYED BY COLL BY SEM'!$C$4</definedName>
    <definedName name="FB_6.6T_EMPLOYED_BY_COLL_BY_SEM_2.0_Semester_Equivalent">'FB 6.6T EMPLOYED BY COLL BY SEM'!$I$4</definedName>
    <definedName name="FB_6.6T_EMPLOYED_BY_COLL_BY_SEM_2.5_Semester">'FB 6.6T EMPLOYED BY COLL BY SEM'!$E$4</definedName>
    <definedName name="FB_6.6T_EMPLOYED_BY_COLL_BY_SEM_3.0_Semester">'FB 6.6T EMPLOYED BY COLL BY SEM'!$G$4</definedName>
    <definedName name="FB_6.6T_EMPLOYED_BY_COLL_BY_SEM_Change">'FB 6.6T EMPLOYED BY COLL BY SEM'!$K$5</definedName>
    <definedName name="FB_6.6T_EMPLOYED_BY_COLL_BY_SEM_College">'FB 6.6T EMPLOYED BY COLL BY SEM'!$A$4</definedName>
    <definedName name="FB_6.6T_EMPLOYED_BY_COLL_BY_SEM_College_Name">'FB 6.6T EMPLOYED BY COLL BY SEM'!$B$4</definedName>
    <definedName name="FB_6.6T_EMPLOYED_BY_COLL_BY_SEM_Number">'FB 6.6T EMPLOYED BY COLL BY SEM'!$C$5</definedName>
    <definedName name="FB_6.6T_EMPLOYED_BY_COLL_BY_SEM_Number_2">'FB 6.6T EMPLOYED BY COLL BY SEM'!$E$5</definedName>
    <definedName name="FB_6.6T_EMPLOYED_BY_COLL_BY_SEM_Number_3">'FB 6.6T EMPLOYED BY COLL BY SEM'!$G$5</definedName>
    <definedName name="FB_6.6T_EMPLOYED_BY_COLL_BY_SEM_Number_4">'FB 6.6T EMPLOYED BY COLL BY SEM'!$I$5</definedName>
    <definedName name="FB_6.6T_EMPLOYED_BY_COLL_BY_SEM_Salary">'FB 6.6T EMPLOYED BY COLL BY SEM'!$D$5</definedName>
    <definedName name="FB_6.6T_EMPLOYED_BY_COLL_BY_SEM_Salary_2">'FB 6.6T EMPLOYED BY COLL BY SEM'!$F$5</definedName>
    <definedName name="FB_6.6T_EMPLOYED_BY_COLL_BY_SEM_Salary_3">'FB 6.6T EMPLOYED BY COLL BY SEM'!$H$5</definedName>
    <definedName name="FB_6.6T_EMPLOYED_BY_COLL_BY_SEM_Salary_4">'FB 6.6T EMPLOYED BY COLL BY SEM'!$J$5</definedName>
    <definedName name="FB_6.7T_AVG_SAL_FT_INST_DEG_Advanced_Number">'FB 6.7T AVG SAL FT INST DEG'!$E$5</definedName>
    <definedName name="FB_6.7T_AVG_SAL_FT_INST_DEG_Advanced_Salary">'FB 6.7T AVG SAL FT INST DEG'!$F$5</definedName>
    <definedName name="FB_6.7T_AVG_SAL_FT_INST_DEG_Associate_Number">'FB 6.7T AVG SAL FT INST DEG'!$K$5</definedName>
    <definedName name="FB_6.7T_AVG_SAL_FT_INST_DEG_Associate_Salary">'FB 6.7T AVG SAL FT INST DEG'!$L$5</definedName>
    <definedName name="FB_6.7T_AVG_SAL_FT_INST_DEG_Bachelors_Salary">'FB 6.7T AVG SAL FT INST DEG'!$J$5</definedName>
    <definedName name="FB_6.7T_AVG_SAL_FT_INST_DEG_Bachrlors_Number">'FB 6.7T AVG SAL FT INST DEG'!$I$5</definedName>
    <definedName name="FB_6.7T_AVG_SAL_FT_INST_DEG_College">'FB 6.7T AVG SAL FT INST DEG'!$A$4</definedName>
    <definedName name="FB_6.7T_AVG_SAL_FT_INST_DEG_College_Name">'FB 6.7T AVG SAL FT INST DEG'!$B$4</definedName>
    <definedName name="FB_6.7T_AVG_SAL_FT_INST_DEG_Doctarate_Number">'FB 6.7T AVG SAL FT INST DEG'!$C$5</definedName>
    <definedName name="FB_6.7T_AVG_SAL_FT_INST_DEG_Doctorate_Salary">'FB 6.7T AVG SAL FT INST DEG'!$D$5</definedName>
    <definedName name="FB_6.7T_AVG_SAL_FT_INST_DEG_Less_Than_Associate">'FB 6.7T AVG SAL FT INST DEG'!$M$5</definedName>
    <definedName name="FB_6.7T_AVG_SAL_FT_INST_DEG_Less_Then_Associate_Salary">'FB 6.7T AVG SAL FT INST DEG'!$N$5</definedName>
    <definedName name="FB_6.7T_AVG_SAL_FT_INST_DEG_Master">'FB 6.7T AVG SAL FT INST DEG'!$G$5</definedName>
    <definedName name="FB_6.7T_AVG_SAL_FT_INST_DEG_Master_Salary">'FB 6.7T AVG SAL FT INST DEG'!$H$5</definedName>
    <definedName name="FB_6.7T_AVG_SAL_FT_INST_DEG_Other">'FB 6.7T AVG SAL FT INST DEG'!$O$4</definedName>
    <definedName name="FB_6.7T_AVG_SAL_FT_INST_DEG_Other_Number">'FB 6.7T AVG SAL FT INST DEG'!$O$5</definedName>
    <definedName name="FB_6.7T_AVG_SAL_FT_INST_DEG_Other_Salary">'FB 6.7T AVG SAL FT INST DEG'!$P$5</definedName>
    <definedName name="FB_6.7T_AVG_SAL_FT_INST_DEG_Total">'FB 6.7T AVG SAL FT INST DEG'!$S$4</definedName>
    <definedName name="FB_6.7T_AVG_SAL_FT_INST_DEG_Unknown_Not_Applicable">'FB 6.7T AVG SAL FT INST DEG'!$Q$5</definedName>
    <definedName name="FB_6.7T_AVG_SAL_FT_INST_DEG_Unknown_Not_Applicable_Salary">'FB 6.7T AVG SAL FT INST DEG'!$R$5</definedName>
    <definedName name="FB_7.10T_STUDENT_FEES_LL_College">'FB 7.10T STUDENT FEES LL '!$A$9</definedName>
    <definedName name="FB_7.10T_STUDENT_FEES_LL_Fall_2022_And_Fall_2023">'FB 7.10T STUDENT FEES LL '!$B$5</definedName>
    <definedName name="FB_7.10T_STUDENT_FEES_LL_Non_Resident_Students_Percent_Increase">'FB 7.10T STUDENT FEES LL '!$G$9</definedName>
    <definedName name="FB_7.10T_STUDENT_FEES_LL_Nonresident_Student_Fall_2023_Actual_Fees">'FB 7.10T STUDENT FEES LL '!$F$9</definedName>
    <definedName name="FB_7.10T_STUDENT_FEES_LL_Nonresident_Students">'FB 7.10T STUDENT FEES LL '!$E$8</definedName>
    <definedName name="FB_7.10T_STUDENT_FEES_LL_Nonresident_Students_Fall_2022_Actual_Fees">'FB 7.10T STUDENT FEES LL '!$E$9</definedName>
    <definedName name="FB_7.10T_STUDENT_FEES_LL_Resident_And_Nonresident_Student_Fees_By_College">'FB 7.10T STUDENT FEES LL '!$A$4</definedName>
    <definedName name="FB_7.10T_STUDENT_FEES_LL_Resident_Studenst_Fall_2023_Actual_Fees">'FB 7.10T STUDENT FEES LL '!$C$9</definedName>
    <definedName name="FB_7.10T_STUDENT_FEES_LL_Resident_Students">'FB 7.10T STUDENT FEES LL '!$B$8</definedName>
    <definedName name="FB_7.10T_STUDENT_FEES_LL_Resident_Students_Fall_2022_Actual_Fees">'FB 7.10T STUDENT FEES LL '!$B$9</definedName>
    <definedName name="FB_7.10T_STUDENT_FEES_LL_Resident_Students_Percent_Increase">'FB 7.10T STUDENT FEES LL '!$D$9</definedName>
    <definedName name="FB_7.10T_STUDENT_FEES_LL_Student_Fees_Comparison_For_Lower_Level_Credit_Programs">'FB 7.10T STUDENT FEES LL '!$A$3</definedName>
    <definedName name="FB_7.10T_STUDENT_FEES_LL_The_Florida_College_System">'FB 7.10T STUDENT FEES LL '!$B$2</definedName>
    <definedName name="FB_7.11T_STUDENT_FEES_BACC_RES_2023_Fees_For_Academic_Year_30_Hours">'FB 7.11T STUDENT FEES BACC RES'!$H$8</definedName>
    <definedName name="FB_7.11T_STUDENT_FEES_BACC_RES_Baccalaurate_Degree_Programs">'FB 7.11T STUDENT FEES BACC RES'!$B$4</definedName>
    <definedName name="FB_7.11T_STUDENT_FEES_BACC_RES_Capital_Improvement_Fee">'FB 7.11T STUDENT FEES BACC RES'!$E$8</definedName>
    <definedName name="FB_7.11T_STUDENT_FEES_BACC_RES_College">'FB 7.11T STUDENT FEES BACC RES'!$A$8</definedName>
    <definedName name="FB_7.11T_STUDENT_FEES_BACC_RES_Fee_Per_Credit_Hour">'FB 7.11T STUDENT FEES BACC RES'!$C$7</definedName>
    <definedName name="FB_7.11T_STUDENT_FEES_BACC_RES_Resident_Students">'FB 7.11T STUDENT FEES BACC RES'!$C$6</definedName>
    <definedName name="FB_7.11T_STUDENT_FEES_BACC_RES_Student_Activity_Fee">'FB 7.11T STUDENT FEES BACC RES'!$D$8</definedName>
    <definedName name="FB_7.11T_STUDENT_FEES_BACC_RES_Student_Aid_Financial_Fee">'FB 7.11T STUDENT FEES BACC RES'!$C$8</definedName>
    <definedName name="FB_7.11T_STUDENT_FEES_BACC_RES_Student_Fees_For_Fall_2023_24">'FB 7.11T STUDENT FEES BACC RES'!$C$3</definedName>
    <definedName name="FB_7.11T_STUDENT_FEES_BACC_RES_Technology_Fee">'FB 7.11T STUDENT FEES BACC RES'!$F$8</definedName>
    <definedName name="FB_7.11T_STUDENT_FEES_BACC_RES_The_Florida_College_System">'FB 7.11T STUDENT FEES BACC RES'!$C$2</definedName>
    <definedName name="FB_7.11T_STUDENT_FEES_BACC_RES_Total">'FB 7.11T STUDENT FEES BACC RES'!$G$8</definedName>
    <definedName name="FB_7.11T_STUDENT_FEES_BACC_RES_Tuition">'FB 7.11T STUDENT FEES BACC RES'!$B$8</definedName>
    <definedName name="FB_7.12T_STUDENT_FEES_BACC_NR_2023_Fees_For_academic_Year_30_Hours">'FB 7.12T STUDENT FEES BACC NR'!$I$8</definedName>
    <definedName name="FB_7.12T_STUDENT_FEES_BACC_NR_Baccalaurate_Degree_Programs">'FB 7.12T STUDENT FEES BACC NR'!$C$4</definedName>
    <definedName name="FB_7.12T_STUDENT_FEES_BACC_NR_Capital_Improvement_Fee">'FB 7.12T STUDENT FEES BACC NR'!$F$8</definedName>
    <definedName name="FB_7.12T_STUDENT_FEES_BACC_NR_College">'FB 7.12T STUDENT FEES BACC NR'!$A$8</definedName>
    <definedName name="FB_7.12T_STUDENT_FEES_BACC_NR_Fee_Per_Credit_Hour">'FB 7.12T STUDENT FEES BACC NR'!$D$7</definedName>
    <definedName name="FB_7.12T_STUDENT_FEES_BACC_NR_Nonresident_Students">'FB 7.12T STUDENT FEES BACC NR'!$D$6</definedName>
    <definedName name="FB_7.12T_STUDENT_FEES_BACC_NR_Out_Of_State_Fee">'FB 7.12T STUDENT FEES BACC NR'!$C$8</definedName>
    <definedName name="FB_7.12T_STUDENT_FEES_BACC_NR_Student_Activity_Fee">'FB 7.12T STUDENT FEES BACC NR'!$E$8</definedName>
    <definedName name="FB_7.12T_STUDENT_FEES_BACC_NR_Student_Fees_For_Fall_2023_24">'FB 7.12T STUDENT FEES BACC NR'!$D$3</definedName>
    <definedName name="FB_7.12T_STUDENT_FEES_BACC_NR_Student_Financial_Aid_Fee">'FB 7.12T STUDENT FEES BACC NR'!$D$8</definedName>
    <definedName name="FB_7.12T_STUDENT_FEES_BACC_NR_Technology_Fee">'FB 7.12T STUDENT FEES BACC NR'!$G$8</definedName>
    <definedName name="FB_7.12T_STUDENT_FEES_BACC_NR_The_Florida_College_System">'FB 7.12T STUDENT FEES BACC NR'!$D$2</definedName>
    <definedName name="FB_7.12T_STUDENT_FEES_BACC_NR_Total">'FB 7.12T STUDENT FEES BACC NR'!$H$8</definedName>
    <definedName name="FB_7.12T_STUDENT_FEES_BACC_NR_Tuition">'FB 7.12T STUDENT FEES BACC NR'!$B$8</definedName>
    <definedName name="FB_7.13T_STUDENT_FEES_BACC_Fall_2022_And_Fall_2023">'FB 7.13T STUDENT FEES BACC'!$B$5</definedName>
    <definedName name="FB_7.13T_STUDENT_FEES_BACC_Resident_And_Nonresident_Student_Fees_By_College">'FB 7.13T STUDENT FEES BACC'!$A$4</definedName>
    <definedName name="FB_7.13T_STUDENT_FEES_BACC_Student_Fees_Comparsion_For_Baccalaureate_Degree_programs">'FB 7.13T STUDENT FEES BACC'!$A$3</definedName>
    <definedName name="FB_7.13T_STUDENT_FEES_BACC_The_Florida_College_System">'FB 7.13T STUDENT FEES BACC'!$B$2</definedName>
    <definedName name="FB_7.2T_OP_BUDG_FUND_HIST_Table_7.2T">'FB 7.2T OP BUDG FUND HIST'!$D$2:$E$2</definedName>
    <definedName name="FB_7.3T_and_7.4T_COST_ANALYSIS_2022_23_Annual_Cost_Reports_Analysis">'FB 7.3T and 7.4T COST ANALYSIS'!$E$3</definedName>
    <definedName name="FB_7.3T_and_7.4T_COST_ANALYSIS_Expenditures_By_Function">'FB 7.3T and 7.4T COST ANALYSIS'!$E$4</definedName>
    <definedName name="FB_7.3T_and_7.4T_COST_ANALYSIS_The_Florida_College_system">'FB 7.3T and 7.4T COST ANALYSIS'!$E$2</definedName>
    <definedName name="FB_7.5T_CA_EXP_BY_CAT_2022_23_Annual_Cost_Analysis">'FB 7.5T CA-EXP BY CAT'!$C$3</definedName>
    <definedName name="FB_7.5T_CA_EXP_BY_CAT_Expenditures_By_Category">'FB 7.5T CA-EXP BY CAT'!$C$4</definedName>
    <definedName name="FB_7.5T_CA_EXP_BY_CAT_The_Florida_College_System">'FB 7.5T CA-EXP BY CAT'!$C$2</definedName>
    <definedName name="FB_7.6T_COST_ANALYSIS_SUMM_The_Florida_College_System">'FB 7.6T COST ANALYSIS SUMM'!$A$2</definedName>
    <definedName name="FB_7.7T_COST_ANALYSIS_EXP_BY_CR_2022_23_Annual_Cost_Analysis">'FB 7.7T COST ANALYSIS EXP BY CR'!$E$3</definedName>
    <definedName name="FB_7.7T_COST_ANALYSIS_EXP_BY_CR_Expenditures_Per_Credit_Hour">'FB 7.7T COST ANALYSIS EXP BY CR'!$E$4</definedName>
    <definedName name="FB_7.7T_COST_ANALYSIS_EXP_BY_CR_The_Florida_College_System">'FB 7.7T COST ANALYSIS EXP BY CR'!$E$2</definedName>
    <definedName name="FB_7.8T_STUDENT_FEES_LL_RES_Fee_Per_Credit_Hour">'FB 7.8T STUDENT FEES LL RES'!$C$7</definedName>
    <definedName name="FB_7.8T_STUDENT_FEES_LL_RES_Lower_Level_Credit_Programs">'FB 7.8T STUDENT FEES LL RES'!$C$4</definedName>
    <definedName name="FB_7.8T_STUDENT_FEES_LL_RES_Resident_students">'FB 7.8T STUDENT FEES LL RES'!$C$6</definedName>
    <definedName name="FB_7.8T_STUDENT_FEES_LL_RES_Student_Fees_For_Fall_2023_24">'FB 7.8T STUDENT FEES LL RES'!$C$3</definedName>
    <definedName name="FB_7.8T_STUDENT_FEES_LL_RES_The_Florida_College_system">'FB 7.8T STUDENT FEES LL RES'!$C$2</definedName>
    <definedName name="FB_7.9T_STUDENT_FEES_LL_NR_2023_Fees_For_Academic_Year_30_Hours">'FB 7.9T STUDENT FEES LL NR'!$I$8</definedName>
    <definedName name="FB_7.9T_STUDENT_FEES_LL_NR_Caital_Improvement_Fee">'FB 7.9T STUDENT FEES LL NR'!$F$8</definedName>
    <definedName name="FB_7.9T_STUDENT_FEES_LL_NR_College">'FB 7.9T STUDENT FEES LL NR'!$A$8</definedName>
    <definedName name="FB_7.9T_STUDENT_FEES_LL_NR_Fee_Per_Crdit_Hour">'FB 7.9T STUDENT FEES LL NR'!$D$7</definedName>
    <definedName name="FB_7.9T_STUDENT_FEES_LL_NR_Financial_Aid_Fee">'FB 7.9T STUDENT FEES LL NR'!$D$8</definedName>
    <definedName name="FB_7.9T_STUDENT_FEES_LL_NR_Lower_Level_Credit_Programs">'FB 7.9T STUDENT FEES LL NR'!$D$4</definedName>
    <definedName name="FB_7.9T_STUDENT_FEES_LL_NR_Nonresident_Students">'FB 7.9T STUDENT FEES LL NR'!$D$6</definedName>
    <definedName name="FB_7.9T_STUDENT_FEES_LL_NR_Out_Of_State_Fee">'FB 7.9T STUDENT FEES LL NR'!$C$8</definedName>
    <definedName name="FB_7.9T_STUDENT_FEES_LL_NR_Student_Activity_Fee">'FB 7.9T STUDENT FEES LL NR'!$E$8</definedName>
    <definedName name="FB_7.9T_STUDENT_FEES_LL_NR_Student_Fees_For_Fall_2023_24">'FB 7.9T STUDENT FEES LL NR'!$D$3</definedName>
    <definedName name="FB_7.9T_STUDENT_FEES_LL_NR_Technology_Fee">'FB 7.9T STUDENT FEES LL NR'!$G$8</definedName>
    <definedName name="FB_7.9T_STUDENT_FEES_LL_NR_The_Florida_College_System">'FB 7.9T STUDENT FEES LL NR'!$D$2</definedName>
    <definedName name="FB_7.9T_STUDENT_FEES_LL_NR_Total">'FB 7.9T STUDENT FEES LL NR'!$H$8</definedName>
    <definedName name="FB_7.9T_STUDENT_FEES_LL_NR_Tuition">'FB 7.9T STUDENT FEES LL NR'!$B$8</definedName>
    <definedName name="FB_7_1T_Operating_Expenditures">'FB 7.1T OP EXP'!$B$8</definedName>
    <definedName name="FB_7_3T_INSTITUTIONAL_SUPPORT">'FB 7.3T and 7.4T COST ANALYSIS'!$E$44</definedName>
    <definedName name="FB1.2T_FALL_HDCT_RACE_Total_Percentage">'FB 1.2T FALL HDCT RACE'!$Q$5</definedName>
    <definedName name="FB1.4FALL_HDCT_COLL_RACE_SEX_Black_African_American">'FB 1.4T FALL HDCT COLL RACE SEX'!$G$4</definedName>
    <definedName name="Federal_Stabilization_Funds">'FB 7.2T OP BUDG FUND HIST'!$E$5</definedName>
    <definedName name="Federalstabfunds">'FB 7.2T OP BUDG FUND HIST'!$E:$E</definedName>
    <definedName name="Female">'FB 1.3T FALL HDCT FT-PT RACE SX'!$A$6</definedName>
    <definedName name="FGC">'FB 3.3T ANN FUNDED FTE DISCPLIN'!$M$7</definedName>
    <definedName name="FINANCIAL_AID_FEE">'FB 7.9T STUDENT FEES LL NR'!$D$8</definedName>
    <definedName name="Financial_Information">'Table of Contents'!$A$87</definedName>
    <definedName name="First_Time_First_Year">'FB 1.5T 5YR FALL HDCT STATUS'!$B$5</definedName>
    <definedName name="First_Time_Transfer">'FB 1.5T 5YR FALL HDCT STATUS'!$C$5</definedName>
    <definedName name="FJAX">'FB 3.3T ANN FUNDED FTE DISCPLIN'!$H$7</definedName>
    <definedName name="FKEY">'FB 3.3T ANN FUNDED FTE DISCPLIN'!$I$7</definedName>
    <definedName name="Florida_College_System">'FB 2.2T ANNUAL UNDUP HDCT'!$A$3</definedName>
    <definedName name="FSW">'FB 3.3T ANN FUNDED FTE DISCPLIN'!$G$7</definedName>
    <definedName name="FTE_Enrollment">'FB 7.2T OP BUDG FUND HIST'!$B$5</definedName>
    <definedName name="FTE_ENROLLMENT__FUNDED__LOWER_AND_UPPER_DIVISION">'FB 3.2.2T FUNDED FTE ALL'!$A$4</definedName>
    <definedName name="FTE_ENROLLMENT__FUNDED__LOWER_DIVISION">'FB 3.2.1T FUNDED FTE LOWER'!$A$4</definedName>
    <definedName name="FTE_ENROLLMENT_BY_DISCIPLINE__FUNDED__LOWER_AND_UPPER_DIVISION">'FB 3.3T ANN FUNDED FTE DISCPLIN'!$A$4</definedName>
    <definedName name="FTEEnrollment">'FB 7.2T OP BUDG FUND HIST'!$B:$B</definedName>
    <definedName name="FULL_TIME">'FB 7.5T CA-EXP BY CAT'!$B$8</definedName>
    <definedName name="FULLTIME4">'FB 7.5T CA-EXP BY CAT'!$B:$B</definedName>
    <definedName name="FUNDED_STUDENTS_ENROLLED_IN_A_COURSE">'FB 2.2T ANNUAL UNDUP HDCT'!$D$9</definedName>
    <definedName name="Funded_Students_Enrolled_in_a_Course___All___Lower_Division_Non_Credit_and_Upper_Division">'FB 2.3.9T 5YR FUNDED ALL'!$A$7</definedName>
    <definedName name="Funded_Students_Enrolled_in_a_Course___Lower_Division_Non_Credit">'FB 2.3.7T 5YR FUNDED LOWER'!$A$7</definedName>
    <definedName name="Funded_Students_Enrolled_in_a_Course___Upper_Division">'FB 2.3.8T 5YR FUNDED UPPER'!$A$7</definedName>
    <definedName name="GED_PREP">'FB 3.2.1T FUNDED FTE LOWER'!$M$9</definedName>
    <definedName name="General_Revenue">'FB 7.2T OP BUDG FUND HIST'!$C$5</definedName>
    <definedName name="GeneralRevenue">'FB 7.2T OP BUDG FUND HIST'!$C:$C</definedName>
    <definedName name="GRAND_TOTAL">'FB 7.3T and 7.4T COST ANALYSIS'!$K$6</definedName>
    <definedName name="GRANDTOTAL1">'FB 7.3T and 7.4T COST ANALYSIS'!$K:$K</definedName>
    <definedName name="grandtotal123">'FB 7.5T CA-EXP BY CAT'!$I$8</definedName>
    <definedName name="GRANDTOTAL4">'FB 7.5T CA-EXP BY CAT'!$I:$I</definedName>
    <definedName name="GULF">'FB 3.3T ANN FUNDED FTE DISCPLIN'!$J$7</definedName>
    <definedName name="Health">'FB 4.1T CRED PROG HDCT BY PROG'!$O$4</definedName>
    <definedName name="Hearing">'FB 2.4T 5YR DISAB HDCT'!$C$4</definedName>
    <definedName name="HILL">'FB 3.3T ANN FUNDED FTE DISCPLIN'!$K$7</definedName>
    <definedName name="Hispanic">'FB 1.2T FALL HDCT RACE'!$D$4</definedName>
    <definedName name="Hispanic__Latino">'FB 4.3.1T CRED PROG HDCT AA'!$K$5</definedName>
    <definedName name="Hispanic_3">'FB 1.6T 5YR FALL HDCT RACE'!$C$5</definedName>
    <definedName name="Hispanic_Female">'FB 1.4T FALL HDCT COLL RACE SEX'!$E$5</definedName>
    <definedName name="Hispanic_Latino">'FB 6.3T EMP HDCT DEMOG'!$F$4</definedName>
    <definedName name="Hispanic_Male">'FB 1.4T FALL HDCT COLL RACE SEX'!$F$5</definedName>
    <definedName name="Hispanic_Percentage">'FB 1.2T FALL HDCT RACE'!$E$5</definedName>
    <definedName name="hispanic_Sum">'FB 1.2T FALL HDCT RACE'!$D$5</definedName>
    <definedName name="IDX" localSheetId="78">'FB 7.14T FACILITIES'!$A$3</definedName>
    <definedName name="Inactive">'FB 4.5T CRED WORK ED HDCT PROG'!$K$4</definedName>
    <definedName name="Inactive_Programs">'FB 4.1T CRED PROG HDCT BY PROG'!$Q$4</definedName>
    <definedName name="increase" localSheetId="77">'FB 7.13T STUDENT FEES BACC'!$D:$D</definedName>
    <definedName name="increase">'FB 7.10T STUDENT FEES LL '!$D:$D</definedName>
    <definedName name="INDR">'FB 3.3T ANN FUNDED FTE DISCPLIN'!$L$7</definedName>
    <definedName name="Industrial">'FB 4.1T CRED PROG HDCT BY PROG'!$S$4</definedName>
    <definedName name="INSTITUTIONAL_SUPPORT">'FB 7.3T and 7.4T COST ANALYSIS'!$E$6</definedName>
    <definedName name="INSTITUTIONAL1">'FB 7.3T and 7.4T COST ANALYSIS'!$E:$E</definedName>
    <definedName name="Instructional">'FB 6.2T EMP HDCT'!$C$5</definedName>
    <definedName name="Intellectual_Disability">'FB 2.4T 5YR DISAB HDCT'!$J$4</definedName>
    <definedName name="Learning">'FB 2.4T 5YR DISAB HDCT'!$F$4</definedName>
    <definedName name="LEP">'FB 4.3.1T CRED PROG HDCT AA'!$V$6</definedName>
    <definedName name="Less_than_Associate">'FB 6.7T AVG SAL FT INST DEG'!$M$4</definedName>
    <definedName name="Life_Long_Learning">'FB 4.4T PROG ENROLL HDCT'!$M$4</definedName>
    <definedName name="lltuitionres">'FB 7.8T STUDENT FEES LL RES'!$B:$B</definedName>
    <definedName name="Lottery_Funds">'FB 7.2T OP BUDG FUND HIST'!$D$5</definedName>
    <definedName name="Lotteryfunds">'FB 7.2T OP BUDG FUND HIST'!$D:$D</definedName>
    <definedName name="LOWER_LEVEL_ADVANCED___PROFESSIONAL">'FB 7.6T COST ANALYSIS SUMM'!$C$5</definedName>
    <definedName name="LOWER_NON_CREDIT">'FB 2.2T ANNUAL UNDUP HDCT'!$B$8</definedName>
    <definedName name="LOWER5">'FB 7.6T COST ANALYSIS SUMM'!$C:$C</definedName>
    <definedName name="LSSC">'FB 3.3T ANN FUNDED FTE DISCPLIN'!$N$7</definedName>
    <definedName name="LTRCY_EAP">'FB 3.2.1T FUNDED FTE LOWER'!$K$9</definedName>
    <definedName name="Male">'FB 1.3T FALL HDCT FT-PT RACE SX'!$A$14</definedName>
    <definedName name="Marketing">'FB 4.1T CRED PROG HDCT BY PROG'!$U$4</definedName>
    <definedName name="Masters">'FB 6.7T AVG SAL FT INST DEG'!$G$4</definedName>
    <definedName name="Mental">'FB 2.4T 5YR DISAB HDCT'!$G$4</definedName>
    <definedName name="MIAM">'FB 3.3T ANN FUNDED FTE DISCPLIN'!$P$7</definedName>
    <definedName name="Minorities">'FB 5.2T MIN CRED PROG COMP'!$A$4</definedName>
    <definedName name="NFLA">'FB 3.3T ANN FUNDED FTE DISCPLIN'!$Q$7</definedName>
    <definedName name="Non_Deg_Cert_Seeking">'FB 1.1T FALL HDCT FT-PT STATUS'!$E$9</definedName>
    <definedName name="Non_Degree_Seeking">'FB 1.5T 5YR FALL HDCT STATUS'!$E$5</definedName>
    <definedName name="Non_Instructional">'FB 7.1T OP EXP'!$H$9</definedName>
    <definedName name="Non_Resident_Alien">'FB 1.2T FALL HDCT RACE'!$F$4</definedName>
    <definedName name="Non_Resident_Alien_Male">'FB 1.4T FALL HDCT COLL RACE SEX'!$D$5</definedName>
    <definedName name="Non_Resident_Alien_Percentage">'FB 1.2T FALL HDCT RACE'!$G$5</definedName>
    <definedName name="Non_Resident_Alien_Sum">'FB 1.2T FALL HDCT RACE'!$F$5</definedName>
    <definedName name="noninstr1">'FB 7.1T OP EXP'!$H:$H</definedName>
    <definedName name="NONINSTR5">'FB 7.6T COST ANALYSIS SUMM'!$X:$X</definedName>
    <definedName name="nonrescifee">'FB 7.12T STUDENT FEES BACC NR'!$F:$F</definedName>
    <definedName name="nonrescip">'FB 7.9T STUDENT FEES LL NR'!$F:$F</definedName>
    <definedName name="nonrescollege">'FB 7.9T STUDENT FEES LL NR'!$A:$A</definedName>
    <definedName name="nonresfees23">'FB 7.9T STUDENT FEES LL NR'!$I:$I</definedName>
    <definedName name="nonresincrease">'FB 7.13T STUDENT FEES BACC'!$G:$G</definedName>
    <definedName name="nonresoosfee">'FB 7.9T STUDENT FEES LL NR'!$C:$C</definedName>
    <definedName name="nonressafee">'FB 7.9T STUDENT FEES LL NR'!$E:$E</definedName>
    <definedName name="nonressfafee">'FB 7.9T STUDENT FEES LL NR'!$D:$D</definedName>
    <definedName name="nonrestechfee">'FB 7.9T STUDENT FEES LL NR'!$G:$G</definedName>
    <definedName name="nonrestotal">'FB 7.9T STUDENT FEES LL NR'!$H:$H</definedName>
    <definedName name="nonrestuition">'FB 7.9T STUDENT FEES LL NR'!$B:$B</definedName>
    <definedName name="Number">'FB 6.5T AVG SAL FT INST BY SEM'!$B$5</definedName>
    <definedName name="Number_of_Sites">'FB 7.14T FACILITIES'!$B$8</definedName>
    <definedName name="NWFC">'FB 3.3T ANN FUNDED FTE DISCPLIN'!$R$7</definedName>
    <definedName name="Occupation">'FB 6.1T EMP HDCT BY OCCUP'!$A$4</definedName>
    <definedName name="Occupational_Activity">'FB 6.2T EMP HDCT'!$B$4</definedName>
    <definedName name="of_Total">'FB 6.1T EMP HDCT BY OCCUP'!$C$4</definedName>
    <definedName name="Operating_Expenditures">'FB 7.1T OP EXP'!$G$4</definedName>
    <definedName name="Other">'FB 2.4T 5YR DISAB HDCT'!$K$4</definedName>
    <definedName name="Other_Minority">'FB 1.2T FALL HDCT RACE'!$H$4</definedName>
    <definedName name="Other_Minority_2">'FB 1.4T FALL HDCT COLL RACE SEX'!$I$4</definedName>
    <definedName name="Other_Minority_Female">'FB 1.4T FALL HDCT COLL RACE SEX'!$I$5</definedName>
    <definedName name="Other_Minority_Male">'FB 1.4T FALL HDCT COLL RACE SEX'!$J$5</definedName>
    <definedName name="Other_Minority_Percentage">'FB 1.2T FALL HDCT RACE'!$I$5</definedName>
    <definedName name="Other_Minority_Sum">'FB 1.2T FALL HDCT RACE'!$H$5</definedName>
    <definedName name="other1">'FB 7.1T OP EXP'!$I:$I</definedName>
    <definedName name="other12">'FB 7.1T OP EXP'!$I$9</definedName>
    <definedName name="OUT_OF_STATE__FEE">'FB 7.9T STUDENT FEES LL NR'!$C$8</definedName>
    <definedName name="OUT_OF_STATE_FEE">'FB 7.12T STUDENT FEES BACC NR'!$C$8</definedName>
    <definedName name="Owned_Total_Gross_Square_Feet">'FB 7.14T FACILITIES'!$F$8</definedName>
    <definedName name="Pacific">'FB 4.7.3T BACH-OTHER HDCT DEMOG'!$O$5</definedName>
    <definedName name="Pacific_Islander">'FB 4.3.1T CRED PROG HDCT AA'!$O$5</definedName>
    <definedName name="PALM">'FB 3.3T ANN FUNDED FTE DISCPLIN'!$S$7</definedName>
    <definedName name="PART_TIME">'FB 7.5T CA-EXP BY CAT'!$C$8</definedName>
    <definedName name="PARTTIME4">'FB 7.5T CA-EXP BY CAT'!$C:$C</definedName>
    <definedName name="PASC">'FB 3.3T ANN FUNDED FTE DISCPLIN'!$T$7</definedName>
    <definedName name="PENS">'FB 3.3T ANN FUNDED FTE DISCPLIN'!$U$7</definedName>
    <definedName name="percent">'FB 7.10T STUDENT FEES LL '!$G:$G</definedName>
    <definedName name="Percentage_By_Category">'FB 7.1T OP EXP'!$G$7</definedName>
    <definedName name="percentageincrease">'FB 7.13T STUDENT FEES BACC'!$G$9</definedName>
    <definedName name="Personnel_Expense__Full_Time">'FB 7.1T OP EXP'!$L$9</definedName>
    <definedName name="Personnel_Expense__Part_Time">'FB 7.1T OP EXP'!$M$9</definedName>
    <definedName name="personnelexp1ft">'FB 7.1T OP EXP'!$L:$L</definedName>
    <definedName name="personnelexppt">'FB 7.1T OP EXP'!$M:$M</definedName>
    <definedName name="Physical">'FB 2.4T 5YR DISAB HDCT'!$D$4</definedName>
    <definedName name="PLANT_OPER.__MAINTENANCE">'FB 7.3T and 7.4T COST ANALYSIS'!$F$6</definedName>
    <definedName name="PLANT1">'FB 7.3T and 7.4T COST ANALYSIS'!$F:$F</definedName>
    <definedName name="Points_of_Interest">'Table of Contents'!$A$4</definedName>
    <definedName name="Points_of_Interest_Tab_2">'Points of Interest'!$A$1</definedName>
    <definedName name="POLK">'FB 3.3T ANN FUNDED FTE DISCPLIN'!$V$7</definedName>
    <definedName name="Post_baccalaureate_programs">'FB 4.1T CRED PROG HDCT BY PROG'!$A$3</definedName>
    <definedName name="POST_SECONDARY_ADULT_VOCATIONAL">'FB 7.6T COST ANALYSIS SUMM'!$N$5</definedName>
    <definedName name="Post_Secondary_Vocational">'FB 7.6.2T'!$D:$D</definedName>
    <definedName name="post_seconday">'FB 7.7T COST ANALYSIS EXP BY CR'!$D$7</definedName>
    <definedName name="POST5">'FB 7.6T COST ANALYSIS SUMM'!$D:$D</definedName>
    <definedName name="POSTSEC_ADULT_VOC">'FB 3.2.1T FUNDED FTE LOWER'!$G$9</definedName>
    <definedName name="POSTSEC_VOC">'FB 3.2.1T FUNDED FTE LOWER'!$C$9</definedName>
    <definedName name="POSTSEC5">'FB 7.6T COST ANALYSIS SUMM'!$N:$N</definedName>
    <definedName name="postsecondadultvoc">'FB 7.7T COST ANALYSIS EXP BY CR'!$H$7</definedName>
    <definedName name="postsecondary">'FB 7.6T COST ANALYSIS SUMM'!$D$5</definedName>
    <definedName name="postsecondary_adult_vocation">'FB 7.6.2T'!$N$2</definedName>
    <definedName name="Postsecondary_Adult_Vocational">'FB 7.6.2T'!$N:$N</definedName>
    <definedName name="POSTSECONDVOC8">'FB 7.7T COST ANALYSIS EXP BY CR'!$H:$H</definedName>
    <definedName name="postsecvocational">'FB 7.6.2T'!$D$2</definedName>
    <definedName name="POSTSECVOCATIONAL8">'FB 7.7T COST ANALYSIS EXP BY CR'!$D:$D</definedName>
    <definedName name="_xlnm.Print_Area" localSheetId="74">'FB 7.10T STUDENT FEES LL '!$A$2:$G$38</definedName>
    <definedName name="_xlnm.Print_Area" localSheetId="75">'FB 7.11T STUDENT FEES BACC RES'!$A$2:$H$40</definedName>
    <definedName name="_xlnm.Print_Area" localSheetId="76">'FB 7.12T STUDENT FEES BACC NR'!$A$2:$I$40</definedName>
    <definedName name="_xlnm.Print_Area" localSheetId="77">'FB 7.13T STUDENT FEES BACC'!$A$2:$G$38</definedName>
    <definedName name="_xlnm.Print_Area" localSheetId="78">'FB 7.14T FACILITIES'!$A$2:$I$49</definedName>
    <definedName name="_xlnm.Print_Area" localSheetId="65">'FB 7.1T OP EXP'!$A$2:$O$59</definedName>
    <definedName name="_xlnm.Print_Area" localSheetId="66">'FB 7.2T OP BUDG FUND HIST'!$A$2:$G$27</definedName>
    <definedName name="_xlnm.Print_Area" localSheetId="71">'FB 7.7T COST ANALYSIS EXP BY CR'!$A$2:$K$40</definedName>
    <definedName name="_xlnm.Print_Area" localSheetId="72">'FB 7.8T STUDENT FEES LL RES'!$A$2:$I$38</definedName>
    <definedName name="_xlnm.Print_Area" localSheetId="73">'FB 7.9T STUDENT FEES LL NR'!$A$2:$J$38</definedName>
    <definedName name="_xlnm.Print_Area" localSheetId="0">'Table of Contents'!$A$1:$J$82</definedName>
    <definedName name="Professional">'FB 6.2T EMP HDCT'!$D$5</definedName>
    <definedName name="Program_Enrollment">'Table of Contents'!$A$38</definedName>
    <definedName name="Programs___2022_23">'Points of Interest'!$H$3</definedName>
    <definedName name="psav2">'FB 7.1T OP EXP'!$J:$J</definedName>
    <definedName name="psave12">'FB 7.1T OP EXP'!$J$9</definedName>
    <definedName name="psv1_2">'FB 7.1T OP EXP'!$K$9</definedName>
    <definedName name="psvk">'FB 7.1T OP EXP'!$K:$K</definedName>
    <definedName name="Public__Service">'FB 4.1T CRED PROG HDCT BY PROG'!$W$4</definedName>
    <definedName name="Public_Service">'FB 4.5T CRED WORK ED HDCT PROG'!$H$4</definedName>
    <definedName name="Race_Ethnicity">'FB 1.6T 5YR FALL HDCT RACE'!$B$4</definedName>
    <definedName name="Race_Ethnicity_and_Sex">'FB 4.3.1T CRED PROG HDCT AA'!$C$4</definedName>
    <definedName name="Rec_and_Leisure">'FB 2.1T ANNUAL STUDENT HDCT'!$A$4</definedName>
    <definedName name="Reporting_Year">'FB 7.2T OP BUDG FUND HIST'!$A$5</definedName>
    <definedName name="ReportingYear">'FB 7.2T OP BUDG FUND HIST'!$A:$A</definedName>
    <definedName name="rescifee">'FB 7.11T STUDENT FEES BACC RES'!$E:$E</definedName>
    <definedName name="rescip">'FB 7.8T STUDENT FEES LL RES'!$E:$E</definedName>
    <definedName name="rescollege">'FB 7.11T STUDENT FEES BACC RES'!$A:$A</definedName>
    <definedName name="resfafee">'FB 7.8T STUDENT FEES LL RES'!$C:$C</definedName>
    <definedName name="resfees23">'FB 7.8T STUDENT FEES LL RES'!$H:$H</definedName>
    <definedName name="ressfafee">'FB 7.11T STUDENT FEES BACC RES'!$C:$C</definedName>
    <definedName name="restechfee">'FB 7.8T STUDENT FEES LL RES'!$F:$F</definedName>
    <definedName name="restotal">'FB 7.8T STUDENT FEES LL RES'!$G:$G</definedName>
    <definedName name="restuition">'FB 7.11T STUDENT FEES BACC RES'!$B:$B</definedName>
    <definedName name="safee">'FB 7.9T STUDENT FEES LL NR'!$E$8</definedName>
    <definedName name="Salary">'FB 6.5T AVG SAL FT INST BY SEM'!$C$5</definedName>
    <definedName name="SANF">'FB 3.3T ANN FUNDED FTE DISCPLIN'!$Y$7</definedName>
    <definedName name="SCF">'FB 3.3T ANN FUNDED FTE DISCPLIN'!$O$7</definedName>
    <definedName name="SEMI">'FB 3.3T ANN FUNDED FTE DISCPLIN'!$Z$7</definedName>
    <definedName name="SFLA">'FB 3.3T ANN FUNDED FTE DISCPLIN'!$AA$7</definedName>
    <definedName name="Sites__Inventory_and_Value_by_College">'FB 7.14T FACILITIES'!$A$5</definedName>
    <definedName name="Special_Populations">'FB 4.3.1T CRED PROG HDCT AA'!$U$5</definedName>
    <definedName name="Speech">'FB 2.4T 5YR DISAB HDCT'!$E$4</definedName>
    <definedName name="ST.J">'FB 3.3T ANN FUNDED FTE DISCPLIN'!$W$7</definedName>
    <definedName name="ST.P">'FB 3.3T ANN FUNDED FTE DISCPLIN'!$X$7</definedName>
    <definedName name="Staff_Resources__Fall_2023">'Points of Interest'!$A$3</definedName>
    <definedName name="STUDENT_ACTIVITY_FEE">'FB 7.8T STUDENT FEES LL RES'!$D$8</definedName>
    <definedName name="STUDENT_AID_FINANCIAL_FEE">'FB 7.8T STUDENT FEES LL RES'!$C$8</definedName>
    <definedName name="Student_Fees">'FB 7.2T OP BUDG FUND HIST'!$F$5</definedName>
    <definedName name="STUDENT_FINANCIAL_AID_FEE">'FB 7.12T STUDENT FEES BACC NR'!$D$8</definedName>
    <definedName name="STUDENT_SERVICES">'FB 7.3T and 7.4T COST ANALYSIS'!$D$44</definedName>
    <definedName name="STUDENT1">'FB 7.3T and 7.4T COST ANALYSIS'!$D:$D</definedName>
    <definedName name="studentactfee">'FB 7.12T STUDENT FEES BACC NR'!$E$8</definedName>
    <definedName name="studentfees">'FB 7.2T OP BUDG FUND HIST'!$F:$F</definedName>
    <definedName name="STUDENTS_ENROLLED_IN_A_COURSE">'FB 2.2T ANNUAL UNDUP HDCT'!$C$9</definedName>
    <definedName name="Students_Enrolled_in_a_Course___All___Lower_Division_Non_Credit_and_Upper_Division">'FB 2.3.6T 5YR ENROLLED ALL'!$A$7</definedName>
    <definedName name="Students_Enrolled_in_a_Course___Lower_Division_Non_Credit">'FB 2.3.4T 5YR ENROLLED LOWER'!$A$7</definedName>
    <definedName name="Students_Enrolled_in_a_Course___Upper_Division">'FB 2.3.5T 5YR ENROLLED UPPER'!$A$7</definedName>
    <definedName name="STUDENTS_SERVED">'FB 2.2T ANNUAL UNDUP HDCT'!$B$9</definedName>
    <definedName name="Students_Served___All___Lower_Division_Non_Credit_and_Upper_Division">'FB 2.3.3T 5YR SERVED ALL'!$A$7</definedName>
    <definedName name="Students_Served___Lower_Division_Non_Credit">'FB 2.3.1T 5YR SERVED LOWER'!$A$7</definedName>
    <definedName name="Students_Served___Upper_Division">'FB 2.3.2T 5YR SERVED UPPER'!$A$7</definedName>
    <definedName name="studentserv">'FB 7.3T and 7.4T COST ANALYSIS'!$D$6</definedName>
    <definedName name="Subtotal">'FB 1.3T FALL HDCT FT-PT RACE SX'!$B$13</definedName>
    <definedName name="Sum">'FB 3.4T FUNDED FTE % PROG AREA'!$B$5</definedName>
    <definedName name="SYST">'FB 3.3T ANN FUNDED FTE DISCPLIN'!$AD$7</definedName>
    <definedName name="TALL">'FB 3.3T ANN FUNDED FTE DISCPLIN'!$AB$7</definedName>
    <definedName name="techfee">'FB 7.9T STUDENT FEES LL NR'!$G$8</definedName>
    <definedName name="techfee12">'FB 7.12T STUDENT FEES BACC NR'!$G$8</definedName>
    <definedName name="TECHNOLOGY_FEE">'FB 7.8T STUDENT FEES LL RES'!$F$8</definedName>
    <definedName name="Term">'FB 1.5T 5YR FALL HDCT STATUS'!$A$4</definedName>
    <definedName name="THE_FLORIDA_COLLEGE_SYSTEM" localSheetId="74">'FB 7.10T STUDENT FEES LL '!$C:$C</definedName>
    <definedName name="THE_FLORIDA_COLLEGE_SYSTEM" localSheetId="77">'FB 7.13T STUDENT FEES BACC'!$C:$C</definedName>
    <definedName name="THE_FLORIDA_COLLEGE_SYSTEM">'FB 7.8T STUDENT FEES LL RES'!$D:$D</definedName>
    <definedName name="TOC_FTE_Enrollment">'Table of Contents'!$A$30</definedName>
    <definedName name="TOTAL">'FB 7.8T STUDENT FEES LL RES'!$G$8</definedName>
    <definedName name="Total__Duplicated">'FB 4.4T PROG ENROLL HDCT'!$O$4</definedName>
    <definedName name="Total_Acres">'FB 7.14T FACILITIES'!$D$8</definedName>
    <definedName name="TOTAL_ADULT_BASIC___SECONDARY">'FB 3.3T ANN FUNDED FTE DISCPLIN'!$A$72</definedName>
    <definedName name="Total_Adult_Education">'FB 7.6.2T'!$U:$U</definedName>
    <definedName name="TOTAL_ADVANCED___PROFESSIONAL">'FB 3.3T ANN FUNDED FTE DISCPLIN'!$A$32</definedName>
    <definedName name="Total_Apprentice">'FB 7.6.2T'!$M:$M</definedName>
    <definedName name="Total_College_Credit">'FB 7.6.2T'!$E:$E</definedName>
    <definedName name="Total_College_Credit___Developmental_Education">'FB 7.6.2T'!$I:$I</definedName>
    <definedName name="TOTAL_COLLEGE_CREDIT___DEVELOPMNETAL_EDUCATION">'FB 7.6T COST ANALYSIS SUMM'!$I$5</definedName>
    <definedName name="total_college_credit_and_deved">'FB 7.6.2T'!$I$2</definedName>
    <definedName name="total_college_credit123">'FB 7.6.2T'!$E$2</definedName>
    <definedName name="TOTAL_CONTINUING_WORKFORCE_ED">'FB 3.3T ANN FUNDED FTE DISCPLIN'!$A$61</definedName>
    <definedName name="total_dev_ed123">'FB 7.6.2T'!$H$2</definedName>
    <definedName name="Total_Developmental_Education">'FB 7.6.2T'!$H:$H</definedName>
    <definedName name="Total_Educ.___Gen._Budget">'FB 7.2T OP BUDG FUND HIST'!$G$5</definedName>
    <definedName name="TOTAL_EXPENSES_EXCLUDING_TRANSFERS">'FB 7.3T and 7.4T COST ANALYSIS'!$I$6</definedName>
    <definedName name="TOTAL_FTE">'FB 3.3T ANN FUNDED FTE DISCPLIN'!#REF!</definedName>
    <definedName name="TOTAL_FTE___LOWER_DIVISION">'FB 3.3T ANN FUNDED FTE DISCPLIN'!$A$74</definedName>
    <definedName name="TOTAL_FTE___NON_CREDIT">'FB 3.3T ANN FUNDED FTE DISCPLIN'!$A$73</definedName>
    <definedName name="TOTAL_FTE_FOR_CREDIT">'FB 3.3T ANN FUNDED FTE DISCPLIN'!$A$45</definedName>
    <definedName name="Total_Full_Time_Students">'FB 1.3T FALL HDCT FT-PT RACE SX'!$G$5</definedName>
    <definedName name="Total_Instructional">'FB 7.6.2T'!$W:$W</definedName>
    <definedName name="TOTAL_INSTRUCTIONAL_COSTS">'FB 7.3T and 7.4T COST ANALYSIS'!$G$6</definedName>
    <definedName name="total_instructional123">'FB 7.6.2T'!$W$2</definedName>
    <definedName name="Total_Lower">'FB 3.4T FUNDED FTE % PROG AREA'!$R$4</definedName>
    <definedName name="Total_Lower_Division">'FB 3.1T FUNDED FTE BY PROG AREA'!$H$4</definedName>
    <definedName name="total_noninstr">'FB 7.6.2T'!$X$2</definedName>
    <definedName name="Total_Operating_Campuses">'FB 7.14T FACILITIES'!$C$8</definedName>
    <definedName name="Total_Owned_Buildings">'FB 7.14T FACILITIES'!$E$8</definedName>
    <definedName name="TOTAL_PERSONNEL_EXPENSE">'FB 7.5T CA-EXP BY CAT'!$D$8</definedName>
    <definedName name="TOTAL_POSTSECONDARY_ADULT_VOC">'FB 3.3T ANN FUNDED FTE DISCPLIN'!$A$53</definedName>
    <definedName name="TOTAL_POSTSECONDARY_VOC.">'FB 3.3T ANN FUNDED FTE DISCPLIN'!$A$40</definedName>
    <definedName name="Total_Sum">'FB 1.2T FALL HDCT RACE'!$P$5</definedName>
    <definedName name="Total_Unknowns">'FB 5.44T AS'!$S$5</definedName>
    <definedName name="Total_Upper">'FB 3.4T FUNDED FTE % PROG AREA'!$S$4</definedName>
    <definedName name="Total_Upper_Division">'FB 3.1T FUNDED FTE BY PROG AREA'!$I$4</definedName>
    <definedName name="TOTAL_VOCATIONAL_PREP.">'FB 3.3T ANN FUNDED FTE DISCPLIN'!$A$67</definedName>
    <definedName name="TOTAL1">'FB 7.3T and 7.4T COST ANALYSIS'!$G:$G</definedName>
    <definedName name="total123">'FB 7.6T COST ANALYSIS SUMM'!$Y$5</definedName>
    <definedName name="TOTAL4">'FB 7.5T CA-EXP BY CAT'!$D:$D</definedName>
    <definedName name="TOTAL5">'FB 7.6T COST ANALYSIS SUMM'!$E:$E</definedName>
    <definedName name="TOTAL6">'FB 7.6.2T'!$Y:$Y</definedName>
    <definedName name="totaladulted">'FB 7.6T COST ANALYSIS SUMM'!$U$5</definedName>
    <definedName name="TOTALADULTED5">'FB 7.6T COST ANALYSIS SUMM'!$U:$U</definedName>
    <definedName name="totaladulteducation">'FB 7.6.2T'!$U$2</definedName>
    <definedName name="totalall">'FB 7.6.2T'!$Y$2</definedName>
    <definedName name="TOTALAPP5">'FB 7.6T COST ANALYSIS SUMM'!$M:$M</definedName>
    <definedName name="totalappren">'FB 7.6T COST ANALYSIS SUMM'!$M$5</definedName>
    <definedName name="totalapprentice123">'FB 7.6.2T'!$M$2</definedName>
    <definedName name="TOTALCC">'FB 7.6T COST ANALYSIS SUMM'!$I:$I</definedName>
    <definedName name="totalcollegecredit">'FB 7.6T COST ANALYSIS SUMM'!$E$5</definedName>
    <definedName name="totaldeved">'FB 7.6T COST ANALYSIS SUMM'!$H$5</definedName>
    <definedName name="TOTALDEVED5">'FB 7.6T COST ANALYSIS SUMM'!$H:$H</definedName>
    <definedName name="totaleducbudget">'FB 7.2T OP BUDG FUND HIST'!$G:$G</definedName>
    <definedName name="TOTALEXP1">'FB 7.3T and 7.4T COST ANALYSIS'!$I:$I</definedName>
    <definedName name="TOTALEXP4">'FB 7.5T CA-EXP BY CAT'!$G:$G</definedName>
    <definedName name="totalexpex">'FB 7.5T CA-EXP BY CAT'!$G$8</definedName>
    <definedName name="totalfees">'FB 7.9T STUDENT FEES LL NR'!$H$8</definedName>
    <definedName name="totalinst">'FB 7.6T COST ANALYSIS SUMM'!$W$5</definedName>
    <definedName name="TOTALINST5">'FB 7.6T COST ANALYSIS SUMM'!$W:$W</definedName>
    <definedName name="totalnoninst">'FB 7.6T COST ANALYSIS SUMM'!$X$5</definedName>
    <definedName name="TOTALTOTAL">'FB 7.6T COST ANALYSIS SUMM'!$Y$5</definedName>
    <definedName name="transfer234">'FB 7.5T CA-EXP BY CAT'!$H$8</definedName>
    <definedName name="TRANSFERS1">'FB 7.3T and 7.4T COST ANALYSIS'!$J:$J</definedName>
    <definedName name="transfers123">'FB 7.3T and 7.4T COST ANALYSIS'!$J$6</definedName>
    <definedName name="TRANSFERS4">'FB 7.5T CA-EXP BY CAT'!$H:$H</definedName>
    <definedName name="TUITION">'FB 7.8T STUDENT FEES LL RES'!$B$8</definedName>
    <definedName name="Tuition12">'FB 7.9T STUDENT FEES LL NR'!$B$8</definedName>
    <definedName name="Two_or_More">'FB 4.7.3T BACH-OTHER HDCT DEMOG'!$Q$5</definedName>
    <definedName name="Two_or_More_Races">'FB 1.2T FALL HDCT RACE'!$J$4</definedName>
    <definedName name="Two_Or_More_Races_2">'FB 1.4T FALL HDCT COLL RACE SEX'!$M$4</definedName>
    <definedName name="Two_Or_More_Races_Female">'FB 1.4T FALL HDCT COLL RACE SEX'!$M$5</definedName>
    <definedName name="Two_Or_More_Races_Male">'FB 1.4T FALL HDCT COLL RACE SEX'!$N$5</definedName>
    <definedName name="Two_Or_More_Races_Percentage">'FB 1.2T FALL HDCT RACE'!$K$5</definedName>
    <definedName name="Two_Or_More_Races_Sum">'FB 1.2T FALL HDCT RACE'!$J$5</definedName>
    <definedName name="Uknown_Ethnicity_Female">'FB 1.4T FALL HDCT COLL RACE SEX'!$O$5</definedName>
    <definedName name="Uknown_Ethnicity_Male">'FB 1.4T FALL HDCT COLL RACE SEX'!$P$5</definedName>
    <definedName name="UNALLOCATED_COSTS_EXCLUDING_TRANSFERS">'FB 7.3T and 7.4T COST ANALYSIS'!$H$6</definedName>
    <definedName name="UNALLOCATED1">'FB 7.3T and 7.4T COST ANALYSIS'!$H:$H</definedName>
    <definedName name="Unduplicated">'FB 2.1T ANNUAL STUDENT HDCT'!$B$4</definedName>
    <definedName name="Unduplicated_Headcount">'FB 4.4T PROG ENROLL HDCT'!$P$4</definedName>
    <definedName name="Unknown">'FB 5.3T CRED PROG COMPS HDCT'!$E$5</definedName>
    <definedName name="Unknown__Ethnicity">'FB 1.4T FALL HDCT COLL RACE SEX'!$O$4</definedName>
    <definedName name="Unknown_Ethnicity">'FB 1.2T FALL HDCT RACE'!$L$4</definedName>
    <definedName name="Unknown_Ethnicity_Percentage">'FB 1.2T FALL HDCT RACE'!$M$5</definedName>
    <definedName name="Unknown_Ethnicity_Sum">'FB 1.2T FALL HDCT RACE'!$L$5</definedName>
    <definedName name="Unknown_Not_Applicable">'FB 6.7T AVG SAL FT INST DEG'!$Q$4</definedName>
    <definedName name="Unknowns">'FB 4.3.1T CRED PROG HDCT AA'!$S$6</definedName>
    <definedName name="UPPER">'FB 2.2T ANNUAL UNDUP HDCT'!$E$8</definedName>
    <definedName name="UPPER_DIVISION">'FB 3.2.2T FUNDED FTE ALL'!$B$9</definedName>
    <definedName name="UPPER_LEVEL_ADVANCED___PROFESSIONAL">'FB 7.6T COST ANALYSIS SUMM'!$B$5</definedName>
    <definedName name="UPPER5">'FB 7.6T COST ANALYSIS SUMM'!$B:$B</definedName>
    <definedName name="VALE">'FB 3.3T ANN FUNDED FTE DISCPLIN'!$AC$7</definedName>
    <definedName name="Visual">'FB 2.4T 5YR DISAB HDCT'!$B$4</definedName>
    <definedName name="VOC_PREP">'FB 3.2.1T FUNDED FTE LOWER'!$N$9</definedName>
    <definedName name="VOC_PREP_EAP">'FB 3.2.1T FUNDED FTE LOWER'!$O$9</definedName>
    <definedName name="VOCAPREP">'FB 7.6T COST ANALYSIS SUMM'!$O:$O</definedName>
    <definedName name="Vocational_Prep">'FB 7.6.2T'!$O:$O</definedName>
    <definedName name="VOCATIONAL_PREPARATION">'FB 7.6T COST ANALYSIS SUMM'!$O$5</definedName>
    <definedName name="VOCATIONAL_PREPARATORY">'FB 7.7T COST ANALYSIS EXP BY CR'!$I$7</definedName>
    <definedName name="vocationalprep123">'FB 7.6.2T'!$O$2</definedName>
    <definedName name="VOCATIONALPREP8">'FB 7.7T COST ANALYSIS EXP BY CR'!$I:$I</definedName>
    <definedName name="White">'FB 1.2T FALL HDCT RACE'!$N$4</definedName>
    <definedName name="White_2">'FB 1.4T FALL HDCT COLL RACE SEX'!$K$4</definedName>
    <definedName name="White_Female">'FB 1.4T FALL HDCT COLL RACE SEX'!$K$5</definedName>
    <definedName name="White_Male">'FB 1.4T FALL HDCT COLL RACE SEX'!$L$5</definedName>
    <definedName name="White_Percentage">'FB 1.2T FALL HDCT RACE'!$O$5</definedName>
    <definedName name="White_Sum">'FB 1.2T FALL HDCT RACE'!$N$5</definedName>
    <definedName name="Workforce_Education">'FB 4.4T PROG ENROLL HDCT'!$G$4</definedName>
    <definedName name="Year">'FB 2.4T 5YR DISAB HDCT'!$A$4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91" l="1"/>
  <c r="H37" i="91"/>
  <c r="G37" i="91"/>
  <c r="C24" i="79" l="1"/>
  <c r="G24" i="79" s="1"/>
  <c r="C23" i="79"/>
  <c r="G23" i="79" s="1"/>
  <c r="C22" i="79"/>
  <c r="G22" i="79" s="1"/>
  <c r="C21" i="79"/>
  <c r="G21" i="79" s="1"/>
  <c r="C20" i="79"/>
  <c r="G20" i="79" s="1"/>
  <c r="C19" i="79"/>
  <c r="G19" i="79" s="1"/>
  <c r="G18" i="79"/>
  <c r="C18" i="79"/>
  <c r="C17" i="79"/>
  <c r="G17" i="79" s="1"/>
  <c r="C16" i="79"/>
  <c r="G16" i="79" s="1"/>
  <c r="C15" i="79"/>
  <c r="G15" i="79" s="1"/>
  <c r="C14" i="79"/>
  <c r="G14" i="79" s="1"/>
  <c r="C13" i="79"/>
  <c r="G13" i="79" s="1"/>
  <c r="C12" i="79"/>
  <c r="G12" i="79" s="1"/>
  <c r="G11" i="79"/>
  <c r="G10" i="79"/>
  <c r="G9" i="79"/>
  <c r="G8" i="79"/>
  <c r="G7"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Ford, Shelly</author>
    <author>Ball, Lance</author>
    <author>Nieto, Eve</author>
    <author>tc={581E9A77-1619-4CDF-8689-687AB4B23D72}</author>
    <author>tc={AD5849F1-D502-4090-B51F-EA1A0E7185DD}</author>
    <author>tc={A43C799B-B025-4FE2-827F-4811DC688C7E}</author>
    <author>tc={77D21ADA-98C8-4327-84D7-B7AD518EFF87}</author>
  </authors>
  <commentList>
    <comment ref="C11" authorId="0" shapeId="0" xr:uid="{24C1F944-A200-45D8-A46D-45DE1A03A816}">
      <text>
        <r>
          <rPr>
            <b/>
            <sz val="9"/>
            <color indexed="81"/>
            <rFont val="Tahoma"/>
            <family val="2"/>
          </rPr>
          <t>Ford, Shelly:</t>
        </r>
        <r>
          <rPr>
            <sz val="9"/>
            <color indexed="81"/>
            <rFont val="Tahoma"/>
            <family val="2"/>
          </rPr>
          <t xml:space="preserve">
Ch. 2012-118
http://laws.flrules.org/2012/118</t>
        </r>
      </text>
    </comment>
    <comment ref="C12" authorId="0" shapeId="0" xr:uid="{64F709C8-6E41-4AFB-9B94-D39667EF0F7E}">
      <text>
        <r>
          <rPr>
            <b/>
            <sz val="9"/>
            <color indexed="81"/>
            <rFont val="Tahoma"/>
            <family val="2"/>
          </rPr>
          <t>Ford, Shelly:</t>
        </r>
        <r>
          <rPr>
            <sz val="9"/>
            <color indexed="81"/>
            <rFont val="Tahoma"/>
            <family val="2"/>
          </rPr>
          <t xml:space="preserve">
Ch. 2013-40
http://laws.flrules.org/2013/40 Includes 810000 HI Subsidy and $5M for Performance Base Incentive for Industry Certification</t>
        </r>
      </text>
    </comment>
    <comment ref="C13" authorId="0" shapeId="0" xr:uid="{B20908CF-BADF-4E00-9942-3C96DF5AFBA3}">
      <text>
        <r>
          <rPr>
            <b/>
            <sz val="9"/>
            <color indexed="81"/>
            <rFont val="Tahoma"/>
            <family val="2"/>
          </rPr>
          <t>Ford, Shelly:</t>
        </r>
        <r>
          <rPr>
            <sz val="9"/>
            <color indexed="81"/>
            <rFont val="Tahoma"/>
            <family val="2"/>
          </rPr>
          <t xml:space="preserve">
Includes $5M for Performance Based Incentive for Industry Certifications</t>
        </r>
      </text>
    </comment>
    <comment ref="C14" authorId="0" shapeId="0" xr:uid="{24003F76-B82C-4535-919B-8D1C545D397B}">
      <text>
        <r>
          <rPr>
            <b/>
            <sz val="9"/>
            <color indexed="81"/>
            <rFont val="Tahoma"/>
            <family val="2"/>
          </rPr>
          <t>Ford, Shelly:</t>
        </r>
        <r>
          <rPr>
            <sz val="9"/>
            <color indexed="81"/>
            <rFont val="Tahoma"/>
            <family val="2"/>
          </rPr>
          <t xml:space="preserve">
Includes $5M for Performance Based Incentive for Industry Certifications</t>
        </r>
      </text>
    </comment>
    <comment ref="C15" authorId="0" shapeId="0" xr:uid="{22534AF8-1918-4EC0-B632-2D48144FDB40}">
      <text>
        <r>
          <rPr>
            <b/>
            <sz val="9"/>
            <color indexed="81"/>
            <rFont val="Tahoma"/>
            <family val="2"/>
          </rPr>
          <t>Ford, Shelly:</t>
        </r>
        <r>
          <rPr>
            <sz val="9"/>
            <color indexed="81"/>
            <rFont val="Tahoma"/>
            <family val="2"/>
          </rPr>
          <t xml:space="preserve">
Includes $10M for Performance Based Incentive for Industry Certifications &amp; 67,802 FRS</t>
        </r>
      </text>
    </comment>
    <comment ref="C16" authorId="0" shapeId="0" xr:uid="{D929B9F3-F4AA-4841-8FE0-7FC19F99D590}">
      <text>
        <r>
          <rPr>
            <b/>
            <sz val="9"/>
            <color indexed="81"/>
            <rFont val="Tahoma"/>
            <family val="2"/>
          </rPr>
          <t>Ball, Lance:</t>
        </r>
        <r>
          <rPr>
            <sz val="9"/>
            <color indexed="81"/>
            <rFont val="Tahoma"/>
            <family val="2"/>
          </rPr>
          <t xml:space="preserve">
Includes $10M for Performance Based Incentive for Industry Certifications &amp; $407,000 FRS</t>
        </r>
      </text>
    </comment>
    <comment ref="C17" authorId="1" shapeId="0" xr:uid="{1B221E6A-D4AF-4F19-B7E1-BEFA05E6E525}">
      <text>
        <r>
          <rPr>
            <b/>
            <sz val="9"/>
            <color indexed="81"/>
            <rFont val="Tahoma"/>
            <family val="2"/>
          </rPr>
          <t>Ball, Lance:</t>
        </r>
        <r>
          <rPr>
            <sz val="9"/>
            <color indexed="81"/>
            <rFont val="Tahoma"/>
            <family val="2"/>
          </rPr>
          <t xml:space="preserve">
Includes $10M for Performance Based Incentive for Industry Certifications</t>
        </r>
      </text>
    </comment>
    <comment ref="C18" authorId="1" shapeId="0" xr:uid="{B32BC481-926D-41E2-BBC2-B3809B637698}">
      <text>
        <r>
          <rPr>
            <b/>
            <sz val="9"/>
            <color indexed="81"/>
            <rFont val="Tahoma"/>
            <family val="2"/>
          </rPr>
          <t>Ball, Lance:</t>
        </r>
        <r>
          <rPr>
            <sz val="9"/>
            <color indexed="81"/>
            <rFont val="Tahoma"/>
            <family val="2"/>
          </rPr>
          <t xml:space="preserve">
Includes $14M for Performance Based Incentive for Industry Certifications and $30M for Student Success Incentive Funds</t>
        </r>
      </text>
    </comment>
    <comment ref="B19" authorId="2" shapeId="0" xr:uid="{8FF30EAF-25F2-480B-A644-FFB57DE8EB2F}">
      <text>
        <r>
          <rPr>
            <b/>
            <sz val="9"/>
            <color indexed="81"/>
            <rFont val="Tahoma"/>
            <family val="2"/>
          </rPr>
          <t>Nieto, Eve:</t>
        </r>
        <r>
          <rPr>
            <sz val="9"/>
            <color indexed="81"/>
            <rFont val="Tahoma"/>
            <family val="2"/>
          </rPr>
          <t xml:space="preserve">
Updated 2.7.22
</t>
        </r>
      </text>
    </comment>
    <comment ref="C19" authorId="3" shapeId="0" xr:uid="{581E9A77-1619-4CDF-8689-687AB4B23D72}">
      <text>
        <t>[Threaded comment]
Your version of Excel allows you to read this threaded comment; however, any edits to it will get removed if the file is opened in a newer version of Excel. Learn more: https://go.microsoft.com/fwlink/?linkid=870924
Comment:
    Includes $14M for Performance Based Incentive for Industry Certifications and $30M for Student Success Incentive Funds</t>
      </text>
    </comment>
    <comment ref="F19" authorId="4" shapeId="0" xr:uid="{AD5849F1-D502-4090-B51F-EA1A0E7185DD}">
      <text>
        <t>[Threaded comment]
Your version of Excel allows you to read this threaded comment; however, any edits to it will get removed if the file is opened in a newer version of Excel. Learn more: https://go.microsoft.com/fwlink/?linkid=870924
Comment:
    Source: Fee Calculator 2020-21 (Using 2019-20 FTE-3) LEB FALL 2020 FEES 081220    Tab 2020-21 Cell D37.</t>
      </text>
    </comment>
    <comment ref="B20" authorId="2" shapeId="0" xr:uid="{286FE0AF-9D02-4DF8-839B-AACCFA4C5591}">
      <text>
        <r>
          <rPr>
            <b/>
            <sz val="9"/>
            <color indexed="81"/>
            <rFont val="Tahoma"/>
            <family val="2"/>
          </rPr>
          <t>Nieto, Eve:</t>
        </r>
        <r>
          <rPr>
            <sz val="9"/>
            <color indexed="81"/>
            <rFont val="Tahoma"/>
            <family val="2"/>
          </rPr>
          <t xml:space="preserve">
updated 1.17.23
</t>
        </r>
      </text>
    </comment>
    <comment ref="C20" authorId="5" shapeId="0" xr:uid="{A43C799B-B025-4FE2-827F-4811DC688C7E}">
      <text>
        <t>[Threaded comment]
Your version of Excel allows you to read this threaded comment; however, any edits to it will get removed if the file is opened in a newer version of Excel. Learn more: https://go.microsoft.com/fwlink/?linkid=870924
Comment:
    Includes $14M for Performance Based Incentive for Industry Certifications and $30M for Student Success Incentive Funds</t>
      </text>
    </comment>
    <comment ref="F20" authorId="6" shapeId="0" xr:uid="{77D21ADA-98C8-4327-84D7-B7AD518EFF87}">
      <text>
        <t>[Threaded comment]
Your version of Excel allows you to read this threaded comment; however, any edits to it will get removed if the file is opened in a newer version of Excel. Learn more: https://go.microsoft.com/fwlink/?linkid=870924
Comment:
    Source: Fee Calculator 2021-22(Using 2020-21FTE-3) LEB FALL 2021 FEES 081220    Tab 2021-22 Cell D37.</t>
      </text>
    </comment>
    <comment ref="B21" authorId="2" shapeId="0" xr:uid="{D1066ABC-187B-4DB5-81AB-34F9FF1F2A13}">
      <text>
        <r>
          <rPr>
            <b/>
            <sz val="9"/>
            <color indexed="81"/>
            <rFont val="Tahoma"/>
            <family val="2"/>
          </rPr>
          <t>Nieto, Eve:</t>
        </r>
        <r>
          <rPr>
            <sz val="9"/>
            <color indexed="81"/>
            <rFont val="Tahoma"/>
            <family val="2"/>
          </rPr>
          <t xml:space="preserve">
Updated 1.8.24</t>
        </r>
      </text>
    </comment>
    <comment ref="C21" authorId="2" shapeId="0" xr:uid="{49FD84FE-4054-4BA4-AA46-0EA1E2254EDA}">
      <text>
        <r>
          <rPr>
            <b/>
            <sz val="9"/>
            <color indexed="81"/>
            <rFont val="Tahoma"/>
            <family val="2"/>
          </rPr>
          <t>Nieto, Eve:</t>
        </r>
        <r>
          <rPr>
            <sz val="9"/>
            <color indexed="81"/>
            <rFont val="Tahoma"/>
            <family val="2"/>
          </rPr>
          <t xml:space="preserve">
Includes GR Program Fund + $14M for Performance Based Incentive for Industry Certifications and $30M for Student Success Incentive Funds(Side by Side)
</t>
        </r>
      </text>
    </comment>
    <comment ref="F21" authorId="2" shapeId="0" xr:uid="{7F4516C8-BC55-41D9-B186-20A3AB92AED3}">
      <text>
        <r>
          <rPr>
            <b/>
            <sz val="9"/>
            <color indexed="81"/>
            <rFont val="Tahoma"/>
            <family val="2"/>
          </rPr>
          <t>Nieto, Eve:</t>
        </r>
        <r>
          <rPr>
            <sz val="9"/>
            <color indexed="81"/>
            <rFont val="Tahoma"/>
            <family val="2"/>
          </rPr>
          <t xml:space="preserve">
updated 1.10.24
</t>
        </r>
      </text>
    </comment>
    <comment ref="B22" authorId="2" shapeId="0" xr:uid="{0650C126-D9C5-420C-9D2D-556E61C6663B}">
      <text>
        <r>
          <rPr>
            <b/>
            <sz val="9"/>
            <color indexed="81"/>
            <rFont val="Tahoma"/>
            <family val="2"/>
          </rPr>
          <t>Nieto, Eve:</t>
        </r>
        <r>
          <rPr>
            <sz val="9"/>
            <color indexed="81"/>
            <rFont val="Tahoma"/>
            <family val="2"/>
          </rPr>
          <t xml:space="preserve">
Updated 1.7.25</t>
        </r>
      </text>
    </comment>
    <comment ref="C22" authorId="2" shapeId="0" xr:uid="{3ADD23A2-9A7C-4BAE-B584-327A1CCDBFD7}">
      <text>
        <r>
          <rPr>
            <b/>
            <sz val="9"/>
            <color indexed="81"/>
            <rFont val="Tahoma"/>
            <family val="2"/>
          </rPr>
          <t>Nieto, Eve:</t>
        </r>
        <r>
          <rPr>
            <sz val="9"/>
            <color indexed="81"/>
            <rFont val="Tahoma"/>
            <family val="2"/>
          </rPr>
          <t xml:space="preserve">
Includes GR Program Fund + $20M for Performance Based Incentive for Industry Certifications and $30M for Student Success Incentive Funds(Side by Side)
Side by Side: Column AD(Program Funds) plus Nonrecurring Projects (AE) .</t>
        </r>
      </text>
    </comment>
    <comment ref="F22" authorId="2" shapeId="0" xr:uid="{72EBF80E-2517-41DE-B404-3BF341A2A041}">
      <text>
        <r>
          <rPr>
            <b/>
            <sz val="9"/>
            <color indexed="81"/>
            <rFont val="Tahoma"/>
            <family val="2"/>
          </rPr>
          <t>Nieto, Eve:</t>
        </r>
        <r>
          <rPr>
            <sz val="9"/>
            <color indexed="81"/>
            <rFont val="Tahoma"/>
            <family val="2"/>
          </rPr>
          <t xml:space="preserve">
Source: Fee Calculator CY (Using PY FTE-3)  FALL 20xx FEES. Tab CY
Cell D37.
Updated 1.7.25 previous year using Consolidated (previous year) Tuition and Fee Report, Total Tuition, Out of state and technology Fees(D95) found in Reports and Surveys\AFR\previous year\AFR Summaries </t>
        </r>
      </text>
    </comment>
    <comment ref="B23" authorId="2" shapeId="0" xr:uid="{390A5BA0-6C76-4B54-862C-EA227DA9FCF2}">
      <text>
        <r>
          <rPr>
            <b/>
            <sz val="9"/>
            <color indexed="81"/>
            <rFont val="Tahoma"/>
            <family val="2"/>
          </rPr>
          <t>Nieto, Eve:</t>
        </r>
        <r>
          <rPr>
            <sz val="9"/>
            <color indexed="81"/>
            <rFont val="Tahoma"/>
            <family val="2"/>
          </rPr>
          <t xml:space="preserve">
Updated 12.18.25
</t>
        </r>
      </text>
    </comment>
    <comment ref="C23" authorId="2" shapeId="0" xr:uid="{A430788C-4935-4E91-BDC7-A042A720162C}">
      <text>
        <r>
          <rPr>
            <b/>
            <sz val="9"/>
            <color indexed="81"/>
            <rFont val="Tahoma"/>
            <family val="2"/>
          </rPr>
          <t>Nieto, Eve:</t>
        </r>
        <r>
          <rPr>
            <sz val="9"/>
            <color indexed="81"/>
            <rFont val="Tahoma"/>
            <family val="2"/>
          </rPr>
          <t xml:space="preserve">
Includes GR Program Fund + $20M for Performance Based Incentive for Industry Certifications and $30M for Student Success Incentive Funds(Side by Side)
Side by Side: Column AD(Program Funds) plus Nonrecurring Projects (AF) .</t>
        </r>
      </text>
    </comment>
    <comment ref="F23" authorId="2" shapeId="0" xr:uid="{F9ABACF8-B72A-418C-B63F-F4281AAD5E5C}">
      <text>
        <r>
          <rPr>
            <b/>
            <sz val="9"/>
            <color indexed="81"/>
            <rFont val="Tahoma"/>
            <family val="2"/>
          </rPr>
          <t>Nieto, Eve:</t>
        </r>
        <r>
          <rPr>
            <sz val="9"/>
            <color indexed="81"/>
            <rFont val="Tahoma"/>
            <family val="2"/>
          </rPr>
          <t xml:space="preserve">
Source: Fee Calculator CY (Using PY FTE-3)  FALL 20xx FEES. Tab CY
Cell D37.
Updated 12.18.25 previous year using Consolidated (24-25) Tuition and Fee Report, FCS tab Total Tuition, Out of state and technology Fees(D94) found in Reports and Surveys\AFR\24-25\AFR Summaries </t>
        </r>
      </text>
    </comment>
  </commentList>
</comments>
</file>

<file path=xl/sharedStrings.xml><?xml version="1.0" encoding="utf-8"?>
<sst xmlns="http://schemas.openxmlformats.org/spreadsheetml/2006/main" count="5645" uniqueCount="1044">
  <si>
    <t>2026 Fact Book
Table of Contents</t>
  </si>
  <si>
    <t>Points of Interest</t>
  </si>
  <si>
    <t/>
  </si>
  <si>
    <t>Fall Headcount Enrollment</t>
  </si>
  <si>
    <t>Table 1.1</t>
  </si>
  <si>
    <t>Fall Headcount Enrollment: Full-Time/Part-Time, Fall 2025 Beginning-of-Term</t>
  </si>
  <si>
    <t>Table 1.2</t>
  </si>
  <si>
    <t>Fall Headcount Enrollment: Race/Ethnicity Fall 2025 Beginning-of-Term</t>
  </si>
  <si>
    <t>Table 1.3</t>
  </si>
  <si>
    <t>Fall Headcount Enrollment: Full-Time/Part-Time by Ethnicity and Sex, Fall 2025 Beginning-of-Term</t>
  </si>
  <si>
    <t>Table 1.4</t>
  </si>
  <si>
    <t>Fall Headcount Enrollment: Colleges by Ethnicity and Sex, Fall 2025 Beginning-of-Term</t>
  </si>
  <si>
    <t>Table 1.5</t>
  </si>
  <si>
    <t>Fall Headcount Enrollment: Fall 2021-2025 Beginning-of-Term</t>
  </si>
  <si>
    <t>Table 1.6</t>
  </si>
  <si>
    <t>Fall Headcount Enrollment: Race/Ethnicity Fall 2021-2025 Beginning-of-Term</t>
  </si>
  <si>
    <t>Table 1.7</t>
  </si>
  <si>
    <t>Fall Headcount Enrollment: Full-Time/Part-Time by Age Ranges, Fall 2025 Beginning-of-Term</t>
  </si>
  <si>
    <t>Annual Headcount Enrollment</t>
  </si>
  <si>
    <t>Table 2.1</t>
  </si>
  <si>
    <t>Annual Student Headcount: 2024-25</t>
  </si>
  <si>
    <t>Table 2.2</t>
  </si>
  <si>
    <t>Annual Unduplicated Student Headcount Enrollment by College, 2024-25</t>
  </si>
  <si>
    <t>Table 2.3</t>
  </si>
  <si>
    <t>Annual Unduplicated Student Headcount Enrollment by College, 2020-21 through 2024-25</t>
  </si>
  <si>
    <t xml:space="preserve">2.3.1T </t>
  </si>
  <si>
    <t>Students Served - Lower-Division/Non-Credit</t>
  </si>
  <si>
    <t xml:space="preserve">2.3.2T </t>
  </si>
  <si>
    <t>Students Served - Upper-Division</t>
  </si>
  <si>
    <t xml:space="preserve">2.3.3T </t>
  </si>
  <si>
    <t>Students Served - All: Lower-Division/Non-Credit and Upper-Division</t>
  </si>
  <si>
    <t xml:space="preserve">2.3.4T </t>
  </si>
  <si>
    <t>Students Enrolled in a Course - Lower-Division/Non-Credit</t>
  </si>
  <si>
    <t xml:space="preserve">2.3.5T </t>
  </si>
  <si>
    <t>Students Enrolled in a Course - Upper-Division</t>
  </si>
  <si>
    <t xml:space="preserve">2.3.6T </t>
  </si>
  <si>
    <t>Students Enrolled in a Course - All: Lower-Division/Non-Credit and Upper-Division</t>
  </si>
  <si>
    <t xml:space="preserve">2.3.7T </t>
  </si>
  <si>
    <t>Students Enrolled in a Funded Course - Lower-Division/Non-Credit</t>
  </si>
  <si>
    <t xml:space="preserve">2.3.8T </t>
  </si>
  <si>
    <t>Students Enrolled in a Funded Course - Upper-Division</t>
  </si>
  <si>
    <t xml:space="preserve">2.3.9T </t>
  </si>
  <si>
    <t>Students Enrolled in a Funded Course - All: Lower-Division/Non-Credit and Upper-Division</t>
  </si>
  <si>
    <t>Table 2.4</t>
  </si>
  <si>
    <t>Annual Disability Headcount Enrollment, 2020-24</t>
  </si>
  <si>
    <t>FTE Enrollment</t>
  </si>
  <si>
    <t>Table 3.1</t>
  </si>
  <si>
    <t>FTE Enrollment (Funded) by Program Area, 2024-25</t>
  </si>
  <si>
    <t>Table 3.2</t>
  </si>
  <si>
    <t>FTE Enrollment (Funded) by College and Program Area, 2024-25</t>
  </si>
  <si>
    <t xml:space="preserve">3.2.1T </t>
  </si>
  <si>
    <t>Lower-Division</t>
  </si>
  <si>
    <t>3.2.2T</t>
  </si>
  <si>
    <t>Lower- and Upper-Division</t>
  </si>
  <si>
    <t>Table 3.3</t>
  </si>
  <si>
    <t>Annual FTE Enrollment (Funded) by College,  2024-25</t>
  </si>
  <si>
    <t>Table 3.4</t>
  </si>
  <si>
    <t>FTE Enrollment (Funded): Actual FTE and Percent by Program Area, 2024-25</t>
  </si>
  <si>
    <t>Program Enrollment</t>
  </si>
  <si>
    <t>Table 4.1</t>
  </si>
  <si>
    <t>Credit Program Enrollment: Headcount by Program Area, 2024-25</t>
  </si>
  <si>
    <t>Table 4.2</t>
  </si>
  <si>
    <t>Table 4.3</t>
  </si>
  <si>
    <t>Credit Program Enrollment: Headcount by College and Ethnicity/Special Populations, 2024-25</t>
  </si>
  <si>
    <t>4.3.1T</t>
  </si>
  <si>
    <t>Associate in Arts Degree Program</t>
  </si>
  <si>
    <t>4.3.2T</t>
  </si>
  <si>
    <t>Educator Preparation Institute Certificate Program</t>
  </si>
  <si>
    <t>4.3.3T</t>
  </si>
  <si>
    <t>Certificate of Professional Prep Program</t>
  </si>
  <si>
    <t>4.3.4T</t>
  </si>
  <si>
    <t>Associate in Science Degree Program</t>
  </si>
  <si>
    <t>4.3.5T</t>
  </si>
  <si>
    <t>Career Certificate and Apprenticeship</t>
  </si>
  <si>
    <t>4.3.6T</t>
  </si>
  <si>
    <t>College Credit Certificate</t>
  </si>
  <si>
    <t>4.3.7T</t>
  </si>
  <si>
    <t>Advanced Technical Certificate Program</t>
  </si>
  <si>
    <t>4.3.8T</t>
  </si>
  <si>
    <t>All Program Areas</t>
  </si>
  <si>
    <t>Table 4.4</t>
  </si>
  <si>
    <t>Program Enrollment: Headcount by College and Program Area, 2024-25</t>
  </si>
  <si>
    <t>Table 4.5</t>
  </si>
  <si>
    <t>Credit Program Enrollment: Workforce Education, Headcount by College and Program Area, 2024-25</t>
  </si>
  <si>
    <t>Table 4.6</t>
  </si>
  <si>
    <t>Credit Enrollment: Workforce Education, Headcount by College and Apprenticeship Program Areas, 2024-25</t>
  </si>
  <si>
    <t>Table 4.7</t>
  </si>
  <si>
    <t>Credit Program Enrollment, Bachelor's Degree Program, Headcount by College and Ethnicity/Special Populations, 2024-25</t>
  </si>
  <si>
    <t>4.7.1T</t>
  </si>
  <si>
    <t>Educational Bachelor's Degree Programs</t>
  </si>
  <si>
    <t>4.7.2T</t>
  </si>
  <si>
    <t>Nursing Bachelor's Degree Programs</t>
  </si>
  <si>
    <t>4.7.3T</t>
  </si>
  <si>
    <t>Other Bachelor's Degree Programs</t>
  </si>
  <si>
    <t>4.7.4T</t>
  </si>
  <si>
    <t>All Bachelor's Degree Programs</t>
  </si>
  <si>
    <t>Credit Program Completions</t>
  </si>
  <si>
    <t>Table 5.1</t>
  </si>
  <si>
    <t>Credit Program Completers: Headcount by Award Type, 2024-25</t>
  </si>
  <si>
    <t>Table 5.2</t>
  </si>
  <si>
    <t>Minority Credit Program Completers, 2024-25</t>
  </si>
  <si>
    <t>Table 5.3</t>
  </si>
  <si>
    <t>Credit Program Completers: Headcount by College, Award Type, and Sex, 2024-25</t>
  </si>
  <si>
    <t>Table 5.4</t>
  </si>
  <si>
    <t>Credit Program Completers: Headcount by College and Ethnicity/Special Populations, 2024-25</t>
  </si>
  <si>
    <t>5.4.1T</t>
  </si>
  <si>
    <t>5.4.2T</t>
  </si>
  <si>
    <t>5.4.3T</t>
  </si>
  <si>
    <t>5.4.4T</t>
  </si>
  <si>
    <t>Workforce Education: Associate in Science Degree Program</t>
  </si>
  <si>
    <t>5.4.5T</t>
  </si>
  <si>
    <t>Workforce Education: Career Certificate and Apprenticeship</t>
  </si>
  <si>
    <t xml:space="preserve">5.4.6T </t>
  </si>
  <si>
    <t>Workforce Education: College Credit Certificate</t>
  </si>
  <si>
    <t>5.4.7T</t>
  </si>
  <si>
    <t>Workforce Education: Advanced Technical Certificate Program</t>
  </si>
  <si>
    <t>5.4.8T</t>
  </si>
  <si>
    <t>Table 5.5</t>
  </si>
  <si>
    <t>Credit Program Completers, Bachelor’s Degree Program, Headcount by College and Ethnicity/Special Populations, 2024-25</t>
  </si>
  <si>
    <t>5.5.1T</t>
  </si>
  <si>
    <t>5.5.2T</t>
  </si>
  <si>
    <t>5.5.3T</t>
  </si>
  <si>
    <t>5.5.4T</t>
  </si>
  <si>
    <t>Employee Information</t>
  </si>
  <si>
    <t>Table 6.1</t>
  </si>
  <si>
    <t>Employee Headcount by Occupation, Fall 2025-26</t>
  </si>
  <si>
    <t>Table 6.2</t>
  </si>
  <si>
    <t>Employee Headcount by Occupational Activity, Fall 2025-26</t>
  </si>
  <si>
    <t>Table 6.3</t>
  </si>
  <si>
    <t>Employee Headcount: Full-Time/Part-Time by Ethnicity and Sex, Fall 2025-26</t>
  </si>
  <si>
    <t>Table 6.4</t>
  </si>
  <si>
    <t>College Employee Headcount by Occupational Activity: Full-Time/Part-Time, Ethnicity, and Sex, Fall 2025-26</t>
  </si>
  <si>
    <t xml:space="preserve">Table 6.5 </t>
  </si>
  <si>
    <t>Average Salary of Full-Time Instructional Personnel by Semesters Employed, Fall 2015-16 through Fall 2025-26</t>
  </si>
  <si>
    <t xml:space="preserve">Table 6.6 </t>
  </si>
  <si>
    <t>Average Salary of Full-Time Instructional Personnel: College by Semesters Employed, Fall 2025-26</t>
  </si>
  <si>
    <t>Table 6.7</t>
  </si>
  <si>
    <t>Average Converted Salary of Full-Time Instructional Personnel: Headcount and Salary by College and Faculty Degree, Fall 2025-26</t>
  </si>
  <si>
    <t xml:space="preserve">Financial Information </t>
  </si>
  <si>
    <t>Table 7.1</t>
  </si>
  <si>
    <t>Operating Expenditures: By Program Area and Category 2024-25</t>
  </si>
  <si>
    <t>Table 7.2</t>
  </si>
  <si>
    <t>Operating Budget - Funding History: General Revenue, Lottery Funds, Federal Stabilization,  Student Fees, Total Education &amp; General Budget</t>
  </si>
  <si>
    <t>Table 7.3</t>
  </si>
  <si>
    <t>Annual Cost Analysis: Expenditures by College Function, 2024-25</t>
  </si>
  <si>
    <t>Table 7.4</t>
  </si>
  <si>
    <t>Annual Cost Analysis: Percentage by College and Function, 2024-25</t>
  </si>
  <si>
    <t>Table 7.5</t>
  </si>
  <si>
    <t>Annual Cost Analysis: Expenditures by College and Category, 2024-25</t>
  </si>
  <si>
    <t>Table 7.6</t>
  </si>
  <si>
    <t>Cost Analysis Summary, 2024-25</t>
  </si>
  <si>
    <t xml:space="preserve">7.6.2T </t>
  </si>
  <si>
    <t xml:space="preserve"> FTE Based on Actual Credit Hours, 2024-25</t>
  </si>
  <si>
    <t>Table 7.7</t>
  </si>
  <si>
    <t>Annual Costs Analysis: Per Credit Hour, 2024-25</t>
  </si>
  <si>
    <t xml:space="preserve"> </t>
  </si>
  <si>
    <t>Table 7.8</t>
  </si>
  <si>
    <t>Student Fees for Lower-Level Credit Programs: Resident Students, Colleges by Fee Type, Fee Per Credit Hour, Fall 2025-26</t>
  </si>
  <si>
    <t>Table 7.9</t>
  </si>
  <si>
    <t>Student Fees for Lower-Level Credit Programs: Non-Resident Students, Colleges by Fee Type, Fee Per Credit Hour, Fall 2025-26</t>
  </si>
  <si>
    <t>Table 7.10</t>
  </si>
  <si>
    <t>Student Fees Comparison for Lower-Level Credit Programs: Resident and Non-Resident Student Fees by College, Fall 2024 and Fall 2025</t>
  </si>
  <si>
    <t>Table 7.11</t>
  </si>
  <si>
    <t>Student Fees for Upper-Level Credit Programs: Resident Students, Colleges by Fee Type, Fee Per Credit Hour, Fall 2025-26</t>
  </si>
  <si>
    <t>Table 7.12</t>
  </si>
  <si>
    <t>Student Fees for Upper-Level Credit Programs: Non-Resident Students, Colleges by Fee Type, Fee Per Credit Hour, Fall 2025-26</t>
  </si>
  <si>
    <t>Table 7.13</t>
  </si>
  <si>
    <t>Student Fees Comparison for Upper-Level Credit Programs: Resident and Non-Resident Student Fees by College, Fall 2024 and Fall 2025</t>
  </si>
  <si>
    <t>Table 7.14</t>
  </si>
  <si>
    <t>Facilities Sites, Inventory, and Value by College, 2024-25</t>
  </si>
  <si>
    <t>POINTS OF INTEREST</t>
  </si>
  <si>
    <t>Degrees/
Certificates Awarded</t>
  </si>
  <si>
    <t>Staff Resources (Fall 2025)</t>
  </si>
  <si>
    <t>Programs  (2024-25)*</t>
  </si>
  <si>
    <t>Enrollments</t>
  </si>
  <si>
    <t>All Employees (6.1T)</t>
  </si>
  <si>
    <t>Unduplicated Enrolled and # of Degrees/Certificates Awarded (2.2T, 5.1T)</t>
  </si>
  <si>
    <t>Faculty (6.2T)</t>
  </si>
  <si>
    <t>Bachelor's Degree Program (4.7.4T, 5.5.4T)</t>
  </si>
  <si>
    <t>Full-Time (6.4T)</t>
  </si>
  <si>
    <t>Associate in Arts Degree (AA) (4.2T, 5.1T)</t>
  </si>
  <si>
    <t>Part-Time (6.4T)</t>
  </si>
  <si>
    <t>Associate in Science Degree (AS) (4.2T, 5.1T)</t>
  </si>
  <si>
    <t>College Credit Certificates (CCC) (4.4T, 5.4.6T)</t>
  </si>
  <si>
    <t>Career Certificates (CC-ATD)(N/A)</t>
  </si>
  <si>
    <t>Enrollment (2024-25)</t>
  </si>
  <si>
    <t>Advanced Technical Certificate (ATC) (4.3.7T, 5.4.7T)</t>
  </si>
  <si>
    <t>Total Annual Student Headcount (2.2T)</t>
  </si>
  <si>
    <t>Educator Preparation Institute (EPI) (4.4T, 5.1T)</t>
  </si>
  <si>
    <t>Certificate of Professional Prep  (4.4T, 5.1T)</t>
  </si>
  <si>
    <t>Apprenticeship (4.5T)</t>
  </si>
  <si>
    <t>N/A</t>
  </si>
  <si>
    <t>Fall 2025 College Credit Students</t>
  </si>
  <si>
    <t>College and Vocational Preparatory (4.4T)</t>
  </si>
  <si>
    <t>Full-Time Students (1.1T)</t>
  </si>
  <si>
    <t>Adult Education and Basic Secondary  (4.4T)</t>
  </si>
  <si>
    <t>Part-Time Students (1.1T)</t>
  </si>
  <si>
    <t>Continuing Workforce Education  (4.4T)</t>
  </si>
  <si>
    <t>Average Full-Time Student Age (N/A)</t>
  </si>
  <si>
    <t xml:space="preserve">  </t>
  </si>
  <si>
    <t>Life Long Learning (4.4T)</t>
  </si>
  <si>
    <t>Average Part-Time Student Age (N/A)</t>
  </si>
  <si>
    <t>Recreation and Leisure  (4.4T)</t>
  </si>
  <si>
    <t xml:space="preserve">    *Students may enroll in more than one program.</t>
  </si>
  <si>
    <t>Return to Table of Contents</t>
  </si>
  <si>
    <t>Fact Book 1.1T
Florida College System
Fall Headcount Enrollment
Full-Tme/Part-Time
Fall 2025 Beginning-of-Term</t>
  </si>
  <si>
    <t>Category</t>
  </si>
  <si>
    <t>Total</t>
  </si>
  <si>
    <t>Deg/Cert
Seeking
First-Time</t>
  </si>
  <si>
    <t>Deg/Cert
Seeking
Transfer-In</t>
  </si>
  <si>
    <t>Deg/Cert
Seeking
Continuing</t>
  </si>
  <si>
    <t>Non-Deg/Cert
Seeking</t>
  </si>
  <si>
    <t>Full-Time</t>
  </si>
  <si>
    <t>Part-Time</t>
  </si>
  <si>
    <t>PERA2208T - 1.1T - Generated 12/04/2025</t>
  </si>
  <si>
    <t>Source: Federal IPEDS EF2, which is based on 2025-26 FCS Student Database Fall Beginning-of-Term data (refer to 1.3T for a further breakout)</t>
  </si>
  <si>
    <t>Fact Book 1.2T
Florida College System
Race/Ethnicity Fall Headcount Enrollment
Fall 2025 Beginning-of-Term</t>
  </si>
  <si>
    <t>Black/African American</t>
  </si>
  <si>
    <t>Hispanic</t>
  </si>
  <si>
    <t>Non Resident Alien</t>
  </si>
  <si>
    <t>Other Minority</t>
  </si>
  <si>
    <t>Two or More Races</t>
  </si>
  <si>
    <t>Unknown Ethnicity</t>
  </si>
  <si>
    <t>White</t>
  </si>
  <si>
    <t>Sum</t>
  </si>
  <si>
    <t>%</t>
  </si>
  <si>
    <t>Fall 2025-26</t>
  </si>
  <si>
    <t>PERA2208T - 1.2T - Generated 12/04/2025</t>
  </si>
  <si>
    <t>Source: Federal IPEDS EF2, which is based on 2025-26 FCS Student Database Fall Beginning-of-Term data (refer to 1.4T for a further breakout)</t>
  </si>
  <si>
    <t>Other Minority = American Indian, Alaskan Native, Asian, Native Hawaiian, and Pacific Islanders</t>
  </si>
  <si>
    <t>Fact Book 1.3T
Florida College System
Fall Headcount Enrollment
Full-Time/Part-Time by Race/Ethnicity and Sex
Students Enrolled for Credit
Fall 2025 Beginning-of-Term</t>
  </si>
  <si>
    <t>All</t>
  </si>
  <si>
    <t>Total
Full-Time
Students</t>
  </si>
  <si>
    <t>Grand
Total</t>
  </si>
  <si>
    <t>Female</t>
  </si>
  <si>
    <t>Non-Resident Alien</t>
  </si>
  <si>
    <t>African American/Black</t>
  </si>
  <si>
    <t>Subtotal</t>
  </si>
  <si>
    <t>Male</t>
  </si>
  <si>
    <t>Grand Total</t>
  </si>
  <si>
    <t>PERA2208T - 1.3T - Generated 12/04/2025</t>
  </si>
  <si>
    <t>Source: Federal IPEDS EF2, which is based on 2025-26 FCS Student Database Fall Beginning-of-Term data</t>
  </si>
  <si>
    <t>Note1: Number of Full-Time students with unknown Sex not included =     1632</t>
  </si>
  <si>
    <t>Note2: Number of Part-Time students with unknown Sex not included =     3036</t>
  </si>
  <si>
    <t>Fact Book 1.4T
Florida College System
Fall Headcount Enrollment
Colleges by Race/Ethnicity and Sex
Fall 2025 Beginning-of-Term</t>
  </si>
  <si>
    <t>College #</t>
  </si>
  <si>
    <t>College Name</t>
  </si>
  <si>
    <t>Unknown 
Ethnicity</t>
  </si>
  <si>
    <t>FLORIDA</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</si>
  <si>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</si>
  <si>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</si>
  <si>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</si>
  <si>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</si>
  <si>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</si>
  <si>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</si>
  <si>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</si>
  <si>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</si>
  <si>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</si>
  <si>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</si>
  <si>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</si>
  <si>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</si>
  <si>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</si>
  <si>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</si>
  <si>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</si>
  <si>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</si>
  <si>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</si>
  <si>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</si>
  <si>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</si>
  <si>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</si>
  <si>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</si>
  <si>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</si>
  <si>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</si>
  <si>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</si>
  <si>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</si>
  <si>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</si>
  <si>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STATE COLLEGE</t>
  </si>
  <si>
    <t>VALENCIA COLLEGE</t>
  </si>
  <si>
    <t>PERA2208T - 1.4T - Generated 12/04/2025</t>
  </si>
  <si>
    <t>Other Minority = American Indian, Alaskan Native, Asian, Native Hawaiian, Pacific Islanders</t>
  </si>
  <si>
    <t>Fact Book 1.5T
Florida College System
Fall Headcount Enrollment
Fall 2021-2025 Beginning-of-Term</t>
  </si>
  <si>
    <t>Term</t>
  </si>
  <si>
    <t>First Time
First Year</t>
  </si>
  <si>
    <t>First Time
Transfer</t>
  </si>
  <si>
    <t>Degree/Certificate
Seeking</t>
  </si>
  <si>
    <t>Non-Degree
Seeking</t>
  </si>
  <si>
    <t>Fall 2021-22</t>
  </si>
  <si>
    <t>Fall 2022-23</t>
  </si>
  <si>
    <t>Fall 2023-24</t>
  </si>
  <si>
    <t>Fall 2024-25</t>
  </si>
  <si>
    <t>PERA2208T - 1.5T - Generated 12/04/2025</t>
  </si>
  <si>
    <t>Source: Federal IPEDS EF2 based on data from the 2022-2023 through 2025-2026 Student Database Fall Beginning-of-Term (refer to 1.3T for current year)</t>
  </si>
  <si>
    <t>Fact Book 1.6T
Florida College System
Race/Ethnicity Fall Headcount Enrollment
Fall 2021-2025 Beginning-of-Term</t>
  </si>
  <si>
    <t> </t>
  </si>
  <si>
    <t>Race/Ethnicity</t>
  </si>
  <si>
    <t>Black/African
American</t>
  </si>
  <si>
    <t>Non-Resident
Alien</t>
  </si>
  <si>
    <t>Other
Minority</t>
  </si>
  <si>
    <t>Two or
More Races</t>
  </si>
  <si>
    <t>Unknown
Ethnicity</t>
  </si>
  <si>
    <t>PERA2208T - 1.6T - Generated 12/04/2025 15:42:10</t>
  </si>
  <si>
    <t>Source: Data based upon the 2022-2023 through 2025-2026 Student Database Fall Beginning-of-Term (refer to 1.4T for current year)</t>
  </si>
  <si>
    <t>Fact Book 1.7T
Florida College System
Fall Headcount Enrollment
Full-Time/Part-Time by Age Ranges
Students Enrolled for Credit
Fall 2025 Beginning-of-Term</t>
  </si>
  <si>
    <t>Age Ranges</t>
  </si>
  <si>
    <t>Under 18</t>
  </si>
  <si>
    <t>18-19</t>
  </si>
  <si>
    <t>20-21</t>
  </si>
  <si>
    <t>22-24</t>
  </si>
  <si>
    <t>25-29</t>
  </si>
  <si>
    <t>30-34</t>
  </si>
  <si>
    <t>35-39</t>
  </si>
  <si>
    <t>40-49</t>
  </si>
  <si>
    <t>50-64</t>
  </si>
  <si>
    <t>65 Over</t>
  </si>
  <si>
    <t>Age Unknown</t>
  </si>
  <si>
    <t>PERA2208T - 1.7T - Generated 12/04/2025</t>
  </si>
  <si>
    <t>Note: Full-Time and Part-Time students having unknown Sex are not included.</t>
  </si>
  <si>
    <t>Note: The age is based on the Integrated Postsecondary Education Data System (IPEDS) October 15th cutoff date.</t>
  </si>
  <si>
    <t>Fact Book 2.1T
Florida College System
Annual Student Headcount
2024-25</t>
  </si>
  <si>
    <t>Recreation and Leisure</t>
  </si>
  <si>
    <t>Unduplicated</t>
  </si>
  <si>
    <t>PERA2208T - 2.1T - Generated 10/29/2025 15:36:01</t>
  </si>
  <si>
    <t>Source: 2024-25 FCS Student Database and Recreational and Leisure (1.42.00) unduplicated counts as reported by colleges to CCTCMIS</t>
  </si>
  <si>
    <t>Fact Book 2.2T</t>
  </si>
  <si>
    <t>Florida College System</t>
  </si>
  <si>
    <t>Annual Unduplicated Student Headcount Enrollment</t>
  </si>
  <si>
    <t>2024-25</t>
  </si>
  <si>
    <t>DIVISION</t>
  </si>
  <si>
    <t>LOWER/NON-CREDIT</t>
  </si>
  <si>
    <t>UPPER</t>
  </si>
  <si>
    <t>ALL</t>
  </si>
  <si>
    <t>STUDENTS
SERVED</t>
  </si>
  <si>
    <t>STUDENTS
ENROLLED IN
A COURSE</t>
  </si>
  <si>
    <t>FUNDED
STUDENTS
ENROLLED IN
A COURSE</t>
  </si>
  <si>
    <t>Eastern Florida</t>
  </si>
  <si>
    <t>Broward</t>
  </si>
  <si>
    <t>Central Florida</t>
  </si>
  <si>
    <t>Chipola</t>
  </si>
  <si>
    <t>Daytona</t>
  </si>
  <si>
    <t>FL SouthWestern</t>
  </si>
  <si>
    <t>Fla SC at Jax</t>
  </si>
  <si>
    <t>Florida Keys</t>
  </si>
  <si>
    <t>Gulf Coast</t>
  </si>
  <si>
    <t>Hillsborough</t>
  </si>
  <si>
    <t>Indian River</t>
  </si>
  <si>
    <t>Florida Gateway</t>
  </si>
  <si>
    <t>Lake Sumter</t>
  </si>
  <si>
    <t>State College FL</t>
  </si>
  <si>
    <t>Miami Dade</t>
  </si>
  <si>
    <t>North Florida</t>
  </si>
  <si>
    <t>Northwest Fla</t>
  </si>
  <si>
    <t>Palm Beach State</t>
  </si>
  <si>
    <t>Pasco-Hernando</t>
  </si>
  <si>
    <t>Pensacola</t>
  </si>
  <si>
    <t>Polk</t>
  </si>
  <si>
    <t>St. Johns River</t>
  </si>
  <si>
    <t>St. Petersburg</t>
  </si>
  <si>
    <t>Santa Fe</t>
  </si>
  <si>
    <t>Seminole State</t>
  </si>
  <si>
    <t>South Florida</t>
  </si>
  <si>
    <t>Tallahassee</t>
  </si>
  <si>
    <t>Valencia</t>
  </si>
  <si>
    <t>System</t>
  </si>
  <si>
    <t>CCTCMIS: HEADCOUNT REPORT LUD, HDCNT - 07/07/2025    2:56 PM</t>
  </si>
  <si>
    <t>SOURCE:  2024-25 Student Data Base</t>
  </si>
  <si>
    <t>Notes:  Upper Division includes any student enrolled in an upper division course or granted a baccalaureate degree.  Lower Division/Non-Credit includes any student enrolled in a lower division or</t>
  </si>
  <si>
    <t>non-credit course or granted an award other than a baccalaureate degree or was reported with no course enrollment.</t>
  </si>
  <si>
    <t>Students Served - Any student reported on the Student Database.  May not be enrolled in a course, but was granted an award or acceleration credit or other service.</t>
  </si>
  <si>
    <t>Students Enrolled in a Course - Student reported on the Student Database that was enrolled in any course.</t>
  </si>
  <si>
    <t>Funded Students Enrolled in a Course - Student reported on the Student Database and eligible for state funding, so that the hours count toward Funded FTE.</t>
  </si>
  <si>
    <t>Fact Book 2.3.1T</t>
  </si>
  <si>
    <t>2020-21 Through 2024-25</t>
  </si>
  <si>
    <t>Students Served - Lower Division/Non-Credit</t>
  </si>
  <si>
    <t>2020 - 21</t>
  </si>
  <si>
    <t>2021 - 22</t>
  </si>
  <si>
    <t>2022 - 23</t>
  </si>
  <si>
    <t>2023 - 24</t>
  </si>
  <si>
    <t>2024 - 25</t>
  </si>
  <si>
    <t>CCTCMIS: HEADCOUNT REPORT HISTORY LUD, HDHST - 07/07/2025    3:00 PM</t>
  </si>
  <si>
    <t>SOURCE:  2020-21 Through 2024-25 Student Data Base</t>
  </si>
  <si>
    <t>Notes:  Students Served - Any student reported on the Student Database.  May not be enrolled in a course, but was granted an award or acceleration credit or other service.</t>
  </si>
  <si>
    <t>Lower Division/Non-Credit includes any student enrolled in a lower division or non-credit course or granted an award other than a baccalaureate degree or was reported with no course enrollment.</t>
  </si>
  <si>
    <t>Fact Book 2.3.2T</t>
  </si>
  <si>
    <t>Students Served - Upper Division</t>
  </si>
  <si>
    <t>Upper Division includes any student enrolled in an upper division course or granted a baccalaureate degree.</t>
  </si>
  <si>
    <t>Fact Book 2.3.3T</t>
  </si>
  <si>
    <t>Students Served - All:  Lower Division/Non-Credit and Upper Division</t>
  </si>
  <si>
    <t>Fact Book 2.3.4T</t>
  </si>
  <si>
    <t>Students Enrolled in a Course - Lower Division/Non-Credit</t>
  </si>
  <si>
    <t>Notes:  Students Enrolled in a Course - Student reported on the Student Database that was enrolled in any course.</t>
  </si>
  <si>
    <t>Lower Division/Non-Credit includes any student enrolled in a lower division or non-credit course.</t>
  </si>
  <si>
    <t>Fact Book 2.3.5T</t>
  </si>
  <si>
    <t>Students Enrolled in a Course - Upper Division</t>
  </si>
  <si>
    <t>Upper Division includes any student enrolled in an upper division course.</t>
  </si>
  <si>
    <t>Fact Book 2.3.6T</t>
  </si>
  <si>
    <t>Students Enrolled in a Course - All:  Lower Division/Non-Credit and Upper Division</t>
  </si>
  <si>
    <t>Fact Book 2.3.7T</t>
  </si>
  <si>
    <t>Funded Students Enrolled in a Course - Lower Division/Non-Credit</t>
  </si>
  <si>
    <t>Notes:  Funded Students Enrolled in a Course - Student reported on the Student Database and eligible for state funding, so that the hours count toward Funded FTE.</t>
  </si>
  <si>
    <t>Fact Book 2.3.8T</t>
  </si>
  <si>
    <t>Funded Students Enrolled in a Course - Upper Division</t>
  </si>
  <si>
    <t>Fact Book 2.3.9T</t>
  </si>
  <si>
    <t>Funded Students Enrolled in a Course - All:  Lower Division/Non-Credit and Upper Division</t>
  </si>
  <si>
    <t>Fact Book 2.4T
Florida College System
Annual Disability Headcount Enrollment
2021-2025</t>
  </si>
  <si>
    <t>Year</t>
  </si>
  <si>
    <t>Visual</t>
  </si>
  <si>
    <t>Hearing</t>
  </si>
  <si>
    <t>Physical</t>
  </si>
  <si>
    <t>Speech</t>
  </si>
  <si>
    <t>Learning</t>
  </si>
  <si>
    <t>Mental</t>
  </si>
  <si>
    <t>Autism</t>
  </si>
  <si>
    <t>Brain Injury</t>
  </si>
  <si>
    <t>Intellectual Disability</t>
  </si>
  <si>
    <t>Other</t>
  </si>
  <si>
    <t>2020-21</t>
  </si>
  <si>
    <t>2021-22</t>
  </si>
  <si>
    <t>2022-23</t>
  </si>
  <si>
    <t>2023-24</t>
  </si>
  <si>
    <t>PERA2208T - 2.4T - Generated 10/29/2025 15:36:01</t>
  </si>
  <si>
    <t>SOURCE: FCS Student Database</t>
  </si>
  <si>
    <t>Note: Disability categories (Data Element 1002) are self-reported by the student and verified by the appropriate office at each institution.</t>
  </si>
  <si>
    <t>The total column may contain duplicate headcounts for students with more than one reported disability code during the reporting year.</t>
  </si>
  <si>
    <t>Fact Book 3.1T
Florida College System
FTE Enrollment (Funded) by Program Area
2024-25</t>
  </si>
  <si>
    <t>A &amp; P
(Upper &amp;
Lower)</t>
  </si>
  <si>
    <t>Adult Education</t>
  </si>
  <si>
    <t>Apprentice
(OTJ &amp; Class)</t>
  </si>
  <si>
    <t>Dev. Ed.</t>
  </si>
  <si>
    <t>EPI</t>
  </si>
  <si>
    <t>CAR</t>
  </si>
  <si>
    <t>AS</t>
  </si>
  <si>
    <t>Total
Lower-Division</t>
  </si>
  <si>
    <t>Total
Upper-Division</t>
  </si>
  <si>
    <t xml:space="preserve">PERA2208t - 3.1T </t>
  </si>
  <si>
    <t>Source: 2425 Student Data Base (refer to table 3.2T for current year)</t>
  </si>
  <si>
    <t>2425 excludes adults with disabilities</t>
  </si>
  <si>
    <t>Total column may not equal the sum of the columns because of rounding.</t>
  </si>
  <si>
    <t>FACT BOOK 3.2.1T</t>
  </si>
  <si>
    <t>FLORIDA COLLEGE SYSTEM</t>
  </si>
  <si>
    <t>FTE ENROLLMENT: FUNDED, LOWER DIVISION</t>
  </si>
  <si>
    <t>2024-25 FTE-3</t>
  </si>
  <si>
    <t>A &amp; P</t>
  </si>
  <si>
    <t>POSTSEC
VOC</t>
  </si>
  <si>
    <t>DEV ED</t>
  </si>
  <si>
    <t>DEV ED
EAP</t>
  </si>
  <si>
    <t>POSTSEC
ADULT
VOC</t>
  </si>
  <si>
    <t>APPRN
CLASS</t>
  </si>
  <si>
    <t>APPRN
OJT</t>
  </si>
  <si>
    <t>ADULT
BASIC</t>
  </si>
  <si>
    <t>LTRCY
EAP</t>
  </si>
  <si>
    <t>ADULT
SEC</t>
  </si>
  <si>
    <t>GED
PREP</t>
  </si>
  <si>
    <t>ASB</t>
  </si>
  <si>
    <t>TOTAL</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</si>
  <si>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</si>
  <si>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</si>
  <si>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</si>
  <si>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</si>
  <si>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</si>
  <si>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</si>
  <si>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</si>
  <si>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</si>
  <si>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</si>
  <si>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</si>
  <si>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</si>
  <si>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</si>
  <si>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</si>
  <si>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</si>
  <si>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</si>
  <si>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</si>
  <si>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</si>
  <si>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</si>
  <si>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</si>
  <si>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</si>
  <si>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</si>
  <si>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</si>
  <si>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</si>
  <si>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</si>
  <si>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</si>
  <si>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</si>
  <si>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</si>
  <si>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</si>
  <si>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</si>
  <si>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CCTCMIS: FTECOL, CO3F29L - 07/30/2025   12:02 PM</t>
  </si>
  <si>
    <t>SOURCE:  2024-25 STUDENT DATA BASE</t>
  </si>
  <si>
    <t>FACT BOOK 3.2.2T</t>
  </si>
  <si>
    <t>FTE ENROLLMENT: FUNDED, LOWER AND UPPER DIVISION</t>
  </si>
  <si>
    <t>UPPER
DIVISION</t>
  </si>
  <si>
    <t>FACT BOOK 3.3T</t>
  </si>
  <si>
    <t>FTE ENROLLMENT BY DISCIPLINE: FUNDED, LOWER AND UPPER DIVISION</t>
  </si>
  <si>
    <t>CODE
DISCIPLINE</t>
  </si>
  <si>
    <t>1.11.01 AGRICULTURE &amp; NAT RES</t>
  </si>
  <si>
    <t>1.11.02 ARCHITECTURE &amp; ENVIR.</t>
  </si>
  <si>
    <t>1.11.04 BIOLOGICAL SCIENCE</t>
  </si>
  <si>
    <t>1.11.09 ENGINEERING</t>
  </si>
  <si>
    <t>1.11.12 HEALTH PROFESSIONS</t>
  </si>
  <si>
    <t>1.11.19 PHYSICAL SCIENCES</t>
  </si>
  <si>
    <t>1.12.10 FINE AND APPLIED ARTS</t>
  </si>
  <si>
    <t>1.13.11 FOREIGN LANGUAGES</t>
  </si>
  <si>
    <t>1.13.15 LETTERS</t>
  </si>
  <si>
    <t>1.14.08 EDUCATION</t>
  </si>
  <si>
    <t>1.15.05 BUSINESS &amp; MANAGEMENT</t>
  </si>
  <si>
    <t>1.16.07 COMPUTER &amp; INFO. SCI.</t>
  </si>
  <si>
    <t>1.16.17 MATHEMATICS</t>
  </si>
  <si>
    <t>1.17.03 AREA STUDIES</t>
  </si>
  <si>
    <t>1.17.20 PSYCHOLOGY</t>
  </si>
  <si>
    <t>1.17.22 SOCIAL SCIENCES</t>
  </si>
  <si>
    <t>1.18.06 COMMUNICATIONS</t>
  </si>
  <si>
    <t>1.18.13 HOME ECONOMICS</t>
  </si>
  <si>
    <t>1.18.14 LAW</t>
  </si>
  <si>
    <t>1.18.16 LIBRARY SCIENCE</t>
  </si>
  <si>
    <t>1.18.18 MILITARY SCIENCE</t>
  </si>
  <si>
    <t>1.18.21 PUBLIC AFFAIRS</t>
  </si>
  <si>
    <t>1.18.23 THEOLOGY</t>
  </si>
  <si>
    <t>1.18.49 INTERDISCIPLINARY</t>
  </si>
  <si>
    <t>TOTAL ADVANCED &amp; PROFESSIONAL</t>
  </si>
  <si>
    <t>1.21.01 AGRICULTURE</t>
  </si>
  <si>
    <t>1.22.01 MARKETING</t>
  </si>
  <si>
    <t>1.23.01 HEALTH</t>
  </si>
  <si>
    <t>1.24.01 HOME ECONOMICS</t>
  </si>
  <si>
    <t>1.25.01 OFFICE</t>
  </si>
  <si>
    <t>1.26.01 TRADE AND INDUSTRIAL</t>
  </si>
  <si>
    <t>1.27.01 PUBLIC SERVICE</t>
  </si>
  <si>
    <t>TOTAL POSTSECONDARY VOC.</t>
  </si>
  <si>
    <t>1.31.01 DEVELOPMENTAL ED.</t>
  </si>
  <si>
    <t>1.31.03 ESL/EAP DEV. ED.</t>
  </si>
  <si>
    <t>TOTAL DEVELOPMENTAL EDUCATION</t>
  </si>
  <si>
    <t>1.50.01 EDUCATOR PREP. INST.</t>
  </si>
  <si>
    <t>TOTAL FTE FOR CREDIT</t>
  </si>
  <si>
    <t>1.21.02 AGRICULTURE</t>
  </si>
  <si>
    <t>1.22.02 MARKETING</t>
  </si>
  <si>
    <t>1.23.02 HEALTH</t>
  </si>
  <si>
    <t>1.24.02 HOME ECONOMICS</t>
  </si>
  <si>
    <t>1.25.02 OFFICE</t>
  </si>
  <si>
    <t>1.26.02 TRADE AND INDUSTRIAL</t>
  </si>
  <si>
    <t>1.27.02 PUBLIC SERVICE</t>
  </si>
  <si>
    <t>TOTAL POSTSECONDARY ADULT VOC</t>
  </si>
  <si>
    <t>1.21.03 AGRICULTURE</t>
  </si>
  <si>
    <t>1.22.03 MARKETING</t>
  </si>
  <si>
    <t>1.23.03 HEALTH</t>
  </si>
  <si>
    <t>1.24.03 HOME ECONOMICS</t>
  </si>
  <si>
    <t>1.25.03 OFFICE</t>
  </si>
  <si>
    <t>1.26.03 TRADE AND INDUSTRIAL</t>
  </si>
  <si>
    <t>1.27.03 PUBLIC SERVICE</t>
  </si>
  <si>
    <t>TOTAL CONTINUING WORKFORCE ED</t>
  </si>
  <si>
    <t>1.29.97 APPRENTICESHIP CLASS</t>
  </si>
  <si>
    <t>1.29.98 APPRENTICESHIP OJT</t>
  </si>
  <si>
    <t>1.29.99 APPRENTICESHIP</t>
  </si>
  <si>
    <t>1.31.02 ACADEMIC SKILLS BUILD.</t>
  </si>
  <si>
    <t>1.32.01 ADULT BASIC</t>
  </si>
  <si>
    <t>1.32.02 ADULT SECONDARY</t>
  </si>
  <si>
    <t>1.32.03 GED PREP.</t>
  </si>
  <si>
    <t>1.32.04 ESL/EAP ADLT LITERACY</t>
  </si>
  <si>
    <t>TOTAL ADULT BASIC / SECONDARY</t>
  </si>
  <si>
    <t>TOTAL FTE:  NON-CREDIT</t>
  </si>
  <si>
    <t>TOTAL FTE:  LOWER DIVISION</t>
  </si>
  <si>
    <t>UPPER DIVISION</t>
  </si>
  <si>
    <t>TOTAL FTE</t>
  </si>
  <si>
    <t>CCTCMIS: FTEDISC - 07/11/2025    3:27 PM</t>
  </si>
  <si>
    <t>Fact Book 3.4T
Florida College System
FTE Enrollment (Funded)
Actual FTE and Percent by Program Area
2024-25</t>
  </si>
  <si>
    <t>Reporting Year</t>
  </si>
  <si>
    <t>A&amp;P</t>
  </si>
  <si>
    <t>Apprentice</t>
  </si>
  <si>
    <t>CWE</t>
  </si>
  <si>
    <t>Adult Ed.</t>
  </si>
  <si>
    <t>Dev Ed.</t>
  </si>
  <si>
    <t>Total Lower</t>
  </si>
  <si>
    <t>Total Upper</t>
  </si>
  <si>
    <t xml:space="preserve">PERA2208t - 3.4T </t>
  </si>
  <si>
    <t>Source: 2425 Student Data Base (refer to table 3.4T for current year)</t>
  </si>
  <si>
    <t>Excludes adults with disabilities.</t>
  </si>
  <si>
    <t>Fact Book 4.1T
Florida College System
Credit Program Enrollment
Headcount by Program Area
2024-25</t>
  </si>
  <si>
    <t>* Post-baccalaureate programs</t>
  </si>
  <si>
    <t>AA</t>
  </si>
  <si>
    <t>Argibus-Nat
Resources</t>
  </si>
  <si>
    <t>Business</t>
  </si>
  <si>
    <t>Certificate
of
Professional
Prep*</t>
  </si>
  <si>
    <t>EPI*</t>
  </si>
  <si>
    <t>Family
Consumer</t>
  </si>
  <si>
    <t>Health</t>
  </si>
  <si>
    <t>Inactive
Programs</t>
  </si>
  <si>
    <t>Industrial</t>
  </si>
  <si>
    <t>Marketing</t>
  </si>
  <si>
    <t>Public
Service</t>
  </si>
  <si>
    <t>PERA2208t - 4.1T  - Generated 10/30/2025 10:30:28</t>
  </si>
  <si>
    <t>Source: 2025 FCS Student Database</t>
  </si>
  <si>
    <t>* Upper Level Institutional Credit Programs.</t>
  </si>
  <si>
    <t>Fact Book 4.2T
Florida College System
Credit Program Enrollment
Headcount by Award Type
2024-25</t>
  </si>
  <si>
    <t>Award Types</t>
  </si>
  <si>
    <t>Certificates</t>
  </si>
  <si>
    <t>Certificate of Professional Prep</t>
  </si>
  <si>
    <t>PERA2208t - 4.2T  - Generated 10/30/2025 10:30:28</t>
  </si>
  <si>
    <t>Fact Book 4.3.1T
Florida College System
Credit Program Enrollment
Associate in Arts Degree Program
Headcount by College by Race/Ethnicity and Special Populations
2024-25</t>
  </si>
  <si>
    <t>Race/Ethnicity and Sex</t>
  </si>
  <si>
    <t>Asian</t>
  </si>
  <si>
    <t>American
Indian</t>
  </si>
  <si>
    <t>Hispanic/
Latino</t>
  </si>
  <si>
    <t xml:space="preserve"> Pacific Islander</t>
  </si>
  <si>
    <t>College</t>
  </si>
  <si>
    <t>Special Populations</t>
  </si>
  <si>
    <t>Unknowns</t>
  </si>
  <si>
    <t>Disabled</t>
  </si>
  <si>
    <t>LEP</t>
  </si>
  <si>
    <t>Disadvantage</t>
  </si>
  <si>
    <t>00</t>
  </si>
  <si>
    <t>01</t>
  </si>
  <si>
    <t>02</t>
  </si>
  <si>
    <t>03</t>
  </si>
  <si>
    <t>04</t>
  </si>
  <si>
    <t>05</t>
  </si>
  <si>
    <t>06</t>
  </si>
  <si>
    <t>FLORIDA SOUTHWESTERN STATE
COLLEGE</t>
  </si>
  <si>
    <t>07</t>
  </si>
  <si>
    <t>FLORIDA STATE COLLEGE AT
JACKSONVILLE</t>
  </si>
  <si>
    <t>08</t>
  </si>
  <si>
    <t>09</t>
  </si>
  <si>
    <t>STATE COLLEGE OF FLORIDA,
MANATEE-SARASOTA</t>
  </si>
  <si>
    <t>PERA2208t - 4.3.1T  - Generated 10/30/2025 10:30:28</t>
  </si>
  <si>
    <t>LEP - Limited English Proficiency</t>
  </si>
  <si>
    <t>Disadvantaged - Disadvantaged economically or academically</t>
  </si>
  <si>
    <t>Total unknowns includes both unknown ethnicity and unknown sex.</t>
  </si>
  <si>
    <t>Fact Book 4.3.2T
Florida College System
Credit Program Enrollment
Educator Preparation Institute Certificate Program
Headcount by College by Race/Ethnicity and Special Populations
2024-25</t>
  </si>
  <si>
    <t>*To provide meaningful results and to protect the privacy of individual students, data are displayed only when the total number of students in a group is at least 10 and when the performance of individuals would not be disclosed. Data for groups less than 10 are displayed with an asterisk (*).</t>
  </si>
  <si>
    <t>*</t>
  </si>
  <si>
    <t>PERA2208t - 4.3.2T  - Generated 10/30/2025 10:30:28</t>
  </si>
  <si>
    <t>Fact Book 4.3.3T
Florida College System
Credit Program Enrollment
Certificate of Professional Prep Program
Headcount by College by Race/Ethnicity and Special Populations
2024-25</t>
  </si>
  <si>
    <t>PERA2208t - 4.3.3T  - Generated 10/30/2025 10:30:28</t>
  </si>
  <si>
    <t>Fact Book 4.3.4T
Florida College System
Credit Program Enrollment
Associate in Science Degree Program
Headcount by College by Race/Ethnicity and Special Populations
2024-25</t>
  </si>
  <si>
    <t>PERA2208t - 4.3.4T  - Generated 10/30/2025 10:30:28</t>
  </si>
  <si>
    <t>Fact Book 4.3.5T
Florida College System
Credit Program Enrollment
Career Certificate and Apprenticeship
Headcount by College by Race/Ethnicity and Special Populations
2024-25</t>
  </si>
  <si>
    <t>10</t>
  </si>
  <si>
    <t>11</t>
  </si>
  <si>
    <t>12</t>
  </si>
  <si>
    <t>15</t>
  </si>
  <si>
    <t>16</t>
  </si>
  <si>
    <t>17</t>
  </si>
  <si>
    <t>18</t>
  </si>
  <si>
    <t>19</t>
  </si>
  <si>
    <t>20</t>
  </si>
  <si>
    <t>21</t>
  </si>
  <si>
    <t>22</t>
  </si>
  <si>
    <t>23</t>
  </si>
  <si>
    <t>24</t>
  </si>
  <si>
    <t>25</t>
  </si>
  <si>
    <t>26</t>
  </si>
  <si>
    <t>27</t>
  </si>
  <si>
    <t>28</t>
  </si>
  <si>
    <t>PERA2208t - 4.3.5T  - Generated 10/30/2025 10:30:28</t>
  </si>
  <si>
    <t>Fact Book 4.3.6T
Florida College System
Credit Program Enrollment
College Credit Certificate
Headcount by College by Race/Ethnicity and Special Populations
2024-25</t>
  </si>
  <si>
    <t>PERA2208t - 4.3.6T  - Generated 10/30/2025 10:30:28</t>
  </si>
  <si>
    <t>Fact Book 4.3.7T
Florida College System
Credit Program Enrollment
Advanced Technical Certificate Program
Headcount by College by Race/Ethnicity and Special Populations
2024-25</t>
  </si>
  <si>
    <t>PERA2208t - 4.3.7T  - Generated 10/30/2025 10:30:28</t>
  </si>
  <si>
    <t>Fact Book 4.3.8T
Florida College System
Credit Program Enrollment
All Program Areas
Headcount by College by Race/Ethnicity and Special Populations
2024-25</t>
  </si>
  <si>
    <t>PERA2208t - 4.3.8T  - Generated 10/30/2025 10:30:28</t>
  </si>
  <si>
    <t>Fact Book 4.4T
Florida College System
Program Enrollment
Headcount by College and Program Area
2024-25</t>
  </si>
  <si>
    <t>Associate
In Arts</t>
  </si>
  <si>
    <t>Educator
Preparation
Institute</t>
  </si>
  <si>
    <t>Certificate of
Professional
Prep</t>
  </si>
  <si>
    <t>College &amp;
Vocational
Preparatory</t>
  </si>
  <si>
    <t>Workforce Education</t>
  </si>
  <si>
    <t>Adult Education
Basic &amp;
Secondary</t>
  </si>
  <si>
    <t>Community Instructional
Services
Rec. &amp; Leisure</t>
  </si>
  <si>
    <t>Life Long
Learning</t>
  </si>
  <si>
    <t>Total
(Duplicated)</t>
  </si>
  <si>
    <t>Unduplicated
Headcount</t>
  </si>
  <si>
    <t>AS
Degree</t>
  </si>
  <si>
    <t>College
Cert.</t>
  </si>
  <si>
    <t>CAR
Cert.</t>
  </si>
  <si>
    <t>Continuing Workforce Education</t>
  </si>
  <si>
    <t>PERA2208t - 4.4T - Generated 10/30/2025 10:30:28</t>
  </si>
  <si>
    <t>SOURCE: 2025 FCS Student Database</t>
  </si>
  <si>
    <t>Other = These figures reflect students enrolled in apprenticeship courses, and students who are enrolled in courses related to employment, as general freshmen or for other personal objectives. There may be some duplication between major program areas.</t>
  </si>
  <si>
    <t>Unduplicated headcount represents the unduplicated number of students by each college, excluding recreation and leisure.</t>
  </si>
  <si>
    <t>*CWE = Continuing workforce education (CWE)</t>
  </si>
  <si>
    <t>*Continuing workforce education (CWE)</t>
  </si>
  <si>
    <t>Fact Book 4.5T
Florida College System
Credit Program Enrollment: Workforce Education
Headcount by College and Program Area
2024-25</t>
  </si>
  <si>
    <t>Agriculture
Natural
Resources</t>
  </si>
  <si>
    <t>Inactive</t>
  </si>
  <si>
    <t>Co-Op Training*</t>
  </si>
  <si>
    <t>PERA2208t - 4.5T 10/30/2025 10:30:28</t>
  </si>
  <si>
    <t>Does not include continuing workforce education (CWE) course enrollments</t>
  </si>
  <si>
    <t>Cooperative training is also included in vocational program areas</t>
  </si>
  <si>
    <t>Fact Book 4.6T
Florida College System
Credit Program Enrollment
Workforce Education
Headcount by College and Apprenticeship Program Areas
2024-25</t>
  </si>
  <si>
    <t>PERA2208t - 4.6T  - Generated 10/30/2025 10:30:28</t>
  </si>
  <si>
    <t>Fact Book 4.7.1T
Florida College System
Credit Program Enrollment
Educational Bachelor's Degree Program
Headcount by College by Race/Ethnicity and Special Populations
2024-25</t>
  </si>
  <si>
    <t>PERA2208t - 4.7.1T - Generated 10/30/2025 10:30:28</t>
  </si>
  <si>
    <t>DISAD - Disadvantaged economically or academically</t>
  </si>
  <si>
    <t>Fact Book 4.7.2T
Florida College System
Credit Program Enrollment
Nursing Bachelor's Degree Program
Headcount by College by Race/Ethnicity and Special Populations
2024-25</t>
  </si>
  <si>
    <t>PERA2208t - 4.7.2T - Generated 10/30/2025 10:30:28</t>
  </si>
  <si>
    <t>Fact Book 4.7.3T
Florida College System
Credit Program Enrollment
Other Bachelor's Degree Program
Headcount by College by Race/Ethnicity and Special Populations
2024-25</t>
  </si>
  <si>
    <t>Pacific</t>
  </si>
  <si>
    <t>Two or More</t>
  </si>
  <si>
    <t>PERA2208t - 4.7.3T - Generated 10/30/2025 10:30:28</t>
  </si>
  <si>
    <t>Fact Book 4.7.4T
Florida College System
Credit Program Enrollment
All Bachelor's Degree Program
Headcount by College by Race/Ethnicity and Special Populations
2024-25</t>
  </si>
  <si>
    <t>PERA2208t - 4.7.4T - Generated 10/30/2025 10:30:28</t>
  </si>
  <si>
    <t>Fact Book 5.1T
Florida College System
Credit Program Completers
Headcount by Award Type
2024-25</t>
  </si>
  <si>
    <t>PERA2208t - 5.1T - Generated  07/18/2025 13:38:57</t>
  </si>
  <si>
    <t>Source: 2025 FCS Student Database, AA1A File</t>
  </si>
  <si>
    <t>Students are counted once for each program completion (Data Element 2101: Completion CIP).</t>
  </si>
  <si>
    <t>Fact Book 5.2T
Florida College System
Minority Credit Program Completers
Headcount by Race/Ethnicity
2024-25</t>
  </si>
  <si>
    <t>Minorities</t>
  </si>
  <si>
    <t>Hispanic/Latino</t>
  </si>
  <si>
    <t>American Indian</t>
  </si>
  <si>
    <t>PERA2208t - 5.2T - Generated 07/18/2025 13:38:57</t>
  </si>
  <si>
    <t>Fact Book 5.3T
Florida College System
Credit Program Completers
Headcount by College, Award Type and Sex
2024-25</t>
  </si>
  <si>
    <t>Associate in Arts</t>
  </si>
  <si>
    <t>Educator Preparation
Institute</t>
  </si>
  <si>
    <t>Associate in Science</t>
  </si>
  <si>
    <t>Certificate of
Professional Prep</t>
  </si>
  <si>
    <t>Unknown</t>
  </si>
  <si>
    <t>PERA2208t - 5.3T - Generated 07/18/2025 13:38:57</t>
  </si>
  <si>
    <t>Unknown = Unknown sex and/or race</t>
  </si>
  <si>
    <t>Fact Book 5.4.1T
Florida College System
Credit Program Completers
Associate in Arts Degree Program
Headcount by College by Race/Ethnicity, Sex and Special Populations
2024-25</t>
  </si>
  <si>
    <t>PERA2208t - 5.4.1T  - Generated 07/18/2025 13:38:57</t>
  </si>
  <si>
    <t>Disadvantage - Disadvantaged economically or academically</t>
  </si>
  <si>
    <t>Fact Book 5.4.2T
Florida College System
Credit Program Completers
Educator Preparation Institute Certificate Program
Headcount by College by Race/Ethnicity, Sex and Special Populations
2024-25</t>
  </si>
  <si>
    <t>PERA2208t - 5.4.2T  - Generated 07/18/2025 13:38:57</t>
  </si>
  <si>
    <t>Fact Book 5.4.3T
Florida College System
Credit Program Completers
Certificate of Professional Prep
Headcount by College by Race/Ethnicity, Sex and Special Populations
2024-25</t>
  </si>
  <si>
    <t>PERA2208t - 5.4.3T  - Generated 07/18/2025 13:38:57</t>
  </si>
  <si>
    <t>Fact Book 5.4.4T
Florida College System
Credit Program Completers
Workforce Education: Associate in Science
Headcount by College by Race/Ethnicity, Sex and Special Populations
2024-25</t>
  </si>
  <si>
    <t>Total Unknowns</t>
  </si>
  <si>
    <t>College Total</t>
  </si>
  <si>
    <t>PERA2208t - 5.4.4T  - Generated 07/18/2025 13:38:57</t>
  </si>
  <si>
    <t>Fact Book 5.4.5T
Florida College System
Credit Program Completers
Workforce Education: Career Certificate and Apprenticeship
Headcount by College by Race/Ethnicity, Sex and Special Populations
2024-25</t>
  </si>
  <si>
    <t>PERA2208t - 5.4.5T  - Generated 07/18/2025 13:38:57</t>
  </si>
  <si>
    <t>Fact Book 5.4.6T
Florida College System
Credit Program Completers
Workforce Education: Postsecondary Vocational Certificate Program
Headcount by College by Race/Ethnicity, Sex and Special Populations
2024-25</t>
  </si>
  <si>
    <t>PERA2208t - 5.4.6T  - Generated 07/18/2025 13:38:57</t>
  </si>
  <si>
    <t>Fact Book 5.4.7T
Florida College System
Credit Program Completers
Workforce Education: Advanced Technical Certificate Program
Headcount by College by Race/Ethnicity, Sex and Special Populations
2024-25</t>
  </si>
  <si>
    <t>PERA2208t - 5.4.7T  - Generated 07/18/2025 13:38:57</t>
  </si>
  <si>
    <t>Fact Book 5.4.8T
Florida College System
Credit Program Completers
All Program Areas
Headcount by College by Race/Ethnicity, Sex and Special Populations
2024-25</t>
  </si>
  <si>
    <t>PERA2208t - 5.4.8T  - Generated 07/18/2025 13:38:57</t>
  </si>
  <si>
    <t>Fact Book 5.5.1 T
Florida College System
Credit Program Completers
Educational Bachelor's Degree Program
Headcount by College by Race/Ethnicity, Sex and Special Populations
2024-25</t>
  </si>
  <si>
    <t>PERA2208t - 5.5.1.T - Generated 07/18/2025 13:38:57</t>
  </si>
  <si>
    <t>Source: FCS 2025 Student Database, AA1A File</t>
  </si>
  <si>
    <t>Fact Book 5.5.2.T
Florida College System
Credit Program Completers
Nursing Bachelor's Degree Program
Headcount by College by Race/Ethnicity, Sex and Special Populations
2024-25</t>
  </si>
  <si>
    <t>PERA2208t - 5.5.2.T - Generated 07/18/2025 13:38:57</t>
  </si>
  <si>
    <t>Fact Book 5.5.3.T
Florida College System
Credit Program Completers
Other Bachelor's Degree Programs
Headcount by College by Race/Ethnicity, Sex and Special Populations
2024-25</t>
  </si>
  <si>
    <t>PERA2208t - 5.5.3.T - Generated 07/18/2025 13:38:57</t>
  </si>
  <si>
    <t>Fact Book 5.5.4.T
Florida College System
Credit Program Completers
All Bachelor's Degree Program
Headcount by College by Race/Ethnicity, Sex and Special Populations
2024-25</t>
  </si>
  <si>
    <t>PERA2208t - 5.5.4.T - Generated 07/18/2025 13:38:57</t>
  </si>
  <si>
    <t>Fact Book 6.1T
Florida College System
Employee Headcount by Occupational Activity</t>
  </si>
  <si>
    <t>Occupation</t>
  </si>
  <si>
    <t>% of Total</t>
  </si>
  <si>
    <t>Archivists, Curators, and Museum Technicians</t>
  </si>
  <si>
    <t>Business and Financial Operations</t>
  </si>
  <si>
    <t>Community Service, Legal, Arts, and Media</t>
  </si>
  <si>
    <t>Computer Engineering and Science</t>
  </si>
  <si>
    <t>Healthcare Practitioners and Technical</t>
  </si>
  <si>
    <t>Instructional</t>
  </si>
  <si>
    <t>Librarians</t>
  </si>
  <si>
    <t>Library Technicians</t>
  </si>
  <si>
    <t>Exec, Admin, Mgr</t>
  </si>
  <si>
    <t>Natural Resources, Construction, and Maintenance Occupations</t>
  </si>
  <si>
    <t>Office and Administrative Support Occupations</t>
  </si>
  <si>
    <t>Non-Postsecondary Teaching</t>
  </si>
  <si>
    <t>Production, Transportation, and Material</t>
  </si>
  <si>
    <t>Sales and Related Occupations</t>
  </si>
  <si>
    <t>Service Occupations</t>
  </si>
  <si>
    <t>Fall 2026 Annual Personnel Reports (APR)</t>
  </si>
  <si>
    <t>PERA 2208t Division of Accountability, Research and Measurement</t>
  </si>
  <si>
    <t>Fact Book 6.2T
Florida College System
Employee Headcount
by Occupational Activity
Fall 2025-26</t>
  </si>
  <si>
    <t>Occupational Activity</t>
  </si>
  <si>
    <t>Exec., Admin. Mgr.</t>
  </si>
  <si>
    <t>Professional</t>
  </si>
  <si>
    <t>Source: Fall 2025-26 Annual Personnel Reports (APR)</t>
  </si>
  <si>
    <t>Fact Book 6.3T
Florida College System
Employee Headcount
Full-Time/Part-Time by Race/Ethnicity and Sex
Fall 2025-26</t>
  </si>
  <si>
    <t>Fact Book 6.4T
Florida College System
College Employee Headcount by Occupational Activity, Full-Time/Part-Time, Race/Ethnicity and Sex
Fall 2025-26</t>
  </si>
  <si>
    <t>Employee Type</t>
  </si>
  <si>
    <t>Hispanic/ Latino</t>
  </si>
  <si>
    <t>#</t>
  </si>
  <si>
    <t>Sub-Total</t>
  </si>
  <si>
    <t>Fact Book 6.5T
Florida College System
Average Salary of Full-Time Instructional Personnel by Semesters Employed
Fall 2014-15 through Fall 2025-26</t>
  </si>
  <si>
    <t>2.0 Semester</t>
  </si>
  <si>
    <t>2.5 Semester</t>
  </si>
  <si>
    <t>3.0 Semester</t>
  </si>
  <si>
    <t>2.0 Semester Equivalent*</t>
  </si>
  <si>
    <t>Number</t>
  </si>
  <si>
    <t>Salary</t>
  </si>
  <si>
    <t>% Change</t>
  </si>
  <si>
    <t>PERA2208t - 6.5T - Generated 3/19/2026</t>
  </si>
  <si>
    <t>Source: Fall 2014-15 through 2025-26 Annual Personnel Reports (APR)</t>
  </si>
  <si>
    <t>Note: Temporary employees are not included.</t>
  </si>
  <si>
    <t>Full-time faculty with contracts less than 2 terms are not included.</t>
  </si>
  <si>
    <t>* 2.0 semester equivalents have been determined by the application of conversion factors to the 2.5 and 3.0 semester salaries.</t>
  </si>
  <si>
    <t>These contract periods have been adjusted in order to develop a salary composite for 2.0 semesters or nine months.</t>
  </si>
  <si>
    <t>This period is the nationally recognized basis for comparison.</t>
  </si>
  <si>
    <t>The federal standard of 0.909 and 0.818 have been respectively applied to 2.5 and 3.0 semester salaries.</t>
  </si>
  <si>
    <t>The number of days per term included in a contract may vary among the colleges.</t>
  </si>
  <si>
    <t>Fact Book 6.6T
Florida College System
College by Semesters Employed
Fall Term 2025-26</t>
  </si>
  <si>
    <t>13</t>
  </si>
  <si>
    <t>14</t>
  </si>
  <si>
    <t>PERA2208t - 6.6T</t>
  </si>
  <si>
    <t>Notes: Temporary employees are not included. Full-time faculty with contracts less 											   than 2 terms are not included.  *2.0 Semester Equivalents have been determined											   by the application of conversion factors to the 2.5 and 3.0 semester salaries. 											   These contract periods have been adjusted in order to develop a salary composite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</si>
  <si>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Notes: Temporary employees are not included. Full-time faculty with contracts less    than 2 terms are not included.  *2.0 Semester Equivalents have been determined    by the application of conversion factors to the 2.5 and 3.0 semester salaries.    These contract periods have been adjusted in order to develop a salary composite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</si>
  <si>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Fact Book 6.7T
Florida College System
Average Converted Salary of Full-Time Instructional Personnel by College and Degree
Fall Term 2025-26</t>
  </si>
  <si>
    <t>Doctorate</t>
  </si>
  <si>
    <t>Advanced
Masters</t>
  </si>
  <si>
    <t>Masters</t>
  </si>
  <si>
    <t>Bachelor's</t>
  </si>
  <si>
    <t>Associate</t>
  </si>
  <si>
    <t>Less than
Associate</t>
  </si>
  <si>
    <t>Unknown Not
Applicable</t>
  </si>
  <si>
    <t xml:space="preserve">
Salary</t>
  </si>
  <si>
    <t>Notes: Temporary employees are not included. Full-time faculty with contracts less than 2 terms are not included. Several Florida Colleges were involved with union negotiations at the time the data was reported therefore, the posted amounts could differ once negotiations are completed.</t>
  </si>
  <si>
    <t>Fact Book 7.1F - WITH AMOUNTS</t>
  </si>
  <si>
    <t>Operating Expenditures</t>
  </si>
  <si>
    <t>Percentage By Category</t>
  </si>
  <si>
    <t>OPERATING EXPENDITURES</t>
  </si>
  <si>
    <t>Advanced and Professional</t>
  </si>
  <si>
    <t>Capital Outlay</t>
  </si>
  <si>
    <t>Current Expense</t>
  </si>
  <si>
    <t>Non-Instructional</t>
  </si>
  <si>
    <t>PSAV</t>
  </si>
  <si>
    <t>PSV</t>
  </si>
  <si>
    <t>Personnel Expense (Full-Time)</t>
  </si>
  <si>
    <t>Personnel Expense (Part-Time)</t>
  </si>
  <si>
    <t>Developmental Education</t>
  </si>
  <si>
    <t>Operating Expenditures by Category</t>
  </si>
  <si>
    <t>Operating Expenditures by Program Area</t>
  </si>
  <si>
    <t>Category Total</t>
  </si>
  <si>
    <t>Program Area Total</t>
  </si>
  <si>
    <t>Total Expenditures excluding transfers</t>
  </si>
  <si>
    <t>Fact Book 7.1F - FACT BOOK FORMAT</t>
  </si>
  <si>
    <t>Percentage By Program Area</t>
  </si>
  <si>
    <t>Dev Ed</t>
  </si>
  <si>
    <t>Table 7.2T</t>
  </si>
  <si>
    <t>Operating Budget - Funding History</t>
  </si>
  <si>
    <t>General Revenue</t>
  </si>
  <si>
    <t>Lottery Funds</t>
  </si>
  <si>
    <t>Federal Stabilization Funds</t>
  </si>
  <si>
    <t>Student Fees</t>
  </si>
  <si>
    <t>Total Educ. &amp; Gen. Budget</t>
  </si>
  <si>
    <t>Updated-Actual</t>
  </si>
  <si>
    <t>Revised (Reductions)</t>
  </si>
  <si>
    <t>2008-09</t>
  </si>
  <si>
    <t>2009-10</t>
  </si>
  <si>
    <t>2010-11</t>
  </si>
  <si>
    <t>2011-12</t>
  </si>
  <si>
    <t>2012-13</t>
  </si>
  <si>
    <t>2013-14</t>
  </si>
  <si>
    <t>2014-15</t>
  </si>
  <si>
    <t>2015-16</t>
  </si>
  <si>
    <t>2016-17</t>
  </si>
  <si>
    <t>2017-18</t>
  </si>
  <si>
    <t>2018-19</t>
  </si>
  <si>
    <t>2019-20</t>
  </si>
  <si>
    <t>2025-26</t>
  </si>
  <si>
    <t>Note: 2025-26 is based on actual legislative appropriations, and estimated student fees and FTE.</t>
  </si>
  <si>
    <t xml:space="preserve">THE FLORIDA COLLEGE SYSTEM </t>
  </si>
  <si>
    <t>2024-25 ANNUAL COST ANALYSIS</t>
  </si>
  <si>
    <t>EXPENDITURES BY FUNCTION</t>
  </si>
  <si>
    <t>COLLEGE</t>
  </si>
  <si>
    <t>DIRECT INSTRUCTION</t>
  </si>
  <si>
    <t>ACADEMIC SUPPORT</t>
  </si>
  <si>
    <t>STUDENT SERVICES</t>
  </si>
  <si>
    <t>INSTITUTIONAL SUPPORT</t>
  </si>
  <si>
    <t>PLANT OPER.&amp; MAINTENANCE</t>
  </si>
  <si>
    <t>TOTAL
INSTRUCTIONAL
COSTS</t>
  </si>
  <si>
    <t>UNALLOCATED COSTS EXCLUDING TRANSFERS</t>
  </si>
  <si>
    <t>TOTAL EXPENSES EXCLUDING TRANSFERS</t>
  </si>
  <si>
    <t>TRANSFERS</t>
  </si>
  <si>
    <t>GRAND TOTAL</t>
  </si>
  <si>
    <t>EASTERN FLORIDA</t>
  </si>
  <si>
    <t>BROWARD</t>
  </si>
  <si>
    <t>CENTRAL FLORIDA</t>
  </si>
  <si>
    <t>CHIPOLA</t>
  </si>
  <si>
    <t>DAYTONA</t>
  </si>
  <si>
    <t>FL SOUTHWESTERN</t>
  </si>
  <si>
    <t>FSC, JACKSONVILLE</t>
  </si>
  <si>
    <t>FLORIDA KEYS</t>
  </si>
  <si>
    <t>GULF COAST</t>
  </si>
  <si>
    <t>HILLSBOROUGH</t>
  </si>
  <si>
    <t>INDIAN RIVER</t>
  </si>
  <si>
    <t>GATEWAY</t>
  </si>
  <si>
    <t>LAKE-SUMTER</t>
  </si>
  <si>
    <t>SCF, MANATEE-SARASOTA</t>
  </si>
  <si>
    <t>MIAMI DADE</t>
  </si>
  <si>
    <t>NORTH FLORIDA</t>
  </si>
  <si>
    <t>NORTHWEST FLORIDA</t>
  </si>
  <si>
    <t>PALM BEACH</t>
  </si>
  <si>
    <t>PASCO-HERNANDO</t>
  </si>
  <si>
    <t>PENSACOLA</t>
  </si>
  <si>
    <t>SAINT JOHNS RIVER</t>
  </si>
  <si>
    <t>SAINT PETERSBURG</t>
  </si>
  <si>
    <t>SANTA FE</t>
  </si>
  <si>
    <t>SEMINOLE</t>
  </si>
  <si>
    <t>SOUTH FLORIDA</t>
  </si>
  <si>
    <t>TALLAHASSEE</t>
  </si>
  <si>
    <t>VALENCIA</t>
  </si>
  <si>
    <t>NOTE: DUE TO ROUNDING, COLUMNS AND ROWS MAY NOT FOOT AND CROSS-FOOT.</t>
  </si>
  <si>
    <t>THE FLORIDA COLLEGE SYSTEM</t>
  </si>
  <si>
    <t>EXPENDITURES BY CATEGORY</t>
  </si>
  <si>
    <t>PERSONNEL EXPENSE</t>
  </si>
  <si>
    <t>COLLEGES</t>
  </si>
  <si>
    <t>FULL-TIME</t>
  </si>
  <si>
    <t>PART-TIME</t>
  </si>
  <si>
    <t>TOTAL PERSONNEL
EXPENSE</t>
  </si>
  <si>
    <t>CURRENT EXPENSES</t>
  </si>
  <si>
    <t>CAPITAL EXPENSES</t>
  </si>
  <si>
    <t>TOTAL EXPENSES
EXCLUDING
TRANSFERS</t>
  </si>
  <si>
    <t>% OF TOTAL EXPENSES</t>
  </si>
  <si>
    <t>2024-25 COST ANALYSIS SUMMARY</t>
  </si>
  <si>
    <t>STATE FUNDABLE FTE</t>
  </si>
  <si>
    <t>STATE FUNDABLE FTE (CONTINUED)</t>
  </si>
  <si>
    <t>NON-STATE FUNDABLE FTE</t>
  </si>
  <si>
    <t>TOTALS</t>
  </si>
  <si>
    <t>CONSOLIDATED SUMMARY</t>
  </si>
  <si>
    <t>UPPER LEVEL ADVANCED &amp; PROFESSIONAL</t>
  </si>
  <si>
    <t>LOWER LEVEL ADVANCED &amp; PROFESSIONAL</t>
  </si>
  <si>
    <t>POST SECONDARY VOCATIONAL</t>
  </si>
  <si>
    <t>TOTAL COLLEGE CREDIT</t>
  </si>
  <si>
    <t>DEVELOPMENTAL EDUCATION</t>
  </si>
  <si>
    <t>ENGLISH FOR ACADEMIC PURPOSED DEVELOPMENTAL EDUCATION</t>
  </si>
  <si>
    <t>TOTAL COLLEGE CREDIT &amp; DEVELOPMNETAL EDUCATION</t>
  </si>
  <si>
    <t>EDUCATOR PREPARATION INSTITUTE</t>
  </si>
  <si>
    <t>APPRENTICE CLASSROOM</t>
  </si>
  <si>
    <t>APPRENTICE ON THE JOB TRAINING</t>
  </si>
  <si>
    <t>TOTAL APPRENTICE</t>
  </si>
  <si>
    <t>POST SECONDARY ADULT VOCATIONAL</t>
  </si>
  <si>
    <t>VOCATIONAL PREPARATION</t>
  </si>
  <si>
    <t>ENGLISH FOR ACADEMIC PURPOSES VOCATIONAL PREPARATION</t>
  </si>
  <si>
    <t>ADULT BASIC</t>
  </si>
  <si>
    <t>ADULT SECONDARY</t>
  </si>
  <si>
    <t>ADULT GED</t>
  </si>
  <si>
    <t>ENGLISH FOR ACADEMIC PURPOSES LITERACY</t>
  </si>
  <si>
    <t>TOTAL ADULT EDUCATION</t>
  </si>
  <si>
    <t>CONTINUING WORKFORCE EDUCATION</t>
  </si>
  <si>
    <t>TOTAL INSTRUCTIONAL</t>
  </si>
  <si>
    <t>NON-INSTRUCTIONAL</t>
  </si>
  <si>
    <t>fgh</t>
  </si>
  <si>
    <t>2024-25 ACTUAL FTE</t>
  </si>
  <si>
    <t xml:space="preserve">                (BASED ON 30 HOURS)</t>
  </si>
  <si>
    <t>DIRECT INSTRUCTIONAL COSTS</t>
  </si>
  <si>
    <t>SUPPORT COSTS</t>
  </si>
  <si>
    <t>TOTAL COSTS</t>
  </si>
  <si>
    <t>COST PER FTE:</t>
  </si>
  <si>
    <t xml:space="preserve">DIRECT INSTRUCTIONAL </t>
  </si>
  <si>
    <t>SUPPORT</t>
  </si>
  <si>
    <t>fh</t>
  </si>
  <si>
    <t>2023-24 ACTUAL CREDIT HOURS</t>
  </si>
  <si>
    <t>COST PER CREDIT HOUR:</t>
  </si>
  <si>
    <t>h</t>
  </si>
  <si>
    <r>
      <t>NOTE</t>
    </r>
    <r>
      <rPr>
        <vertAlign val="subscript"/>
        <sz val="12"/>
        <rFont val="Arial Narrow"/>
        <family val="2"/>
      </rPr>
      <t>1</t>
    </r>
    <r>
      <rPr>
        <sz val="12"/>
        <rFont val="Arial Narrow"/>
        <family val="2"/>
      </rPr>
      <t>: ALLOCATION BY FUND SOURCE IS DONE BY PERCENTAGE AND DOES NOT REFLECT  ACCOUNTING METHODOLOGY (EXCEPT FOR FEES)</t>
    </r>
  </si>
  <si>
    <r>
      <t>NOTE</t>
    </r>
    <r>
      <rPr>
        <sz val="12"/>
        <rFont val="Arial Narrow"/>
        <family val="2"/>
      </rPr>
      <t>: DUE TO ROUNDING, COLUMNS AND ROWS MAY NOT FOOT AND CROSS-FOOT.</t>
    </r>
  </si>
  <si>
    <t>Advanced &amp; Professional (Upper Level)</t>
  </si>
  <si>
    <t>Advanced &amp; Professional (Lower Level)</t>
  </si>
  <si>
    <t>Post Secondary Vocational</t>
  </si>
  <si>
    <t>Total College Credit</t>
  </si>
  <si>
    <t>EAP** Developmental Education</t>
  </si>
  <si>
    <t>Total Developmental Education</t>
  </si>
  <si>
    <t>Total College Credit &amp; Developmental Education</t>
  </si>
  <si>
    <t>Apprentice Classroom</t>
  </si>
  <si>
    <t>Apprentice OJT***</t>
  </si>
  <si>
    <t>Total Apprentice</t>
  </si>
  <si>
    <t>Postsecondary Adult Vocational</t>
  </si>
  <si>
    <t>Vocational Prep</t>
  </si>
  <si>
    <t>EAP** Vocational Prep</t>
  </si>
  <si>
    <t>Adult Basic</t>
  </si>
  <si>
    <t>Adult Secondary</t>
  </si>
  <si>
    <t>Adult GED</t>
  </si>
  <si>
    <t>EAP** Literacy</t>
  </si>
  <si>
    <t>Total Adult Education</t>
  </si>
  <si>
    <t>Total Instructional</t>
  </si>
  <si>
    <t>Non Instructional</t>
  </si>
  <si>
    <t>2024-25 ACTUAL CREDIT HOURS</t>
  </si>
  <si>
    <t>Direct Instructional Cost:</t>
  </si>
  <si>
    <t>Support Cost</t>
  </si>
  <si>
    <t>Total Cost</t>
  </si>
  <si>
    <t>Cost Per Credit Hour:</t>
  </si>
  <si>
    <t>Direct Instructional</t>
  </si>
  <si>
    <t>Support</t>
  </si>
  <si>
    <t>2023-24 ANNUAL COST ANALYSIS</t>
  </si>
  <si>
    <t>EXPENDITURES PER CREDIT HOUR</t>
  </si>
  <si>
    <t>ADVANCED &amp; PROFESSIONAL UPPER LEVEL</t>
  </si>
  <si>
    <t>ADVANCED &amp; PROFESSIONAL LOWER LEVEL</t>
  </si>
  <si>
    <t>APPRENTICESHIP</t>
  </si>
  <si>
    <t>VOCATIONAL PREPARATORY</t>
  </si>
  <si>
    <t>ADULT EDUCATION</t>
  </si>
  <si>
    <t>COLLEGE TOTAL</t>
  </si>
  <si>
    <t>SYSTEM TOTAL</t>
  </si>
  <si>
    <t>STUDENT FEES FOR FALL 2025-26</t>
  </si>
  <si>
    <t>LOWER LEVEL CREDIT PROGRAMS</t>
  </si>
  <si>
    <t>RESIDENT STUDENTS</t>
  </si>
  <si>
    <t>FEE PER CREDIT HOUR</t>
  </si>
  <si>
    <t>TUITION</t>
  </si>
  <si>
    <t>STUDENT AID FINANCIAL FEE</t>
  </si>
  <si>
    <t>STUDENT ACTIVITY FEE</t>
  </si>
  <si>
    <t>CAPITAL IMPROVEMENT FEE</t>
  </si>
  <si>
    <t>TECHNOLOGY FEE</t>
  </si>
  <si>
    <t>2025 FEES FOR ACADEMIC YEAR (30 HOURS)</t>
  </si>
  <si>
    <t>FSC AT JACKSONVILLE</t>
  </si>
  <si>
    <t>ST. JOHNS RIVER</t>
  </si>
  <si>
    <t>ST. PETERSBURG</t>
  </si>
  <si>
    <t>SEMINOLE SCF</t>
  </si>
  <si>
    <t>WEIGHTED MEAN</t>
  </si>
  <si>
    <t>Source: Fall 2024-25 Tuition and Fee Rates with weighted means EN 8.8.24</t>
  </si>
  <si>
    <t>NONRESIDENT STUDENTS</t>
  </si>
  <si>
    <t>OUT-OF-STATE  FEE</t>
  </si>
  <si>
    <t>FINANCIAL AID FEE</t>
  </si>
  <si>
    <r>
      <t xml:space="preserve">CAPITAL </t>
    </r>
    <r>
      <rPr>
        <b/>
        <sz val="12"/>
        <color rgb="FF000000"/>
        <rFont val="Arial"/>
        <family val="2"/>
      </rPr>
      <t xml:space="preserve">IMPROVEMENT </t>
    </r>
    <r>
      <rPr>
        <b/>
        <sz val="12"/>
        <color indexed="8"/>
        <rFont val="Arial"/>
        <family val="2"/>
      </rPr>
      <t>FEE</t>
    </r>
  </si>
  <si>
    <t xml:space="preserve">FLORIDA GATEWAY COLLEGE </t>
  </si>
  <si>
    <t>Note:   Beginning in 2012-13, the nonresident tuition weighted mean will be the same as resident tuition weighted mean.</t>
  </si>
  <si>
    <t xml:space="preserve"> STUDENT FEES COMPARISON FOR LOWER LEVEL CREDIT PROGRAMS</t>
  </si>
  <si>
    <t>RESIDENT AND NONRESIDENT STUDENT FEES BY COLLEGE</t>
  </si>
  <si>
    <t>FALL 2024 AND FALL 2025</t>
  </si>
  <si>
    <t>Resident Students</t>
  </si>
  <si>
    <t>Nonresident Students</t>
  </si>
  <si>
    <t>FALL 2024 Actual Fees</t>
  </si>
  <si>
    <t>FALL 2025 Actual Fees</t>
  </si>
  <si>
    <t>% Increase</t>
  </si>
  <si>
    <t>Source: Fall 2024-25 Tuition and Fee Rates (Upper and Lower with weighted means) EN 8.8.24</t>
  </si>
  <si>
    <t>BACCALAUREATE DEGREE PROGRAMS</t>
  </si>
  <si>
    <t>Source Fall 2024-25 Tuition and Fee Rates (Upper and Lower Levels) with weghted means 8.8.24</t>
  </si>
  <si>
    <t>OUT-OF-STATE FEE</t>
  </si>
  <si>
    <t>STUDENT FINANCIAL AID FEE</t>
  </si>
  <si>
    <t xml:space="preserve"> STUDENT FEES COMPARISON FOR BACCALAUREATE DEGREE PROGRAMS</t>
  </si>
  <si>
    <t>EASTERN</t>
  </si>
  <si>
    <t>Fact Book 7.14T</t>
  </si>
  <si>
    <t>Facilities</t>
  </si>
  <si>
    <t>Sites, Inventory and Value by College</t>
  </si>
  <si>
    <t>Number of Sites</t>
  </si>
  <si>
    <t>Total Operating Campuses</t>
  </si>
  <si>
    <t>Total Acres*</t>
  </si>
  <si>
    <t>Total Owned Buildings**</t>
  </si>
  <si>
    <t>Owned Total Gross Square Feet**</t>
  </si>
  <si>
    <t>Building Values***</t>
  </si>
  <si>
    <t>Content Values***</t>
  </si>
  <si>
    <t>Combined Values***</t>
  </si>
  <si>
    <t>HILLSBOROUGH COLLEGE</t>
  </si>
  <si>
    <t>CCTCMIS - FCSITFACTBK PROGRAM NAME: FCSITFACTBK</t>
  </si>
  <si>
    <t>RUN DATE: 07/10/25 RUN TIME: 09:48:08</t>
  </si>
  <si>
    <t>SOURCE: FCO 2024-25 SPRING</t>
  </si>
  <si>
    <t>Value information: Florida College System Risk Management Consortium, updated 11/1/2024 (all colleges except Florida State College at Jacksonville)</t>
  </si>
  <si>
    <t>Value information: Florida State College at Jacksonville, dated January 18, 2024.</t>
  </si>
  <si>
    <t>Notes:</t>
  </si>
  <si>
    <t>* Includes leased</t>
  </si>
  <si>
    <t>** Includes covered walks</t>
  </si>
  <si>
    <t>*** Building and content values do not include builders risk, historic building values, owned fine art, vehicle, drone, or watercraft values.</t>
  </si>
  <si>
    <t>PERA - 6.1T - Generated 3/19/2026</t>
  </si>
  <si>
    <t>*NOTE: Includes temporary employees. 15 employees with unknown sex are not included.</t>
  </si>
  <si>
    <t>PERA - 6.2T - Generated 3/19/2026</t>
  </si>
  <si>
    <t>PERA2208t - 6.3T - Generated 3/19/2026</t>
  </si>
  <si>
    <t>PERA2208t - 6.7T - Generated 3/19/2026</t>
  </si>
  <si>
    <t>Archivists, Curators, and Museum 
Technicians</t>
  </si>
  <si>
    <t>PERA2208t - 6.4T - Generated 3/19/2026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</si>
</sst>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
    <numFmt numFmtId="165" formatCode="###,##0.00"/>
    <numFmt numFmtId="166" formatCode="########0"/>
    <numFmt numFmtId="167" formatCode="&quot;$&quot;##,###,##0"/>
    <numFmt numFmtId="168" formatCode="_(* #,##0_);_(* \(#,##0\);_(* &quot;-&quot;??_);_(@_)"/>
    <numFmt numFmtId="169" formatCode="00"/>
    <numFmt numFmtId="170" formatCode="0.0000"/>
    <numFmt numFmtId="171" formatCode="&quot;$&quot;#,##0"/>
    <numFmt numFmtId="172" formatCode="[$$-409]#,##0.00"/>
    <numFmt numFmtId="173" formatCode="0.00_)"/>
    <numFmt numFmtId="174" formatCode="&quot;$&quot;#,##0.00"/>
    <numFmt numFmtId="175" formatCode="_(&quot;$&quot;* #,##0_);_(&quot;$&quot;* \(#,##0\);_(&quot;$&quot;* &quot;-&quot;??_);_(@_)"/>
    <numFmt numFmtId="176" formatCode="#,##0.0000"/>
    <numFmt numFmtId="177" formatCode="#,##0.0;\-#,##0.0;0"/>
  </numFmts>
  <fonts count="163">
    <font>
      <sz val="12"/>
      <color rgb="FF000000"/>
      <name val="Trebuchet MS"/>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4"/>
      <color rgb="FF000000"/>
      <name val="Calibri"/>
      <family val="2"/>
    </font>
    <font>
      <b/>
      <sz val="11"/>
      <color rgb="FF000000"/>
      <name val="Calibri"/>
      <family val="2"/>
    </font>
    <font>
      <sz val="11"/>
      <color rgb="FF000000"/>
      <name val="Calibri"/>
      <family val="2"/>
    </font>
    <font>
      <sz val="12"/>
      <color rgb="FF000000"/>
      <name val="Trebuchet MS"/>
      <family val="2"/>
    </font>
    <font>
      <sz val="10"/>
      <color rgb="FF000000"/>
      <name val="Calibri"/>
      <family val="2"/>
    </font>
    <font>
      <sz val="11"/>
      <color theme="1"/>
      <name val="Courier New"/>
      <family val="2"/>
      <scheme val="minor"/>
    </font>
    <font>
      <sz val="12"/>
      <color rgb="FF000000"/>
      <name val="Calibri"/>
      <family val="2"/>
    </font>
    <font>
      <sz val="10"/>
      <color rgb="FF000000"/>
      <name val="Times New Roman"/>
      <family val="1"/>
    </font>
    <font>
      <u/>
      <sz val="12"/>
      <color theme="10"/>
      <name val="Trebuchet MS"/>
      <family val="2"/>
    </font>
    <font>
      <sz val="12"/>
      <color rgb="FF000000"/>
      <name val="Courier New"/>
      <family val="2"/>
      <scheme val="minor"/>
    </font>
    <font>
      <u/>
      <sz val="11"/>
      <color theme="10"/>
      <name val="Calibri"/>
      <family val="2"/>
    </font>
    <font>
      <sz val="11"/>
      <color rgb="FF000000"/>
      <name val="Courier New"/>
      <family val="2"/>
      <scheme val="minor"/>
    </font>
    <font>
      <sz val="12"/>
      <color rgb="FF000000"/>
      <name val="Trebuchet MS"/>
      <family val="2"/>
    </font>
    <font>
      <sz val="12"/>
      <name val="SWISS"/>
    </font>
    <font>
      <sz val="12"/>
      <name val="Arial"/>
      <family val="2"/>
    </font>
    <font>
      <sz val="11"/>
      <color indexed="8"/>
      <name val="Calibri"/>
      <family val="2"/>
    </font>
    <font>
      <sz val="10"/>
      <name val="Arial"/>
      <family val="2"/>
    </font>
    <font>
      <sz val="11"/>
      <color rgb="FF000000"/>
      <name val="Trebuchet MS"/>
      <family val="2"/>
    </font>
    <font>
      <b/>
      <sz val="16"/>
      <color rgb="FF000000"/>
      <name val="Calibri"/>
      <family val="2"/>
    </font>
    <font>
      <b/>
      <sz val="12"/>
      <color rgb="FF000000"/>
      <name val="Calibri"/>
      <family val="2"/>
    </font>
    <font>
      <i/>
      <sz val="10"/>
      <color rgb="FF000000"/>
      <name val="Calibri"/>
      <family val="2"/>
    </font>
    <font>
      <sz val="12"/>
      <color rgb="FF000000"/>
      <name val="Trebuchet MS"/>
      <family val="2"/>
    </font>
    <font>
      <b/>
      <sz val="12"/>
      <name val="Arial, Albany AMT, sans-serif"/>
    </font>
    <font>
      <sz val="8"/>
      <name val="Arial"/>
      <family val="2"/>
    </font>
    <font>
      <sz val="10"/>
      <color theme="1"/>
      <name val="Courier New"/>
      <family val="2"/>
      <scheme val="minor"/>
    </font>
    <font>
      <sz val="10"/>
      <color theme="1"/>
      <name val="Calibri"/>
      <family val="2"/>
    </font>
    <font>
      <sz val="10"/>
      <name val="Calibri"/>
      <family val="2"/>
    </font>
    <font>
      <sz val="11"/>
      <color theme="1"/>
      <name val="Calibri"/>
      <family val="2"/>
    </font>
    <font>
      <b/>
      <sz val="10"/>
      <name val="Arial"/>
      <family val="2"/>
    </font>
    <font>
      <sz val="12"/>
      <name val="Arial Narrow"/>
      <family val="2"/>
    </font>
    <font>
      <b/>
      <sz val="10"/>
      <color theme="1"/>
      <name val="Arial"/>
      <family val="2"/>
    </font>
    <font>
      <b/>
      <sz val="12"/>
      <name val="Arial"/>
      <family val="2"/>
    </font>
    <font>
      <b/>
      <sz val="10"/>
      <color rgb="FF444444"/>
      <name val="Arial"/>
      <family val="2"/>
    </font>
    <font>
      <sz val="10"/>
      <name val="Arial Narrow"/>
      <family val="2"/>
    </font>
    <font>
      <b/>
      <sz val="16"/>
      <name val="Arial Narrow"/>
      <family val="2"/>
    </font>
    <font>
      <b/>
      <sz val="12"/>
      <name val="Arial Narrow"/>
      <family val="2"/>
    </font>
    <font>
      <b/>
      <sz val="10"/>
      <name val="Arial Narrow"/>
      <family val="2"/>
    </font>
    <font>
      <vertAlign val="subscript"/>
      <sz val="12"/>
      <name val="Arial Narrow"/>
      <family val="2"/>
    </font>
    <font>
      <b/>
      <sz val="12"/>
      <color indexed="8"/>
      <name val="Arial"/>
      <family val="2"/>
    </font>
    <font>
      <sz val="10"/>
      <color indexed="8"/>
      <name val="Arial"/>
      <family val="2"/>
    </font>
    <font>
      <b/>
      <sz val="12"/>
      <color indexed="10"/>
      <name val="Arial"/>
      <family val="2"/>
    </font>
    <font>
      <sz val="12"/>
      <color indexed="8"/>
      <name val="Arial"/>
      <family val="2"/>
    </font>
    <font>
      <b/>
      <sz val="14"/>
      <color indexed="8"/>
      <name val="Arial"/>
      <family val="2"/>
    </font>
    <font>
      <b/>
      <sz val="12"/>
      <color rgb="FF000000"/>
      <name val="Arial"/>
      <family val="2"/>
    </font>
    <font>
      <b/>
      <sz val="14"/>
      <name val="Courier New"/>
      <family val="2"/>
      <scheme val="minor"/>
    </font>
    <font>
      <sz val="10"/>
      <color indexed="10"/>
      <name val="Arial"/>
      <family val="2"/>
    </font>
    <font>
      <b/>
      <sz val="14"/>
      <name val="Arial"/>
      <family val="2"/>
    </font>
    <font>
      <sz val="24"/>
      <color rgb="FFFF0000"/>
      <name val="SWISS"/>
    </font>
    <font>
      <sz val="12"/>
      <color indexed="12"/>
      <name val="Arial MT"/>
    </font>
    <font>
      <sz val="12"/>
      <name val="Arial MT"/>
    </font>
    <font>
      <b/>
      <sz val="16"/>
      <name val="Arial"/>
      <family val="2"/>
    </font>
    <font>
      <b/>
      <sz val="16"/>
      <color indexed="8"/>
      <name val="Arial"/>
      <family val="2"/>
    </font>
    <font>
      <sz val="9"/>
      <name val="SWISS"/>
    </font>
    <font>
      <sz val="12"/>
      <color indexed="8"/>
      <name val="SWISS"/>
    </font>
    <font>
      <b/>
      <sz val="10"/>
      <color indexed="10"/>
      <name val="Arial"/>
      <family val="2"/>
    </font>
    <font>
      <sz val="8"/>
      <name val="SWISS"/>
    </font>
    <font>
      <sz val="11"/>
      <color rgb="FF000000"/>
      <name val="Arial"/>
      <family val="2"/>
    </font>
    <font>
      <sz val="9"/>
      <color rgb="FF000000"/>
      <name val="Arial"/>
      <family val="2"/>
    </font>
    <font>
      <b/>
      <i/>
      <sz val="10"/>
      <color rgb="FF000000"/>
      <name val="Thorndale AMT"/>
      <family val="1"/>
    </font>
    <font>
      <b/>
      <sz val="9"/>
      <color rgb="FF000000"/>
      <name val="Arial"/>
      <family val="2"/>
    </font>
    <font>
      <sz val="9"/>
      <color theme="1"/>
      <name val="Arial"/>
      <family val="2"/>
    </font>
    <font>
      <sz val="10"/>
      <color rgb="FF000000"/>
      <name val="Arial"/>
      <family val="2"/>
    </font>
    <font>
      <u/>
      <sz val="9"/>
      <color rgb="FF000000"/>
      <name val="Arial"/>
      <family val="2"/>
    </font>
    <font>
      <sz val="11"/>
      <name val="Calibri"/>
      <family val="2"/>
    </font>
    <font>
      <b/>
      <sz val="11"/>
      <color indexed="8"/>
      <name val="Calibri"/>
      <family val="2"/>
    </font>
    <font>
      <b/>
      <sz val="11"/>
      <name val="Calibri"/>
      <family val="2"/>
    </font>
    <font>
      <u/>
      <sz val="12"/>
      <color theme="10"/>
      <name val="Calibri"/>
      <family val="2"/>
    </font>
    <font>
      <sz val="10"/>
      <name val="Courier New"/>
      <family val="2"/>
      <scheme val="minor"/>
    </font>
    <font>
      <b/>
      <sz val="10"/>
      <name val="Calibri"/>
      <family val="2"/>
    </font>
    <font>
      <sz val="9"/>
      <name val="Arial"/>
      <family val="2"/>
    </font>
    <font>
      <sz val="12"/>
      <color rgb="FF000000"/>
      <name val="Arial"/>
      <family val="2"/>
    </font>
    <font>
      <b/>
      <sz val="11"/>
      <color theme="1"/>
      <name val="Calibri"/>
      <family val="2"/>
    </font>
    <font>
      <sz val="11"/>
      <name val="Arial"/>
      <family val="2"/>
    </font>
    <font>
      <sz val="8"/>
      <color rgb="FF000000"/>
      <name val="Calibri"/>
      <family val="2"/>
    </font>
    <font>
      <sz val="8"/>
      <color rgb="FF000000"/>
      <name val="Courier New"/>
      <family val="3"/>
    </font>
    <font>
      <sz val="11"/>
      <color rgb="FF000000"/>
      <name val="Aptos Narrow"/>
      <family val="2"/>
    </font>
    <font>
      <b/>
      <sz val="9"/>
      <color rgb="FF000000"/>
      <name val="Arial, Albany AMT, Sans-Serif"/>
    </font>
    <font>
      <sz val="9"/>
      <color indexed="81"/>
      <name val="Tahoma"/>
      <family val="2"/>
    </font>
    <font>
      <b/>
      <sz val="9"/>
      <color indexed="81"/>
      <name val="Tahoma"/>
      <family val="2"/>
    </font>
    <font>
      <sz val="10"/>
      <color theme="1"/>
      <name val="Arial"/>
      <family val="2"/>
    </font>
    <font>
      <sz val="8"/>
      <color indexed="8"/>
      <name val="Arial"/>
      <family val="2"/>
    </font>
    <font>
      <sz val="8"/>
      <color indexed="9"/>
      <name val="Arial"/>
      <family val="2"/>
    </font>
    <font>
      <sz val="8"/>
      <color indexed="20"/>
      <name val="Arial"/>
      <family val="2"/>
    </font>
    <font>
      <b/>
      <sz val="8"/>
      <color indexed="52"/>
      <name val="Arial"/>
      <family val="2"/>
    </font>
    <font>
      <b/>
      <sz val="8"/>
      <color indexed="9"/>
      <name val="Arial"/>
      <family val="2"/>
    </font>
    <font>
      <sz val="10"/>
      <name val="MS Sans Serif"/>
      <family val="2"/>
    </font>
    <font>
      <i/>
      <sz val="8"/>
      <color indexed="23"/>
      <name val="Arial"/>
      <family val="2"/>
    </font>
    <font>
      <sz val="8"/>
      <color indexed="17"/>
      <name val="Arial"/>
      <family val="2"/>
    </font>
    <font>
      <b/>
      <sz val="15"/>
      <color indexed="56"/>
      <name val="Arial"/>
      <family val="2"/>
    </font>
    <font>
      <b/>
      <sz val="13"/>
      <color indexed="56"/>
      <name val="Arial"/>
      <family val="2"/>
    </font>
    <font>
      <b/>
      <sz val="11"/>
      <color indexed="56"/>
      <name val="Arial"/>
      <family val="2"/>
    </font>
    <font>
      <u/>
      <sz val="14"/>
      <color indexed="12"/>
      <name val="Arial"/>
      <family val="2"/>
    </font>
    <font>
      <sz val="8"/>
      <color indexed="62"/>
      <name val="Arial"/>
      <family val="2"/>
    </font>
    <font>
      <sz val="8"/>
      <color indexed="52"/>
      <name val="Arial"/>
      <family val="2"/>
    </font>
    <font>
      <sz val="8"/>
      <color indexed="60"/>
      <name val="Arial"/>
      <family val="2"/>
    </font>
    <font>
      <sz val="14"/>
      <name val="Arial"/>
      <family val="2"/>
    </font>
    <font>
      <b/>
      <sz val="8"/>
      <color indexed="63"/>
      <name val="Arial"/>
      <family val="2"/>
    </font>
    <font>
      <b/>
      <sz val="18"/>
      <color indexed="56"/>
      <name val="Cambria"/>
      <family val="2"/>
    </font>
    <font>
      <b/>
      <sz val="8"/>
      <color indexed="8"/>
      <name val="Arial"/>
      <family val="2"/>
    </font>
    <font>
      <sz val="8"/>
      <color indexed="10"/>
      <name val="Arial"/>
      <family val="2"/>
    </font>
    <font>
      <u/>
      <sz val="10"/>
      <color theme="10"/>
      <name val="Arial"/>
      <family val="2"/>
    </font>
    <font>
      <u/>
      <sz val="10"/>
      <name val="Arial"/>
      <family val="2"/>
    </font>
    <font>
      <i/>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b/>
      <sz val="12"/>
      <color theme="0"/>
      <name val="Arial Narrow"/>
      <family val="2"/>
    </font>
    <font>
      <sz val="12"/>
      <color theme="0"/>
      <name val="Arial Narrow"/>
      <family val="2"/>
    </font>
    <font>
      <b/>
      <sz val="11"/>
      <name val="Arial"/>
      <family val="2"/>
    </font>
    <font>
      <sz val="12"/>
      <name val="Calibri"/>
      <family val="2"/>
    </font>
    <font>
      <b/>
      <sz val="12"/>
      <name val="Calibri"/>
      <family val="2"/>
    </font>
    <font>
      <u/>
      <sz val="11"/>
      <color indexed="12"/>
      <name val="Calibri"/>
      <family val="2"/>
    </font>
    <font>
      <sz val="10"/>
      <name val="Microsoft Sans Serif"/>
      <family val="2"/>
    </font>
    <font>
      <u/>
      <sz val="10"/>
      <color indexed="12"/>
      <name val="Arial"/>
      <family val="2"/>
    </font>
    <font>
      <sz val="12"/>
      <color rgb="FF1F497D"/>
      <name val="Arial"/>
      <family val="2"/>
    </font>
    <font>
      <b/>
      <sz val="14"/>
      <color indexed="10"/>
      <name val="Arial"/>
      <family val="2"/>
    </font>
    <font>
      <sz val="8"/>
      <color rgb="FF000000"/>
      <name val="Courier New"/>
      <family val="3"/>
    </font>
    <font>
      <u/>
      <sz val="12"/>
      <color theme="10"/>
      <name val="Calibri"/>
      <family val="2"/>
    </font>
    <font>
      <sz val="11"/>
      <color theme="1"/>
      <name val="Calibri"/>
      <family val="2"/>
    </font>
    <font>
      <b/>
      <sz val="12"/>
      <name val="Calibri"/>
      <family val="2"/>
    </font>
    <font>
      <sz val="12"/>
      <color rgb="FF202022"/>
      <name val="Calibri"/>
      <family val="2"/>
    </font>
    <font>
      <sz val="11"/>
      <color rgb="FF474747"/>
      <name val="Calibri"/>
      <family val="2"/>
    </font>
    <font>
      <sz val="8"/>
      <name val="Calibri"/>
      <family val="2"/>
    </font>
    <font>
      <b/>
      <sz val="11"/>
      <color rgb="FF000000"/>
      <name val="Calibri"/>
      <family val="2"/>
    </font>
    <font>
      <sz val="11"/>
      <name val="Calibri"/>
      <family val="2"/>
    </font>
    <font>
      <b/>
      <sz val="11"/>
      <name val="Calibri"/>
      <family val="2"/>
    </font>
    <font>
      <sz val="11"/>
      <color rgb="FF000000"/>
      <name val="Calibri"/>
      <family val="2"/>
    </font>
    <font>
      <sz val="18"/>
      <color theme="3"/>
      <name val="Courier New"/>
      <family val="2"/>
      <scheme val="major"/>
    </font>
    <font>
      <b/>
      <sz val="15"/>
      <color theme="3"/>
      <name val="Courier New"/>
      <family val="2"/>
      <scheme val="minor"/>
    </font>
    <font>
      <b/>
      <sz val="13"/>
      <color theme="3"/>
      <name val="Courier New"/>
      <family val="2"/>
      <scheme val="minor"/>
    </font>
    <font>
      <b/>
      <sz val="11"/>
      <color theme="3"/>
      <name val="Courier New"/>
      <family val="2"/>
      <scheme val="minor"/>
    </font>
    <font>
      <sz val="11"/>
      <color rgb="FF006100"/>
      <name val="Courier New"/>
      <family val="2"/>
      <scheme val="minor"/>
    </font>
    <font>
      <sz val="11"/>
      <color rgb="FF9C0006"/>
      <name val="Courier New"/>
      <family val="2"/>
      <scheme val="minor"/>
    </font>
    <font>
      <sz val="11"/>
      <color rgb="FF9C5700"/>
      <name val="Courier New"/>
      <family val="2"/>
      <scheme val="minor"/>
    </font>
    <font>
      <sz val="11"/>
      <color rgb="FF3F3F76"/>
      <name val="Courier New"/>
      <family val="2"/>
      <scheme val="minor"/>
    </font>
    <font>
      <b/>
      <sz val="11"/>
      <color rgb="FF3F3F3F"/>
      <name val="Courier New"/>
      <family val="2"/>
      <scheme val="minor"/>
    </font>
    <font>
      <b/>
      <sz val="11"/>
      <color rgb="FFFA7D00"/>
      <name val="Courier New"/>
      <family val="2"/>
      <scheme val="minor"/>
    </font>
    <font>
      <sz val="11"/>
      <color rgb="FFFA7D00"/>
      <name val="Courier New"/>
      <family val="2"/>
      <scheme val="minor"/>
    </font>
    <font>
      <b/>
      <sz val="11"/>
      <color theme="0"/>
      <name val="Courier New"/>
      <family val="2"/>
      <scheme val="minor"/>
    </font>
    <font>
      <sz val="11"/>
      <color rgb="FFFF0000"/>
      <name val="Courier New"/>
      <family val="2"/>
      <scheme val="minor"/>
    </font>
    <font>
      <i/>
      <sz val="11"/>
      <color rgb="FF7F7F7F"/>
      <name val="Courier New"/>
      <family val="2"/>
      <scheme val="minor"/>
    </font>
    <font>
      <b/>
      <sz val="11"/>
      <color theme="1"/>
      <name val="Courier New"/>
      <family val="2"/>
      <scheme val="minor"/>
    </font>
    <font>
      <sz val="11"/>
      <color theme="0"/>
      <name val="Courier New"/>
      <family val="2"/>
      <scheme val="minor"/>
    </font>
  </fonts>
  <fills count="85">
    <fill>
      <patternFill patternType="none"/>
    </fill>
    <fill>
      <patternFill patternType="gray125"/>
    </fill>
    <fill>
      <patternFill patternType="solid">
        <fgColor rgb="FFFFFFFF"/>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indexed="65"/>
        <bgColor indexed="64"/>
      </patternFill>
    </fill>
    <fill>
      <patternFill patternType="solid">
        <fgColor rgb="FFFAF3D4"/>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29"/>
      </patternFill>
    </fill>
    <fill>
      <patternFill patternType="solid">
        <fgColor indexed="9"/>
      </patternFill>
    </fill>
    <fill>
      <patternFill patternType="solid">
        <fgColor rgb="FFFFFFFF"/>
        <bgColor rgb="FFFFFFFF"/>
      </patternFill>
    </fill>
    <fill>
      <patternFill patternType="solid">
        <fgColor indexed="9"/>
        <bgColor indexed="64"/>
      </patternFill>
    </fill>
    <fill>
      <patternFill patternType="solid">
        <fgColor indexed="9"/>
        <bgColor indexed="9"/>
      </patternFill>
    </fill>
    <fill>
      <patternFill patternType="solid">
        <fgColor theme="2" tint="-0.249977111117893"/>
        <bgColor indexed="9"/>
      </patternFill>
    </fill>
    <fill>
      <patternFill patternType="solid">
        <fgColor rgb="FF90C2FE"/>
        <bgColor indexed="64"/>
      </patternFill>
    </fill>
    <fill>
      <patternFill patternType="solid">
        <fgColor rgb="FFFFFF00"/>
        <bgColor indexed="64"/>
      </patternFill>
    </fill>
    <fill>
      <patternFill patternType="solid">
        <fgColor theme="2"/>
        <bgColor indexed="64"/>
      </patternFill>
    </fill>
    <fill>
      <patternFill patternType="solid">
        <fgColor rgb="FFFFFFFF"/>
        <bgColor rgb="FF000000"/>
      </patternFill>
    </fill>
    <fill>
      <patternFill patternType="solid">
        <fgColor rgb="FFC4BD97"/>
        <bgColor rgb="FF000000"/>
      </patternFill>
    </fill>
    <fill>
      <patternFill patternType="solid">
        <fgColor rgb="FFEEECE1"/>
        <bgColor rgb="FF000000"/>
      </patternFill>
    </fill>
    <fill>
      <patternFill patternType="solid">
        <fgColor rgb="FFDDD9C4"/>
        <bgColor rgb="FF000000"/>
      </patternFill>
    </fill>
    <fill>
      <patternFill patternType="solid">
        <fgColor indexed="65"/>
        <bgColor rgb="FF000000"/>
      </patternFill>
    </fill>
    <fill>
      <patternFill patternType="solid">
        <fgColor rgb="FFFAF3D4"/>
        <bgColor rgb="FF000000"/>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Gray">
        <fgColor indexed="22"/>
        <bgColor indexed="9"/>
      </patternFill>
    </fill>
    <fill>
      <patternFill patternType="lightGray">
        <fgColor indexed="9"/>
        <bgColor indexed="9"/>
      </patternFill>
    </fill>
    <fill>
      <patternFill patternType="mediumGray">
        <fgColor indexed="9"/>
        <bgColor indexed="44"/>
      </patternFill>
    </fill>
    <fill>
      <patternFill patternType="darkGray">
        <fgColor indexed="9"/>
        <bgColor indexed="29"/>
      </patternFill>
    </fill>
    <fill>
      <patternFill patternType="lightGray">
        <fgColor indexed="43"/>
        <bgColor indexed="9"/>
      </patternFill>
    </fill>
    <fill>
      <patternFill patternType="solid">
        <fgColor rgb="FFFFFF00"/>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472">
    <border>
      <left/>
      <right/>
      <top/>
      <bottom/>
      <diagonal/>
    </border>
    <border>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auto="1"/>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medium">
        <color auto="1"/>
      </bottom>
      <diagonal/>
    </border>
    <border>
      <left style="medium">
        <color auto="1"/>
      </left>
      <right style="medium">
        <color auto="1"/>
      </right>
      <top/>
      <bottom style="thin">
        <color theme="0" tint="-0.34998626667073579"/>
      </bottom>
      <diagonal/>
    </border>
    <border>
      <left style="medium">
        <color auto="1"/>
      </left>
      <right style="medium">
        <color auto="1"/>
      </right>
      <top style="thin">
        <color theme="0" tint="-0.34998626667073579"/>
      </top>
      <bottom style="medium">
        <color auto="1"/>
      </bottom>
      <diagonal/>
    </border>
    <border>
      <left/>
      <right style="medium">
        <color auto="1"/>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style="thin">
        <color theme="0" tint="-0.34998626667073579"/>
      </left>
      <right style="medium">
        <color auto="1"/>
      </right>
      <top/>
      <bottom style="thin">
        <color theme="0" tint="-0.34998626667073579"/>
      </bottom>
      <diagonal/>
    </border>
    <border>
      <left/>
      <right style="medium">
        <color auto="1"/>
      </right>
      <top/>
      <bottom style="thin">
        <color theme="0" tint="-0.34998626667073579"/>
      </bottom>
      <diagonal/>
    </border>
    <border>
      <left style="medium">
        <color auto="1"/>
      </left>
      <right/>
      <top style="thin">
        <color theme="0" tint="-0.34998626667073579"/>
      </top>
      <bottom style="medium">
        <color auto="1"/>
      </bottom>
      <diagonal/>
    </border>
    <border>
      <left style="medium">
        <color auto="1"/>
      </left>
      <right/>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thin">
        <color auto="1"/>
      </right>
      <top/>
      <bottom style="thin">
        <color auto="1"/>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medium">
        <color auto="1"/>
      </right>
      <top style="thin">
        <color theme="0" tint="-0.34998626667073579"/>
      </top>
      <bottom style="thin">
        <color auto="1"/>
      </bottom>
      <diagonal/>
    </border>
    <border>
      <left style="medium">
        <color auto="1"/>
      </left>
      <right/>
      <top style="thin">
        <color theme="0" tint="-0.34998626667073579"/>
      </top>
      <bottom style="thin">
        <color theme="0" tint="-0.34998626667073579"/>
      </bottom>
      <diagonal/>
    </border>
    <border>
      <left style="medium">
        <color auto="1"/>
      </left>
      <right/>
      <top/>
      <bottom style="thin">
        <color auto="1"/>
      </bottom>
      <diagonal/>
    </border>
    <border>
      <left/>
      <right style="medium">
        <color indexed="64"/>
      </right>
      <top/>
      <bottom style="thin">
        <color auto="1"/>
      </bottom>
      <diagonal/>
    </border>
    <border>
      <left/>
      <right/>
      <top/>
      <bottom style="thin">
        <color indexed="64"/>
      </bottom>
      <diagonal/>
    </border>
    <border>
      <left style="medium">
        <color auto="1"/>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auto="1"/>
      </left>
      <right style="medium">
        <color auto="1"/>
      </right>
      <top/>
      <bottom style="thin">
        <color indexed="64"/>
      </bottom>
      <diagonal/>
    </border>
    <border>
      <left style="medium">
        <color indexed="64"/>
      </left>
      <right/>
      <top/>
      <bottom/>
      <diagonal/>
    </border>
    <border>
      <left style="thin">
        <color auto="1"/>
      </left>
      <right/>
      <top/>
      <bottom style="thin">
        <color auto="1"/>
      </bottom>
      <diagonal/>
    </border>
    <border>
      <left/>
      <right style="thin">
        <color theme="0" tint="-0.34998626667073579"/>
      </right>
      <top/>
      <bottom style="thin">
        <color auto="1"/>
      </bottom>
      <diagonal/>
    </border>
    <border>
      <left style="thin">
        <color theme="0" tint="-0.34998626667073579"/>
      </left>
      <right style="medium">
        <color auto="1"/>
      </right>
      <top/>
      <bottom style="thin">
        <color indexed="64"/>
      </bottom>
      <diagonal/>
    </border>
    <border>
      <left/>
      <right style="thin">
        <color indexed="64"/>
      </right>
      <top/>
      <bottom/>
      <diagonal/>
    </border>
    <border>
      <left/>
      <right style="thin">
        <color rgb="FFAAC1D9"/>
      </right>
      <top/>
      <bottom style="thin">
        <color rgb="FFAAC1D9"/>
      </bottom>
      <diagonal/>
    </border>
    <border>
      <left/>
      <right/>
      <top/>
      <bottom style="thin">
        <color rgb="FFAAC1D9"/>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style="thin">
        <color auto="1"/>
      </left>
      <right style="medium">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right style="medium">
        <color auto="1"/>
      </right>
      <top style="thick">
        <color auto="1"/>
      </top>
      <bottom style="medium">
        <color indexed="64"/>
      </bottom>
      <diagonal/>
    </border>
    <border>
      <left/>
      <right/>
      <top style="thick">
        <color auto="1"/>
      </top>
      <bottom style="medium">
        <color indexed="64"/>
      </bottom>
      <diagonal/>
    </border>
    <border>
      <left style="thin">
        <color auto="1"/>
      </left>
      <right style="thin">
        <color auto="1"/>
      </right>
      <top style="thick">
        <color auto="1"/>
      </top>
      <bottom style="medium">
        <color indexed="64"/>
      </bottom>
      <diagonal/>
    </border>
    <border>
      <left style="medium">
        <color auto="1"/>
      </left>
      <right/>
      <top style="thick">
        <color auto="1"/>
      </top>
      <bottom style="medium">
        <color indexed="64"/>
      </bottom>
      <diagonal/>
    </border>
    <border>
      <left style="medium">
        <color auto="1"/>
      </left>
      <right style="medium">
        <color auto="1"/>
      </right>
      <top style="thick">
        <color auto="1"/>
      </top>
      <bottom style="medium">
        <color indexed="64"/>
      </bottom>
      <diagonal/>
    </border>
    <border>
      <left style="medium">
        <color auto="1"/>
      </left>
      <right style="thick">
        <color auto="1"/>
      </right>
      <top style="thick">
        <color auto="1"/>
      </top>
      <bottom style="medium">
        <color indexed="64"/>
      </bottom>
      <diagonal/>
    </border>
    <border>
      <left/>
      <right style="thin">
        <color auto="1"/>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thick">
        <color auto="1"/>
      </top>
      <bottom style="medium">
        <color indexed="64"/>
      </bottom>
      <diagonal/>
    </border>
    <border>
      <left style="double">
        <color auto="1"/>
      </left>
      <right style="thick">
        <color auto="1"/>
      </right>
      <top style="thick">
        <color auto="1"/>
      </top>
      <bottom style="medium">
        <color indexed="64"/>
      </bottom>
      <diagonal/>
    </border>
    <border>
      <left style="thick">
        <color auto="1"/>
      </left>
      <right style="thick">
        <color auto="1"/>
      </right>
      <top/>
      <bottom/>
      <diagonal/>
    </border>
    <border>
      <left style="thick">
        <color auto="1"/>
      </left>
      <right style="medium">
        <color auto="1"/>
      </right>
      <top/>
      <bottom/>
      <diagonal/>
    </border>
    <border>
      <left/>
      <right style="thick">
        <color auto="1"/>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double">
        <color indexed="64"/>
      </left>
      <right style="thick">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8"/>
      </left>
      <right/>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medium">
        <color rgb="FF000000"/>
      </bottom>
      <diagonal/>
    </border>
    <border>
      <left/>
      <right/>
      <top/>
      <bottom style="medium">
        <color rgb="FF000000"/>
      </bottom>
      <diagonal/>
    </border>
    <border>
      <left style="medium">
        <color indexed="8"/>
      </left>
      <right/>
      <top/>
      <bottom style="medium">
        <color rgb="FF000000"/>
      </bottom>
      <diagonal/>
    </border>
    <border>
      <left style="medium">
        <color rgb="FF000000"/>
      </left>
      <right/>
      <top style="medium">
        <color rgb="FF000000"/>
      </top>
      <bottom style="medium">
        <color rgb="FF000000"/>
      </bottom>
      <diagonal/>
    </border>
    <border>
      <left style="thin">
        <color theme="1"/>
      </left>
      <right/>
      <top/>
      <bottom style="thin">
        <color theme="1"/>
      </bottom>
      <diagonal/>
    </border>
    <border>
      <left style="thin">
        <color theme="1"/>
      </left>
      <right/>
      <top style="thin">
        <color theme="1"/>
      </top>
      <bottom style="thin">
        <color theme="1"/>
      </bottom>
      <diagonal/>
    </border>
    <border>
      <left style="medium">
        <color theme="1"/>
      </left>
      <right style="medium">
        <color indexed="8"/>
      </right>
      <top style="thin">
        <color theme="1"/>
      </top>
      <bottom style="thin">
        <color theme="1"/>
      </bottom>
      <diagonal/>
    </border>
    <border>
      <left style="thin">
        <color theme="1"/>
      </left>
      <right/>
      <top style="thin">
        <color theme="1"/>
      </top>
      <bottom/>
      <diagonal/>
    </border>
    <border>
      <left style="medium">
        <color theme="1"/>
      </left>
      <right style="medium">
        <color indexed="8"/>
      </right>
      <top style="thin">
        <color theme="1"/>
      </top>
      <bottom style="medium">
        <color theme="1"/>
      </bottom>
      <diagonal/>
    </border>
    <border>
      <left style="medium">
        <color theme="1"/>
      </left>
      <right style="medium">
        <color theme="1"/>
      </right>
      <top style="medium">
        <color theme="1"/>
      </top>
      <bottom style="medium">
        <color theme="1"/>
      </bottom>
      <diagonal/>
    </border>
    <border>
      <left/>
      <right style="thin">
        <color indexed="8"/>
      </right>
      <top/>
      <bottom style="thin">
        <color indexed="64"/>
      </bottom>
      <diagonal/>
    </border>
    <border>
      <left style="medium">
        <color indexed="8"/>
      </left>
      <right style="medium">
        <color indexed="8"/>
      </right>
      <top/>
      <bottom style="medium">
        <color theme="1"/>
      </bottom>
      <diagonal/>
    </border>
    <border>
      <left style="thin">
        <color rgb="FF000000"/>
      </left>
      <right style="thin">
        <color rgb="FF000000"/>
      </right>
      <top/>
      <bottom style="thin">
        <color rgb="FF000000"/>
      </bottom>
      <diagonal/>
    </border>
    <border>
      <left/>
      <right style="medium">
        <color theme="1"/>
      </right>
      <top style="medium">
        <color theme="1"/>
      </top>
      <bottom style="thin">
        <color theme="1"/>
      </bottom>
      <diagonal/>
    </border>
    <border>
      <left/>
      <right style="medium">
        <color indexed="8"/>
      </right>
      <top style="thin">
        <color theme="1"/>
      </top>
      <bottom style="thin">
        <color theme="1"/>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diagonal/>
    </border>
    <border>
      <left/>
      <right style="medium">
        <color indexed="8"/>
      </right>
      <top style="thin">
        <color theme="1"/>
      </top>
      <bottom/>
      <diagonal/>
    </border>
    <border>
      <left/>
      <right style="medium">
        <color theme="1"/>
      </right>
      <top style="thin">
        <color theme="1"/>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5A5A5A"/>
      </left>
      <right style="thin">
        <color rgb="FF5A5A5A"/>
      </right>
      <top style="medium">
        <color rgb="FF5A5A5A"/>
      </top>
      <bottom/>
      <diagonal/>
    </border>
    <border>
      <left style="thin">
        <color rgb="FF5A5A5A"/>
      </left>
      <right style="thin">
        <color rgb="FF5A5A5A"/>
      </right>
      <top style="medium">
        <color rgb="FF5A5A5A"/>
      </top>
      <bottom/>
      <diagonal/>
    </border>
    <border>
      <left style="thin">
        <color rgb="FF5A5A5A"/>
      </left>
      <right/>
      <top style="medium">
        <color rgb="FF5A5A5A"/>
      </top>
      <bottom style="thin">
        <color rgb="FF5A5A5A"/>
      </bottom>
      <diagonal/>
    </border>
    <border>
      <left style="medium">
        <color rgb="FF5A5A5A"/>
      </left>
      <right style="thin">
        <color rgb="FF5A5A5A"/>
      </right>
      <top style="thin">
        <color rgb="FF5A5A5A"/>
      </top>
      <bottom style="thin">
        <color rgb="FF5A5A5A"/>
      </bottom>
      <diagonal/>
    </border>
    <border>
      <left style="thin">
        <color rgb="FF5A5A5A"/>
      </left>
      <right style="thin">
        <color rgb="FF5A5A5A"/>
      </right>
      <top style="thin">
        <color rgb="FF5A5A5A"/>
      </top>
      <bottom style="thin">
        <color rgb="FF5A5A5A"/>
      </bottom>
      <diagonal/>
    </border>
    <border>
      <left style="medium">
        <color rgb="FF5A5A5A"/>
      </left>
      <right style="thin">
        <color rgb="FF5A5A5A"/>
      </right>
      <top style="thin">
        <color rgb="FF5A5A5A"/>
      </top>
      <bottom style="medium">
        <color rgb="FF5A5A5A"/>
      </bottom>
      <diagonal/>
    </border>
    <border>
      <left style="thin">
        <color rgb="FF5A5A5A"/>
      </left>
      <right style="thin">
        <color rgb="FF5A5A5A"/>
      </right>
      <top style="thin">
        <color rgb="FF5A5A5A"/>
      </top>
      <bottom style="medium">
        <color rgb="FF5A5A5A"/>
      </bottom>
      <diagonal/>
    </border>
    <border>
      <left style="thin">
        <color rgb="FF5A5A5A"/>
      </left>
      <right/>
      <top style="thin">
        <color rgb="FF5A5A5A"/>
      </top>
      <bottom style="medium">
        <color rgb="FF5A5A5A"/>
      </bottom>
      <diagonal/>
    </border>
    <border>
      <left/>
      <right style="thin">
        <color auto="1"/>
      </right>
      <top/>
      <bottom style="thin">
        <color auto="1"/>
      </bottom>
      <diagonal/>
    </border>
    <border>
      <left style="thick">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double">
        <color indexed="64"/>
      </left>
      <right style="thick">
        <color indexed="64"/>
      </right>
      <top style="medium">
        <color indexed="64"/>
      </top>
      <bottom style="thick">
        <color indexed="64"/>
      </bottom>
      <diagonal/>
    </border>
    <border>
      <left style="double">
        <color auto="1"/>
      </left>
      <right style="thick">
        <color auto="1"/>
      </right>
      <top style="medium">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theme="0" tint="-0.34998626667073579"/>
      </top>
      <bottom style="thin">
        <color indexed="64"/>
      </bottom>
      <diagonal/>
    </border>
    <border>
      <left style="medium">
        <color auto="1"/>
      </left>
      <right style="medium">
        <color theme="1"/>
      </right>
      <top style="thin">
        <color theme="0" tint="-0.34998626667073579"/>
      </top>
      <bottom style="thin">
        <color auto="1"/>
      </bottom>
      <diagonal/>
    </border>
    <border>
      <left style="thin">
        <color theme="0" tint="-0.34998626667073579"/>
      </left>
      <right style="medium">
        <color theme="1"/>
      </right>
      <top/>
      <bottom style="thin">
        <color indexed="64"/>
      </bottom>
      <diagonal/>
    </border>
    <border>
      <left style="medium">
        <color auto="1"/>
      </left>
      <right style="medium">
        <color theme="1"/>
      </right>
      <top/>
      <bottom style="thin">
        <color theme="0" tint="-0.34998626667073579"/>
      </bottom>
      <diagonal/>
    </border>
    <border>
      <left style="thin">
        <color theme="0" tint="-0.34998626667073579"/>
      </left>
      <right style="medium">
        <color theme="1"/>
      </right>
      <top/>
      <bottom style="thin">
        <color theme="0" tint="-0.34998626667073579"/>
      </bottom>
      <diagonal/>
    </border>
    <border>
      <left style="medium">
        <color auto="1"/>
      </left>
      <right style="medium">
        <color theme="1"/>
      </right>
      <top style="thin">
        <color theme="0" tint="-0.34998626667073579"/>
      </top>
      <bottom style="medium">
        <color auto="1"/>
      </bottom>
      <diagonal/>
    </border>
    <border>
      <left style="thin">
        <color theme="0" tint="-0.34998626667073579"/>
      </left>
      <right style="medium">
        <color theme="1"/>
      </right>
      <top style="thin">
        <color theme="0" tint="-0.34998626667073579"/>
      </top>
      <bottom style="medium">
        <color auto="1"/>
      </bottom>
      <diagonal/>
    </border>
    <border>
      <left style="medium">
        <color indexed="64"/>
      </left>
      <right style="medium">
        <color theme="1"/>
      </right>
      <top/>
      <bottom style="thin">
        <color indexed="64"/>
      </bottom>
      <diagonal/>
    </border>
    <border>
      <left style="medium">
        <color indexed="64"/>
      </left>
      <right style="medium">
        <color indexed="64"/>
      </right>
      <top/>
      <bottom style="thin">
        <color rgb="FF000000"/>
      </bottom>
      <diagonal/>
    </border>
    <border>
      <left/>
      <right style="thin">
        <color rgb="FFA6A6A6"/>
      </right>
      <top/>
      <bottom style="thin">
        <color rgb="FFA6A6A6"/>
      </bottom>
      <diagonal/>
    </border>
    <border>
      <left/>
      <right style="medium">
        <color indexed="64"/>
      </right>
      <top/>
      <bottom style="thin">
        <color rgb="FFA6A6A6"/>
      </bottom>
      <diagonal/>
    </border>
    <border>
      <left style="medium">
        <color indexed="64"/>
      </left>
      <right style="medium">
        <color indexed="64"/>
      </right>
      <top/>
      <bottom style="thin">
        <color rgb="FFA6A6A6"/>
      </bottom>
      <diagonal/>
    </border>
    <border>
      <left style="medium">
        <color indexed="64"/>
      </left>
      <right style="thin">
        <color rgb="FFA6A6A6"/>
      </right>
      <top/>
      <bottom style="thin">
        <color rgb="FFA6A6A6"/>
      </bottom>
      <diagonal/>
    </border>
    <border>
      <left/>
      <right style="thin">
        <color rgb="FFA6A6A6"/>
      </right>
      <top/>
      <bottom style="thin">
        <color indexed="64"/>
      </bottom>
      <diagonal/>
    </border>
    <border>
      <left style="medium">
        <color indexed="64"/>
      </left>
      <right style="thin">
        <color rgb="FFA6A6A6"/>
      </right>
      <top/>
      <bottom style="medium">
        <color indexed="64"/>
      </bottom>
      <diagonal/>
    </border>
    <border>
      <left style="medium">
        <color indexed="64"/>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6A6A6"/>
      </bottom>
      <diagonal/>
    </border>
    <border>
      <left style="medium">
        <color rgb="FF000000"/>
      </left>
      <right style="thin">
        <color rgb="FFA6A6A6"/>
      </right>
      <top/>
      <bottom style="medium">
        <color indexed="64"/>
      </bottom>
      <diagonal/>
    </border>
    <border>
      <left style="medium">
        <color indexed="64"/>
      </left>
      <right style="thin">
        <color rgb="FFA6A6A6"/>
      </right>
      <top/>
      <bottom style="thin">
        <color indexed="64"/>
      </bottom>
      <diagonal/>
    </border>
    <border>
      <left style="thin">
        <color rgb="FFA6A6A6"/>
      </left>
      <right/>
      <top/>
      <bottom/>
      <diagonal/>
    </border>
    <border>
      <left style="medium">
        <color indexed="64"/>
      </left>
      <right style="thin">
        <color rgb="FFA6A6A6"/>
      </right>
      <top/>
      <bottom style="thin">
        <color rgb="FF000000"/>
      </bottom>
      <diagonal/>
    </border>
    <border>
      <left style="thin">
        <color rgb="FFA6A6A6"/>
      </left>
      <right style="thin">
        <color indexed="64"/>
      </right>
      <top/>
      <bottom/>
      <diagonal/>
    </border>
    <border>
      <left style="thin">
        <color rgb="FFA6A6A6"/>
      </left>
      <right style="thin">
        <color indexed="64"/>
      </right>
      <top/>
      <bottom style="thin">
        <color rgb="FF000000"/>
      </bottom>
      <diagonal/>
    </border>
    <border>
      <left style="medium">
        <color indexed="64"/>
      </left>
      <right style="thin">
        <color rgb="FFA6A6A6"/>
      </right>
      <top style="thin">
        <color rgb="FFA6A6A6"/>
      </top>
      <bottom style="thin">
        <color rgb="FFA6A6A6"/>
      </bottom>
      <diagonal/>
    </border>
    <border>
      <left/>
      <right style="thin">
        <color indexed="64"/>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thin">
        <color indexed="64"/>
      </left>
      <right style="thin">
        <color indexed="64"/>
      </right>
      <top style="thin">
        <color rgb="FFA6A6A6"/>
      </top>
      <bottom style="thin">
        <color rgb="FFA6A6A6"/>
      </bottom>
      <diagonal/>
    </border>
    <border>
      <left/>
      <right style="medium">
        <color indexed="64"/>
      </right>
      <top style="thin">
        <color rgb="FFA6A6A6"/>
      </top>
      <bottom style="thin">
        <color rgb="FFA6A6A6"/>
      </bottom>
      <diagonal/>
    </border>
    <border>
      <left/>
      <right style="thin">
        <color indexed="64"/>
      </right>
      <top/>
      <bottom style="thin">
        <color rgb="FFA6A6A6"/>
      </bottom>
      <diagonal/>
    </border>
    <border>
      <left/>
      <right/>
      <top/>
      <bottom style="thin">
        <color rgb="FFA6A6A6"/>
      </bottom>
      <diagonal/>
    </border>
    <border>
      <left style="thin">
        <color indexed="64"/>
      </left>
      <right style="thin">
        <color indexed="64"/>
      </right>
      <top/>
      <bottom style="thin">
        <color rgb="FFA6A6A6"/>
      </bottom>
      <diagonal/>
    </border>
    <border>
      <left style="thin">
        <color rgb="FFA6A6A6"/>
      </left>
      <right/>
      <top/>
      <bottom style="thin">
        <color rgb="FF000000"/>
      </bottom>
      <diagonal/>
    </border>
    <border>
      <left style="thin">
        <color indexed="64"/>
      </left>
      <right style="thin">
        <color rgb="FFA6A6A6"/>
      </right>
      <top/>
      <bottom style="thin">
        <color indexed="64"/>
      </bottom>
      <diagonal/>
    </border>
    <border>
      <left/>
      <right style="medium">
        <color rgb="FF000000"/>
      </right>
      <top style="thin">
        <color rgb="FFA6A6A6"/>
      </top>
      <bottom style="thin">
        <color rgb="FFA6A6A6"/>
      </bottom>
      <diagonal/>
    </border>
    <border>
      <left style="thin">
        <color rgb="FFA6A6A6"/>
      </left>
      <right style="medium">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A6A6A6"/>
      </left>
      <right style="thin">
        <color rgb="FFA6A6A6"/>
      </right>
      <top/>
      <bottom style="thin">
        <color rgb="FF000000"/>
      </bottom>
      <diagonal/>
    </border>
    <border>
      <left style="medium">
        <color rgb="FF000000"/>
      </left>
      <right style="thin">
        <color rgb="FFA6A6A6"/>
      </right>
      <top/>
      <bottom style="thin">
        <color indexed="64"/>
      </bottom>
      <diagonal/>
    </border>
    <border>
      <left style="medium">
        <color rgb="FF000000"/>
      </left>
      <right style="medium">
        <color rgb="FF000000"/>
      </right>
      <top/>
      <bottom style="thin">
        <color rgb="FFA6A6A6"/>
      </bottom>
      <diagonal/>
    </border>
    <border>
      <left style="medium">
        <color rgb="FF000000"/>
      </left>
      <right style="medium">
        <color rgb="FF000000"/>
      </right>
      <top/>
      <bottom style="medium">
        <color indexed="64"/>
      </bottom>
      <diagonal/>
    </border>
    <border>
      <left/>
      <right style="medium">
        <color rgb="FF000000"/>
      </right>
      <top/>
      <bottom style="thin">
        <color indexed="64"/>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A6A6A6"/>
      </bottom>
      <diagonal/>
    </border>
    <border>
      <left style="medium">
        <color rgb="FF000000"/>
      </left>
      <right style="medium">
        <color indexed="64"/>
      </right>
      <top/>
      <bottom style="medium">
        <color indexed="64"/>
      </bottom>
      <diagonal/>
    </border>
    <border>
      <left style="thin">
        <color rgb="FFA6A6A6"/>
      </left>
      <right style="medium">
        <color indexed="64"/>
      </right>
      <top/>
      <bottom/>
      <diagonal/>
    </border>
    <border>
      <left/>
      <right style="medium">
        <color rgb="FF000000"/>
      </right>
      <top/>
      <bottom style="thin">
        <color rgb="FF000000"/>
      </bottom>
      <diagonal/>
    </border>
    <border>
      <left style="medium">
        <color rgb="FF000000"/>
      </left>
      <right style="medium">
        <color rgb="FF000000"/>
      </right>
      <top/>
      <bottom style="thin">
        <color indexed="64"/>
      </bottom>
      <diagonal/>
    </border>
    <border>
      <left style="thin">
        <color rgb="FFA6A6A6"/>
      </left>
      <right style="thin">
        <color indexed="64"/>
      </right>
      <top/>
      <bottom style="thin">
        <color indexed="64"/>
      </bottom>
      <diagonal/>
    </border>
    <border>
      <left/>
      <right style="thin">
        <color rgb="FFA6A6A6"/>
      </right>
      <top style="thin">
        <color rgb="FFA6A6A6"/>
      </top>
      <bottom style="thin">
        <color indexed="64"/>
      </bottom>
      <diagonal/>
    </border>
    <border>
      <left/>
      <right style="medium">
        <color indexed="64"/>
      </right>
      <top style="thin">
        <color rgb="FFA6A6A6"/>
      </top>
      <bottom style="thin">
        <color indexed="64"/>
      </bottom>
      <diagonal/>
    </border>
    <border>
      <left style="thin">
        <color rgb="FFA6A6A6"/>
      </left>
      <right style="thin">
        <color indexed="64"/>
      </right>
      <top/>
      <bottom style="thin">
        <color rgb="FFA6A6A6"/>
      </bottom>
      <diagonal/>
    </border>
    <border>
      <left style="medium">
        <color indexed="64"/>
      </left>
      <right style="thin">
        <color rgb="FFA6A6A6"/>
      </right>
      <top style="thin">
        <color rgb="FFA6A6A6"/>
      </top>
      <bottom style="thin">
        <color indexed="64"/>
      </bottom>
      <diagonal/>
    </border>
    <border>
      <left style="thin">
        <color rgb="FFA6A6A6"/>
      </left>
      <right style="thin">
        <color rgb="FFA6A6A6"/>
      </right>
      <top/>
      <bottom style="thin">
        <color indexed="64"/>
      </bottom>
      <diagonal/>
    </border>
    <border>
      <left style="medium">
        <color indexed="64"/>
      </left>
      <right/>
      <top/>
      <bottom style="thin">
        <color rgb="FF000000"/>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thin">
        <color indexed="9"/>
      </left>
      <right style="thin">
        <color indexed="9"/>
      </right>
      <top style="thin">
        <color indexed="9"/>
      </top>
      <bottom style="thin">
        <color indexed="9"/>
      </bottom>
      <diagonal/>
    </border>
    <border>
      <left style="medium">
        <color auto="1"/>
      </left>
      <right style="thick">
        <color auto="1"/>
      </right>
      <top style="medium">
        <color auto="1"/>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double">
        <color auto="1"/>
      </bottom>
      <diagonal/>
    </border>
    <border>
      <left style="double">
        <color auto="1"/>
      </left>
      <right style="thick">
        <color auto="1"/>
      </right>
      <top/>
      <bottom/>
      <diagonal/>
    </border>
    <border>
      <left style="medium">
        <color indexed="64"/>
      </left>
      <right style="thin">
        <color indexed="64"/>
      </right>
      <top style="medium">
        <color indexed="64"/>
      </top>
      <bottom style="medium">
        <color indexed="64"/>
      </bottom>
      <diagonal/>
    </border>
    <border>
      <left/>
      <right/>
      <top/>
      <bottom style="medium">
        <color indexed="30"/>
      </bottom>
      <diagonal/>
    </border>
    <border>
      <left style="thin">
        <color indexed="8"/>
      </left>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thin">
        <color rgb="FF5A5A5A"/>
      </left>
      <right style="medium">
        <color rgb="FF5A5A5A"/>
      </right>
      <top style="thin">
        <color rgb="FF5A5A5A"/>
      </top>
      <bottom style="thin">
        <color rgb="FF5A5A5A"/>
      </bottom>
      <diagonal/>
    </border>
    <border>
      <left style="medium">
        <color indexed="64"/>
      </left>
      <right style="thin">
        <color indexed="64"/>
      </right>
      <top style="medium">
        <color indexed="64"/>
      </top>
      <bottom/>
      <diagonal/>
    </border>
    <border>
      <left style="medium">
        <color indexed="64"/>
      </left>
      <right style="thin">
        <color indexed="64"/>
      </right>
      <top/>
      <bottom style="thin">
        <color rgb="FF000000"/>
      </bottom>
      <diagonal/>
    </border>
    <border>
      <left style="medium">
        <color auto="1"/>
      </left>
      <right/>
      <top style="medium">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indexed="64"/>
      </left>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rgb="FF000000"/>
      </left>
      <right/>
      <top style="medium">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style="thin">
        <color rgb="FFA6A6A6"/>
      </right>
      <top/>
      <bottom/>
      <diagonal/>
    </border>
    <border>
      <left style="medium">
        <color auto="1"/>
      </left>
      <right style="thin">
        <color auto="1"/>
      </right>
      <top/>
      <bottom style="medium">
        <color auto="1"/>
      </bottom>
      <diagonal/>
    </border>
    <border>
      <left/>
      <right/>
      <top/>
      <bottom style="medium">
        <color indexed="64"/>
      </bottom>
      <diagonal/>
    </border>
    <border>
      <left style="thin">
        <color rgb="FFA6A6A6"/>
      </left>
      <right style="thin">
        <color indexed="64"/>
      </right>
      <top/>
      <bottom style="medium">
        <color indexed="64"/>
      </bottom>
      <diagonal/>
    </border>
    <border>
      <left style="medium">
        <color auto="1"/>
      </left>
      <right style="thick">
        <color auto="1"/>
      </right>
      <top/>
      <bottom/>
      <diagonal/>
    </border>
    <border>
      <left style="medium">
        <color auto="1"/>
      </left>
      <right style="thin">
        <color auto="1"/>
      </right>
      <top/>
      <bottom/>
      <diagonal/>
    </border>
    <border>
      <left style="medium">
        <color auto="1"/>
      </left>
      <right style="medium">
        <color auto="1"/>
      </right>
      <top/>
      <bottom/>
      <diagonal/>
    </border>
    <border>
      <left style="thin">
        <color rgb="FF000000"/>
      </left>
      <right/>
      <top/>
      <bottom style="medium">
        <color indexed="64"/>
      </bottom>
      <diagonal/>
    </border>
    <border>
      <left style="thin">
        <color auto="1"/>
      </left>
      <right style="thin">
        <color auto="1"/>
      </right>
      <top style="thin">
        <color auto="1"/>
      </top>
      <bottom style="medium">
        <color auto="1"/>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style="thin">
        <color indexed="8"/>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0" tint="-0.34998626667073579"/>
      </right>
      <top style="thin">
        <color auto="1"/>
      </top>
      <bottom style="thin">
        <color auto="1"/>
      </bottom>
      <diagonal/>
    </border>
    <border>
      <left/>
      <right style="medium">
        <color auto="1"/>
      </right>
      <top style="thin">
        <color auto="1"/>
      </top>
      <bottom style="thin">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right style="thin">
        <color theme="0" tint="-0.34998626667073579"/>
      </right>
      <top/>
      <bottom style="medium">
        <color auto="1"/>
      </bottom>
      <diagonal/>
    </border>
    <border>
      <left/>
      <right style="medium">
        <color auto="1"/>
      </right>
      <top/>
      <bottom style="medium">
        <color auto="1"/>
      </bottom>
      <diagonal/>
    </border>
    <border>
      <left style="medium">
        <color auto="1"/>
      </left>
      <right style="thin">
        <color theme="0" tint="-0.34998626667073579"/>
      </right>
      <top/>
      <bottom/>
      <diagonal/>
    </border>
    <border>
      <left style="medium">
        <color auto="1"/>
      </left>
      <right style="thin">
        <color theme="0" tint="-0.34998626667073579"/>
      </right>
      <top style="thin">
        <color auto="1"/>
      </top>
      <bottom/>
      <diagonal/>
    </border>
    <border>
      <left style="medium">
        <color indexed="64"/>
      </left>
      <right style="thin">
        <color rgb="FFA6A6A6"/>
      </right>
      <top style="medium">
        <color indexed="64"/>
      </top>
      <bottom/>
      <diagonal/>
    </border>
    <border>
      <left/>
      <right style="thin">
        <color rgb="FFA6A6A6"/>
      </right>
      <top style="medium">
        <color indexed="64"/>
      </top>
      <bottom style="thin">
        <color rgb="FFA6A6A6"/>
      </bottom>
      <diagonal/>
    </border>
    <border>
      <left/>
      <right/>
      <top style="medium">
        <color indexed="64"/>
      </top>
      <bottom style="thin">
        <color rgb="FFA6A6A6"/>
      </bottom>
      <diagonal/>
    </border>
    <border>
      <left/>
      <right style="medium">
        <color indexed="64"/>
      </right>
      <top style="medium">
        <color indexed="64"/>
      </top>
      <bottom style="thin">
        <color rgb="FFA6A6A6"/>
      </bottom>
      <diagonal/>
    </border>
    <border>
      <left/>
      <right style="thin">
        <color rgb="FFA6A6A6"/>
      </right>
      <top/>
      <bottom style="medium">
        <color indexed="64"/>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theme="1"/>
      </right>
      <top style="medium">
        <color auto="1"/>
      </top>
      <bottom style="thin">
        <color theme="0" tint="-0.34998626667073579"/>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theme="1"/>
      </right>
      <top style="medium">
        <color auto="1"/>
      </top>
      <bottom style="thin">
        <color indexed="64"/>
      </bottom>
      <diagonal/>
    </border>
    <border>
      <left/>
      <right style="medium">
        <color auto="1"/>
      </right>
      <top style="medium">
        <color auto="1"/>
      </top>
      <bottom style="thin">
        <color theme="0" tint="-0.34998626667073579"/>
      </bottom>
      <diagonal/>
    </border>
    <border>
      <left style="medium">
        <color auto="1"/>
      </left>
      <right style="medium">
        <color theme="1"/>
      </right>
      <top style="thin">
        <color auto="1"/>
      </top>
      <bottom style="thin">
        <color indexed="64"/>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medium">
        <color theme="1"/>
      </right>
      <top style="thin">
        <color auto="1"/>
      </top>
      <bottom style="thin">
        <color indexed="64"/>
      </bottom>
      <diagonal/>
    </border>
    <border>
      <left style="medium">
        <color indexed="64"/>
      </left>
      <right style="medium">
        <color theme="1"/>
      </right>
      <top style="medium">
        <color auto="1"/>
      </top>
      <bottom/>
      <diagonal/>
    </border>
    <border>
      <left style="medium">
        <color theme="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theme="1"/>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theme="1"/>
      </right>
      <top style="thin">
        <color indexed="64"/>
      </top>
      <bottom style="medium">
        <color indexed="64"/>
      </bottom>
      <diagonal/>
    </border>
    <border>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medium">
        <color theme="1"/>
      </right>
      <top style="thin">
        <color auto="1"/>
      </top>
      <bottom style="medium">
        <color indexed="64"/>
      </bottom>
      <diagonal/>
    </border>
    <border>
      <left style="thin">
        <color theme="0" tint="-0.34998626667073579"/>
      </left>
      <right style="medium">
        <color indexed="64"/>
      </right>
      <top style="thin">
        <color indexed="64"/>
      </top>
      <bottom style="medium">
        <color indexed="64"/>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theme="0" tint="-0.34998626667073579"/>
      </left>
      <right style="medium">
        <color auto="1"/>
      </right>
      <top style="thin">
        <color auto="1"/>
      </top>
      <bottom style="thin">
        <color indexed="64"/>
      </bottom>
      <diagonal/>
    </border>
    <border>
      <left style="thin">
        <color theme="0" tint="-0.34998626667073579"/>
      </left>
      <right style="medium">
        <color auto="1"/>
      </right>
      <top style="thin">
        <color auto="1"/>
      </top>
      <bottom style="thin">
        <color theme="0" tint="-0.34998626667073579"/>
      </bottom>
      <diagonal/>
    </border>
    <border>
      <left style="medium">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medium">
        <color auto="1"/>
      </left>
      <right style="medium">
        <color indexed="64"/>
      </right>
      <top style="thin">
        <color auto="1"/>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theme="0" tint="-0.34998626667073579"/>
      </right>
      <top style="thin">
        <color auto="1"/>
      </top>
      <bottom style="thin">
        <color auto="1"/>
      </bottom>
      <diagonal/>
    </border>
    <border>
      <left style="medium">
        <color auto="1"/>
      </left>
      <right style="medium">
        <color auto="1"/>
      </right>
      <top style="medium">
        <color auto="1"/>
      </top>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thin">
        <color indexed="64"/>
      </top>
      <bottom style="thin">
        <color rgb="FFA6A6A6"/>
      </bottom>
      <diagonal/>
    </border>
    <border>
      <left style="medium">
        <color auto="1"/>
      </left>
      <right/>
      <top style="medium">
        <color auto="1"/>
      </top>
      <bottom style="thin">
        <color auto="1"/>
      </bottom>
      <diagonal/>
    </border>
    <border>
      <left/>
      <right style="thin">
        <color rgb="FFA6A6A6"/>
      </right>
      <top style="medium">
        <color indexed="64"/>
      </top>
      <bottom style="thin">
        <color indexed="64"/>
      </bottom>
      <diagonal/>
    </border>
    <border>
      <left style="medium">
        <color indexed="64"/>
      </left>
      <right style="thin">
        <color rgb="FFA6A6A6"/>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right style="medium">
        <color rgb="FF000000"/>
      </right>
      <top style="thin">
        <color indexed="64"/>
      </top>
      <bottom style="thin">
        <color rgb="FFA6A6A6"/>
      </bottom>
      <diagonal/>
    </border>
    <border>
      <left/>
      <right style="medium">
        <color rgb="FF000000"/>
      </right>
      <top/>
      <bottom style="medium">
        <color indexed="64"/>
      </bottom>
      <diagonal/>
    </border>
    <border>
      <left style="medium">
        <color indexed="64"/>
      </left>
      <right style="thin">
        <color indexed="64"/>
      </right>
      <top style="medium">
        <color indexed="64"/>
      </top>
      <bottom/>
      <diagonal/>
    </border>
    <border>
      <left style="thin">
        <color rgb="FFA6A6A6"/>
      </left>
      <right style="thin">
        <color indexed="64"/>
      </right>
      <top style="medium">
        <color indexed="64"/>
      </top>
      <bottom/>
      <diagonal/>
    </border>
    <border>
      <left/>
      <right style="thin">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thin">
        <color rgb="FFA6A6A6"/>
      </right>
      <top style="thin">
        <color indexed="64"/>
      </top>
      <bottom style="thin">
        <color indexed="64"/>
      </bottom>
      <diagonal/>
    </border>
    <border>
      <left/>
      <right style="thin">
        <color indexed="64"/>
      </right>
      <top/>
      <bottom style="medium">
        <color indexed="64"/>
      </bottom>
      <diagonal/>
    </border>
    <border>
      <left style="thin">
        <color rgb="FFA6A6A6"/>
      </left>
      <right/>
      <top style="medium">
        <color indexed="64"/>
      </top>
      <bottom/>
      <diagonal/>
    </border>
    <border>
      <left style="thin">
        <color auto="1"/>
      </left>
      <right/>
      <top style="medium">
        <color auto="1"/>
      </top>
      <bottom/>
      <diagonal/>
    </border>
    <border>
      <left/>
      <right/>
      <top style="medium">
        <color indexed="64"/>
      </top>
      <bottom/>
      <diagonal/>
    </border>
    <border>
      <left/>
      <right style="thin">
        <color rgb="FF000000"/>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thin">
        <color rgb="FFA6A6A6"/>
      </bottom>
      <diagonal/>
    </border>
    <border>
      <left style="thin">
        <color rgb="FFA6A6A6"/>
      </left>
      <right style="medium">
        <color indexed="64"/>
      </right>
      <top style="medium">
        <color indexed="64"/>
      </top>
      <bottom/>
      <diagonal/>
    </border>
    <border>
      <left style="thin">
        <color rgb="FFA6A6A6"/>
      </left>
      <right style="thin">
        <color rgb="FFA6A6A6"/>
      </right>
      <top style="medium">
        <color indexed="64"/>
      </top>
      <bottom/>
      <diagonal/>
    </border>
    <border>
      <left style="medium">
        <color rgb="FF000000"/>
      </left>
      <right style="thin">
        <color rgb="FFA6A6A6"/>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auto="1"/>
      </left>
      <right/>
      <top style="thin">
        <color auto="1"/>
      </top>
      <bottom style="thin">
        <color auto="1"/>
      </bottom>
      <diagonal/>
    </border>
    <border>
      <left/>
      <right style="thin">
        <color rgb="FF000000"/>
      </right>
      <top style="thin">
        <color indexed="64"/>
      </top>
      <bottom style="thin">
        <color indexed="64"/>
      </bottom>
      <diagonal/>
    </border>
    <border>
      <left style="thin">
        <color rgb="FFA6A6A6"/>
      </left>
      <right style="thin">
        <color indexed="64"/>
      </right>
      <top style="thin">
        <color indexed="64"/>
      </top>
      <bottom style="thin">
        <color indexed="64"/>
      </bottom>
      <diagonal/>
    </border>
    <border>
      <left style="medium">
        <color indexed="64"/>
      </left>
      <right style="thin">
        <color rgb="FFA6A6A6"/>
      </right>
      <top style="thin">
        <color indexed="64"/>
      </top>
      <bottom style="thin">
        <color indexed="64"/>
      </bottom>
      <diagonal/>
    </border>
    <border>
      <left/>
      <right/>
      <top style="thin">
        <color indexed="64"/>
      </top>
      <bottom style="thin">
        <color rgb="FFA6A6A6"/>
      </bottom>
      <diagonal/>
    </border>
    <border>
      <left/>
      <right style="thin">
        <color rgb="FFA6A6A6"/>
      </right>
      <top style="thin">
        <color indexed="64"/>
      </top>
      <bottom style="thin">
        <color rgb="FFA6A6A6"/>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indexed="64"/>
      </left>
      <right style="thin">
        <color theme="0" tint="-0.34998626667073579"/>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double">
        <color auto="1"/>
      </bottom>
      <diagonal/>
    </border>
    <border>
      <left style="medium">
        <color auto="1"/>
      </left>
      <right/>
      <top style="thin">
        <color auto="1"/>
      </top>
      <bottom style="double">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indexed="64"/>
      </left>
      <right style="thin">
        <color indexed="64"/>
      </right>
      <top/>
      <bottom/>
      <diagonal/>
    </border>
    <border>
      <left/>
      <right style="thick">
        <color indexed="64"/>
      </right>
      <top/>
      <bottom style="medium">
        <color indexed="64"/>
      </bottom>
      <diagonal/>
    </border>
    <border>
      <left style="thin">
        <color auto="1"/>
      </left>
      <right style="thin">
        <color auto="1"/>
      </right>
      <top style="medium">
        <color auto="1"/>
      </top>
      <bottom style="medium">
        <color auto="1"/>
      </bottom>
      <diagonal/>
    </border>
    <border>
      <left/>
      <right style="thick">
        <color auto="1"/>
      </right>
      <top style="medium">
        <color auto="1"/>
      </top>
      <bottom style="medium">
        <color auto="1"/>
      </bottom>
      <diagonal/>
    </border>
    <border>
      <left style="thin">
        <color auto="1"/>
      </left>
      <right/>
      <top style="medium">
        <color auto="1"/>
      </top>
      <bottom style="medium">
        <color indexed="64"/>
      </bottom>
      <diagonal/>
    </border>
    <border>
      <left style="medium">
        <color indexed="8"/>
      </left>
      <right/>
      <top/>
      <bottom/>
      <diagonal/>
    </border>
    <border>
      <left style="thin">
        <color indexed="64"/>
      </left>
      <right style="medium">
        <color auto="1"/>
      </right>
      <top style="medium">
        <color auto="1"/>
      </top>
      <bottom style="medium">
        <color auto="1"/>
      </bottom>
      <diagonal/>
    </border>
    <border>
      <left style="medium">
        <color indexed="8"/>
      </left>
      <right style="thin">
        <color indexed="64"/>
      </right>
      <top/>
      <bottom/>
      <diagonal/>
    </border>
    <border>
      <left style="medium">
        <color auto="1"/>
      </left>
      <right style="thin">
        <color auto="1"/>
      </right>
      <top/>
      <bottom/>
      <diagonal/>
    </border>
    <border>
      <left style="medium">
        <color auto="1"/>
      </left>
      <right style="medium">
        <color auto="1"/>
      </right>
      <top/>
      <bottom/>
      <diagonal/>
    </border>
    <border>
      <left style="medium">
        <color indexed="8"/>
      </left>
      <right style="thin">
        <color indexed="64"/>
      </right>
      <top style="thin">
        <color indexed="8"/>
      </top>
      <bottom/>
      <diagonal/>
    </border>
    <border>
      <left style="medium">
        <color indexed="8"/>
      </left>
      <right style="thin">
        <color indexed="64"/>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medium">
        <color indexed="8"/>
      </left>
      <right style="thin">
        <color indexed="64"/>
      </right>
      <top style="medium">
        <color indexed="8"/>
      </top>
      <bottom/>
      <diagonal/>
    </border>
    <border>
      <left style="medium">
        <color auto="1"/>
      </left>
      <right style="medium">
        <color auto="1"/>
      </right>
      <top style="medium">
        <color auto="1"/>
      </top>
      <bottom style="medium">
        <color auto="1"/>
      </bottom>
      <diagonal/>
    </border>
    <border>
      <left style="medium">
        <color indexed="8"/>
      </left>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theme="1"/>
      </left>
      <right style="medium">
        <color indexed="8"/>
      </right>
      <top style="medium">
        <color indexed="8"/>
      </top>
      <bottom style="thin">
        <color theme="1"/>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style="medium">
        <color indexed="8"/>
      </right>
      <top style="thin">
        <color indexed="8"/>
      </top>
      <bottom style="thin">
        <color rgb="FF000000"/>
      </bottom>
      <diagonal/>
    </border>
    <border>
      <left style="medium">
        <color indexed="8"/>
      </left>
      <right/>
      <top style="thin">
        <color indexed="8"/>
      </top>
      <bottom style="medium">
        <color indexed="64"/>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thin">
        <color indexed="8"/>
      </bottom>
      <diagonal/>
    </border>
    <border>
      <left style="medium">
        <color indexed="64"/>
      </left>
      <right style="medium">
        <color indexed="64"/>
      </right>
      <top style="thin">
        <color indexed="8"/>
      </top>
      <bottom/>
      <diagonal/>
    </border>
    <border>
      <left/>
      <right/>
      <top style="thin">
        <color indexed="8"/>
      </top>
      <bottom/>
      <diagonal/>
    </border>
    <border>
      <left style="thin">
        <color indexed="64"/>
      </left>
      <right style="thin">
        <color indexed="64"/>
      </right>
      <top style="thin">
        <color indexed="8"/>
      </top>
      <bottom/>
      <diagonal/>
    </border>
    <border>
      <left style="medium">
        <color indexed="8"/>
      </left>
      <right/>
      <top style="thin">
        <color indexed="8"/>
      </top>
      <bottom style="thin">
        <color indexed="8"/>
      </bottom>
      <diagonal/>
    </border>
    <border>
      <left/>
      <right style="thin">
        <color indexed="64"/>
      </right>
      <top style="thin">
        <color indexed="8"/>
      </top>
      <bottom/>
      <diagonal/>
    </border>
    <border>
      <left/>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8"/>
      </top>
      <bottom/>
      <diagonal/>
    </border>
    <border>
      <left/>
      <right style="thin">
        <color indexed="8"/>
      </right>
      <top style="medium">
        <color indexed="64"/>
      </top>
      <bottom style="thin">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8"/>
      </top>
      <bottom/>
      <diagonal/>
    </border>
    <border>
      <left style="thin">
        <color indexed="8"/>
      </left>
      <right/>
      <top style="thin">
        <color indexed="8"/>
      </top>
      <bottom/>
      <diagonal/>
    </border>
    <border>
      <left style="medium">
        <color indexed="64"/>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8"/>
      </left>
      <right style="medium">
        <color theme="1"/>
      </right>
      <top/>
      <bottom style="medium">
        <color indexed="8"/>
      </bottom>
      <diagonal/>
    </border>
    <border>
      <left style="medium">
        <color theme="1"/>
      </left>
      <right style="medium">
        <color theme="1"/>
      </right>
      <top/>
      <bottom style="medium">
        <color indexed="8"/>
      </bottom>
      <diagonal/>
    </border>
    <border>
      <left/>
      <right style="medium">
        <color indexed="8"/>
      </right>
      <top style="medium">
        <color indexed="8"/>
      </top>
      <bottom style="thin">
        <color theme="1"/>
      </bottom>
      <diagonal/>
    </border>
    <border>
      <left/>
      <right style="medium">
        <color theme="1"/>
      </right>
      <top style="medium">
        <color indexed="8"/>
      </top>
      <bottom style="medium">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auto="1"/>
      </left>
      <right style="thin">
        <color theme="0" tint="-0.34998626667073579"/>
      </right>
      <top style="thin">
        <color auto="1"/>
      </top>
      <bottom style="thin">
        <color indexed="64"/>
      </bottom>
      <diagonal/>
    </border>
    <border>
      <left style="thin">
        <color theme="0" tint="-0.34998626667073579"/>
      </left>
      <right style="thin">
        <color theme="0" tint="-0.34998626667073579"/>
      </right>
      <top style="thin">
        <color auto="1"/>
      </top>
      <bottom style="thin">
        <color indexed="64"/>
      </bottom>
      <diagonal/>
    </border>
    <border>
      <left style="thin">
        <color theme="0" tint="-0.34998626667073579"/>
      </left>
      <right style="medium">
        <color auto="1"/>
      </right>
      <top style="thin">
        <color auto="1"/>
      </top>
      <bottom style="thin">
        <color indexed="64"/>
      </bottom>
      <diagonal/>
    </border>
    <border>
      <left/>
      <right style="thin">
        <color theme="0" tint="-0.34998626667073579"/>
      </right>
      <top style="thin">
        <color auto="1"/>
      </top>
      <bottom style="medium">
        <color auto="1"/>
      </bottom>
      <diagonal/>
    </border>
    <border>
      <left style="thin">
        <color theme="0" tint="-0.34998626667073579"/>
      </left>
      <right style="thin">
        <color theme="0" tint="-0.34998626667073579"/>
      </right>
      <top style="thin">
        <color auto="1"/>
      </top>
      <bottom style="medium">
        <color auto="1"/>
      </bottom>
      <diagonal/>
    </border>
    <border>
      <left style="thin">
        <color theme="0" tint="-0.34998626667073579"/>
      </left>
      <right style="medium">
        <color auto="1"/>
      </right>
      <top style="thin">
        <color auto="1"/>
      </top>
      <bottom style="medium">
        <color auto="1"/>
      </bottom>
      <diagonal/>
    </border>
    <border>
      <left/>
      <right style="medium">
        <color indexed="64"/>
      </right>
      <top style="thin">
        <color auto="1"/>
      </top>
      <bottom style="medium">
        <color auto="1"/>
      </bottom>
      <diagonal/>
    </border>
    <border>
      <left/>
      <right style="thin">
        <color rgb="FFA6A6A6"/>
      </right>
      <top style="thin">
        <color indexed="64"/>
      </top>
      <bottom style="thin">
        <color indexed="64"/>
      </bottom>
      <diagonal/>
    </border>
    <border>
      <left/>
      <right style="medium">
        <color indexed="64"/>
      </right>
      <top style="thin">
        <color indexed="64"/>
      </top>
      <bottom style="thin">
        <color indexed="64"/>
      </bottom>
      <diagonal/>
    </border>
    <border>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medium">
        <color auto="1"/>
      </right>
      <top style="thin">
        <color auto="1"/>
      </top>
      <bottom style="thin">
        <color theme="0" tint="-0.34998626667073579"/>
      </bottom>
      <diagonal/>
    </border>
    <border>
      <left/>
      <right style="medium">
        <color auto="1"/>
      </right>
      <top style="thin">
        <color auto="1"/>
      </top>
      <bottom style="thin">
        <color theme="0" tint="-0.34998626667073579"/>
      </bottom>
      <diagonal/>
    </border>
    <border>
      <left style="thin">
        <color theme="0" tint="-0.34998626667073579"/>
      </left>
      <right style="thin">
        <color theme="0" tint="-0.34998626667073579"/>
      </right>
      <top style="medium">
        <color rgb="FF000000"/>
      </top>
      <bottom style="thin">
        <color theme="0" tint="-0.34998626667073579"/>
      </bottom>
      <diagonal/>
    </border>
    <border>
      <left style="thin">
        <color theme="0" tint="-0.34998626667073579"/>
      </left>
      <right style="medium">
        <color rgb="FF000000"/>
      </right>
      <top style="medium">
        <color rgb="FF000000"/>
      </top>
      <bottom style="thin">
        <color theme="0" tint="-0.34998626667073579"/>
      </bottom>
      <diagonal/>
    </border>
    <border>
      <left style="thin">
        <color theme="0" tint="-0.34998626667073579"/>
      </left>
      <right style="medium">
        <color rgb="FF000000"/>
      </right>
      <top style="thin">
        <color theme="0" tint="-0.34998626667073579"/>
      </top>
      <bottom style="thin">
        <color auto="1"/>
      </bottom>
      <diagonal/>
    </border>
    <border>
      <left/>
      <right style="medium">
        <color rgb="FF000000"/>
      </right>
      <top style="thin">
        <color indexed="64"/>
      </top>
      <bottom style="thin">
        <color indexed="64"/>
      </bottom>
      <diagonal/>
    </border>
    <border>
      <left style="medium">
        <color rgb="FF000000"/>
      </left>
      <right style="thin">
        <color rgb="FFA6A6A6"/>
      </right>
      <top/>
      <bottom style="medium">
        <color rgb="FF000000"/>
      </bottom>
      <diagonal/>
    </border>
    <border>
      <left/>
      <right style="thin">
        <color rgb="FFA6A6A6"/>
      </right>
      <top/>
      <bottom style="medium">
        <color rgb="FF000000"/>
      </bottom>
      <diagonal/>
    </border>
    <border>
      <left/>
      <right style="medium">
        <color rgb="FF000000"/>
      </right>
      <top/>
      <bottom style="medium">
        <color rgb="FF000000"/>
      </bottom>
      <diagonal/>
    </border>
    <border>
      <left style="medium">
        <color indexed="64"/>
      </left>
      <right/>
      <top/>
      <bottom/>
      <diagonal/>
    </border>
    <border>
      <left style="medium">
        <color auto="1"/>
      </left>
      <right/>
      <top style="thin">
        <color auto="1"/>
      </top>
      <bottom style="thin">
        <color auto="1"/>
      </bottom>
      <diagonal/>
    </border>
    <border>
      <left/>
      <right style="thin">
        <color theme="0" tint="-0.34998626667073579"/>
      </right>
      <top style="medium">
        <color rgb="FF000000"/>
      </top>
      <bottom style="thin">
        <color theme="0" tint="-0.34998626667073579"/>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bottom style="thin">
        <color theme="0" tint="-0.34998626667073579"/>
      </bottom>
      <diagonal/>
    </border>
    <border>
      <left style="medium">
        <color rgb="FF000000"/>
      </left>
      <right style="medium">
        <color rgb="FF000000"/>
      </right>
      <top style="thin">
        <color theme="0" tint="-0.34998626667073579"/>
      </top>
      <bottom style="thin">
        <color theme="0" tint="-0.34998626667073579"/>
      </bottom>
      <diagonal/>
    </border>
    <border>
      <left style="medium">
        <color rgb="FF000000"/>
      </left>
      <right style="medium">
        <color rgb="FF000000"/>
      </right>
      <top style="thin">
        <color theme="0" tint="-0.34998626667073579"/>
      </top>
      <bottom style="medium">
        <color rgb="FF000000"/>
      </bottom>
      <diagonal/>
    </border>
    <border>
      <left style="medium">
        <color auto="1"/>
      </left>
      <right style="thin">
        <color theme="0" tint="-0.34998626667073579"/>
      </right>
      <top style="thin">
        <color auto="1"/>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thin">
        <color indexed="64"/>
      </bottom>
      <diagonal/>
    </border>
    <border>
      <left style="medium">
        <color rgb="FF000000"/>
      </left>
      <right style="thin">
        <color rgb="FFA6A6A6"/>
      </right>
      <top style="medium">
        <color rgb="FF000000"/>
      </top>
      <bottom/>
      <diagonal/>
    </border>
    <border>
      <left/>
      <right/>
      <top style="medium">
        <color rgb="FF000000"/>
      </top>
      <bottom style="thin">
        <color rgb="FFA6A6A6"/>
      </bottom>
      <diagonal/>
    </border>
    <border>
      <left/>
      <right style="thin">
        <color rgb="FFA6A6A6"/>
      </right>
      <top style="medium">
        <color rgb="FF000000"/>
      </top>
      <bottom style="thin">
        <color rgb="FFA6A6A6"/>
      </bottom>
      <diagonal/>
    </border>
    <border>
      <left/>
      <right style="medium">
        <color rgb="FF000000"/>
      </right>
      <top style="medium">
        <color rgb="FF000000"/>
      </top>
      <bottom style="thin">
        <color rgb="FFA6A6A6"/>
      </bottom>
      <diagonal/>
    </border>
    <border>
      <left style="medium">
        <color rgb="FF000000"/>
      </left>
      <right style="thin">
        <color rgb="FFA6A6A6"/>
      </right>
      <top/>
      <bottom style="thin">
        <color rgb="FF000000"/>
      </bottom>
      <diagonal/>
    </border>
    <border>
      <left/>
      <right/>
      <top style="medium">
        <color indexed="64"/>
      </top>
      <bottom style="thin">
        <color rgb="FFA6A6A6"/>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medium">
        <color indexed="64"/>
      </right>
      <top style="medium">
        <color indexed="64"/>
      </top>
      <bottom style="thin">
        <color rgb="FFA6A6A6"/>
      </bottom>
      <diagonal/>
    </border>
  </borders>
  <cellStyleXfs count="3444">
    <xf numFmtId="0" fontId="0" fillId="0" borderId="0"/>
    <xf numFmtId="0" fontId="12" fillId="0" borderId="0"/>
    <xf numFmtId="0" fontId="14" fillId="0" borderId="0"/>
    <xf numFmtId="0" fontId="16" fillId="0" borderId="0"/>
    <xf numFmtId="0" fontId="12" fillId="0" borderId="0"/>
    <xf numFmtId="0" fontId="17" fillId="0" borderId="0" applyNumberForma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9" fontId="21"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22" fillId="0" borderId="0"/>
    <xf numFmtId="0" fontId="23" fillId="0" borderId="0"/>
    <xf numFmtId="0" fontId="24" fillId="0" borderId="0"/>
    <xf numFmtId="9" fontId="22" fillId="0" borderId="0" applyFont="0" applyFill="0" applyBorder="0" applyAlignment="0" applyProtection="0"/>
    <xf numFmtId="9" fontId="25" fillId="0" borderId="0" applyFont="0" applyFill="0" applyBorder="0" applyAlignment="0" applyProtection="0"/>
    <xf numFmtId="0" fontId="25" fillId="0" borderId="0"/>
    <xf numFmtId="43" fontId="25" fillId="0" borderId="0" applyFont="0" applyFill="0" applyBorder="0" applyAlignment="0" applyProtection="0"/>
    <xf numFmtId="0" fontId="23" fillId="0" borderId="0"/>
    <xf numFmtId="9" fontId="23" fillId="0" borderId="0" applyFont="0" applyFill="0" applyBorder="0" applyAlignment="0" applyProtection="0"/>
    <xf numFmtId="9" fontId="25" fillId="0" borderId="0" applyFont="0" applyFill="0" applyBorder="0" applyAlignment="0" applyProtection="0"/>
    <xf numFmtId="44" fontId="25" fillId="0" borderId="0" applyFont="0" applyFill="0" applyBorder="0" applyAlignment="0" applyProtection="0"/>
    <xf numFmtId="0" fontId="7" fillId="0" borderId="0"/>
    <xf numFmtId="0" fontId="6" fillId="0" borderId="0"/>
    <xf numFmtId="0" fontId="5" fillId="0" borderId="0"/>
    <xf numFmtId="43" fontId="30" fillId="0" borderId="0" applyFont="0" applyFill="0" applyBorder="0" applyAlignment="0" applyProtection="0"/>
    <xf numFmtId="0" fontId="17"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25" fillId="0" borderId="0"/>
    <xf numFmtId="0" fontId="3" fillId="0" borderId="0"/>
    <xf numFmtId="43" fontId="25" fillId="0" borderId="0" applyFont="0" applyFill="0" applyBorder="0" applyAlignment="0" applyProtection="0"/>
    <xf numFmtId="0" fontId="25" fillId="0" borderId="0"/>
    <xf numFmtId="0" fontId="2" fillId="0" borderId="0"/>
    <xf numFmtId="44" fontId="24" fillId="0" borderId="0" applyFont="0" applyFill="0" applyBorder="0" applyAlignment="0" applyProtection="0"/>
    <xf numFmtId="0" fontId="23" fillId="0" borderId="0"/>
    <xf numFmtId="0" fontId="89" fillId="39" borderId="0" applyNumberFormat="0" applyBorder="0" applyAlignment="0" applyProtection="0"/>
    <xf numFmtId="0" fontId="2" fillId="27" borderId="0" applyNumberFormat="0" applyBorder="0" applyAlignment="0" applyProtection="0"/>
    <xf numFmtId="0" fontId="89" fillId="40" borderId="0" applyNumberFormat="0" applyBorder="0" applyAlignment="0" applyProtection="0"/>
    <xf numFmtId="0" fontId="2" fillId="29" borderId="0" applyNumberFormat="0" applyBorder="0" applyAlignment="0" applyProtection="0"/>
    <xf numFmtId="0" fontId="89" fillId="41" borderId="0" applyNumberFormat="0" applyBorder="0" applyAlignment="0" applyProtection="0"/>
    <xf numFmtId="0" fontId="2" fillId="31" borderId="0" applyNumberFormat="0" applyBorder="0" applyAlignment="0" applyProtection="0"/>
    <xf numFmtId="0" fontId="89" fillId="42" borderId="0" applyNumberFormat="0" applyBorder="0" applyAlignment="0" applyProtection="0"/>
    <xf numFmtId="0" fontId="2" fillId="33" borderId="0" applyNumberFormat="0" applyBorder="0" applyAlignment="0" applyProtection="0"/>
    <xf numFmtId="0" fontId="89" fillId="43" borderId="0" applyNumberFormat="0" applyBorder="0" applyAlignment="0" applyProtection="0"/>
    <xf numFmtId="0" fontId="2" fillId="35" borderId="0" applyNumberFormat="0" applyBorder="0" applyAlignment="0" applyProtection="0"/>
    <xf numFmtId="0" fontId="89" fillId="44" borderId="0" applyNumberFormat="0" applyBorder="0" applyAlignment="0" applyProtection="0"/>
    <xf numFmtId="0" fontId="2" fillId="37" borderId="0" applyNumberFormat="0" applyBorder="0" applyAlignment="0" applyProtection="0"/>
    <xf numFmtId="0" fontId="89" fillId="45" borderId="0" applyNumberFormat="0" applyBorder="0" applyAlignment="0" applyProtection="0"/>
    <xf numFmtId="0" fontId="2" fillId="28" borderId="0" applyNumberFormat="0" applyBorder="0" applyAlignment="0" applyProtection="0"/>
    <xf numFmtId="0" fontId="89" fillId="46" borderId="0" applyNumberFormat="0" applyBorder="0" applyAlignment="0" applyProtection="0"/>
    <xf numFmtId="0" fontId="2" fillId="30" borderId="0" applyNumberFormat="0" applyBorder="0" applyAlignment="0" applyProtection="0"/>
    <xf numFmtId="0" fontId="89" fillId="47" borderId="0" applyNumberFormat="0" applyBorder="0" applyAlignment="0" applyProtection="0"/>
    <xf numFmtId="0" fontId="2" fillId="32" borderId="0" applyNumberFormat="0" applyBorder="0" applyAlignment="0" applyProtection="0"/>
    <xf numFmtId="0" fontId="89" fillId="42" borderId="0" applyNumberFormat="0" applyBorder="0" applyAlignment="0" applyProtection="0"/>
    <xf numFmtId="0" fontId="2" fillId="34" borderId="0" applyNumberFormat="0" applyBorder="0" applyAlignment="0" applyProtection="0"/>
    <xf numFmtId="0" fontId="89" fillId="45" borderId="0" applyNumberFormat="0" applyBorder="0" applyAlignment="0" applyProtection="0"/>
    <xf numFmtId="0" fontId="2" fillId="36" borderId="0" applyNumberFormat="0" applyBorder="0" applyAlignment="0" applyProtection="0"/>
    <xf numFmtId="0" fontId="89" fillId="48" borderId="0" applyNumberFormat="0" applyBorder="0" applyAlignment="0" applyProtection="0"/>
    <xf numFmtId="0" fontId="2" fillId="38" borderId="0" applyNumberFormat="0" applyBorder="0" applyAlignment="0" applyProtection="0"/>
    <xf numFmtId="0" fontId="90" fillId="49" borderId="0" applyNumberFormat="0" applyBorder="0" applyAlignment="0" applyProtection="0"/>
    <xf numFmtId="0" fontId="90" fillId="46" borderId="0" applyNumberFormat="0" applyBorder="0" applyAlignment="0" applyProtection="0"/>
    <xf numFmtId="0" fontId="90" fillId="47"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55"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6" borderId="0" applyNumberFormat="0" applyBorder="0" applyAlignment="0" applyProtection="0"/>
    <xf numFmtId="0" fontId="91" fillId="40" borderId="0" applyNumberFormat="0" applyBorder="0" applyAlignment="0" applyProtection="0"/>
    <xf numFmtId="0" fontId="92" fillId="57" borderId="179" applyNumberFormat="0" applyAlignment="0" applyProtection="0"/>
    <xf numFmtId="0" fontId="92" fillId="57" borderId="179" applyNumberFormat="0" applyAlignment="0" applyProtection="0"/>
    <xf numFmtId="0" fontId="93" fillId="58" borderId="180" applyNumberFormat="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9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4" fontId="24" fillId="0" borderId="0" applyFont="0" applyFill="0" applyBorder="0" applyAlignment="0" applyProtection="0"/>
    <xf numFmtId="44" fontId="25" fillId="0" borderId="0" applyFont="0" applyFill="0" applyBorder="0" applyAlignment="0" applyProtection="0"/>
    <xf numFmtId="44" fontId="94" fillId="0" borderId="0" applyFont="0" applyFill="0" applyBorder="0" applyAlignment="0" applyProtection="0"/>
    <xf numFmtId="44" fontId="2" fillId="0" borderId="0" applyFont="0" applyFill="0" applyBorder="0" applyAlignment="0" applyProtection="0"/>
    <xf numFmtId="44" fontId="24" fillId="0" borderId="0" applyFont="0" applyFill="0" applyBorder="0" applyAlignment="0" applyProtection="0"/>
    <xf numFmtId="0" fontId="95" fillId="0" borderId="0" applyNumberFormat="0" applyFill="0" applyBorder="0" applyAlignment="0" applyProtection="0"/>
    <xf numFmtId="0" fontId="96" fillId="41" borderId="0" applyNumberFormat="0" applyBorder="0" applyAlignment="0" applyProtection="0"/>
    <xf numFmtId="0" fontId="97" fillId="0" borderId="181" applyNumberFormat="0" applyFill="0" applyAlignment="0" applyProtection="0"/>
    <xf numFmtId="0" fontId="98" fillId="0" borderId="182" applyNumberFormat="0" applyFill="0" applyAlignment="0" applyProtection="0"/>
    <xf numFmtId="0" fontId="99" fillId="0" borderId="183"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44" borderId="179" applyNumberFormat="0" applyAlignment="0" applyProtection="0"/>
    <xf numFmtId="0" fontId="101" fillId="44" borderId="179" applyNumberFormat="0" applyAlignment="0" applyProtection="0"/>
    <xf numFmtId="0" fontId="102" fillId="0" borderId="184" applyNumberFormat="0" applyFill="0" applyAlignment="0" applyProtection="0"/>
    <xf numFmtId="0" fontId="103" fillId="59" borderId="0" applyNumberFormat="0" applyBorder="0" applyAlignment="0" applyProtection="0"/>
    <xf numFmtId="0" fontId="25" fillId="0" borderId="0"/>
    <xf numFmtId="0" fontId="25" fillId="0" borderId="0"/>
    <xf numFmtId="0" fontId="104" fillId="0" borderId="0"/>
    <xf numFmtId="0" fontId="2" fillId="0" borderId="0"/>
    <xf numFmtId="0" fontId="104" fillId="0" borderId="0"/>
    <xf numFmtId="0" fontId="2" fillId="0" borderId="0"/>
    <xf numFmtId="0" fontId="10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104" fillId="0" borderId="0"/>
    <xf numFmtId="0" fontId="94" fillId="0" borderId="0"/>
    <xf numFmtId="0" fontId="104" fillId="0" borderId="0"/>
    <xf numFmtId="0" fontId="2" fillId="0" borderId="0"/>
    <xf numFmtId="0" fontId="104" fillId="0" borderId="0"/>
    <xf numFmtId="0" fontId="104" fillId="0" borderId="0"/>
    <xf numFmtId="0" fontId="104" fillId="0" borderId="0"/>
    <xf numFmtId="0" fontId="23" fillId="0" borderId="0"/>
    <xf numFmtId="0" fontId="58"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5" fillId="0" borderId="0"/>
    <xf numFmtId="0" fontId="25" fillId="0" borderId="0"/>
    <xf numFmtId="0" fontId="25" fillId="0" borderId="0"/>
    <xf numFmtId="0" fontId="25" fillId="0" borderId="0"/>
    <xf numFmtId="0" fontId="104" fillId="0" borderId="0"/>
    <xf numFmtId="0" fontId="25" fillId="0" borderId="0"/>
    <xf numFmtId="0" fontId="2" fillId="0" borderId="0"/>
    <xf numFmtId="0" fontId="104" fillId="0" borderId="0"/>
    <xf numFmtId="0" fontId="25" fillId="0" borderId="0"/>
    <xf numFmtId="0" fontId="2" fillId="0" borderId="0"/>
    <xf numFmtId="0" fontId="104" fillId="0" borderId="0"/>
    <xf numFmtId="0" fontId="25" fillId="0" borderId="0"/>
    <xf numFmtId="0" fontId="2" fillId="0" borderId="0"/>
    <xf numFmtId="0" fontId="104" fillId="0" borderId="0"/>
    <xf numFmtId="0" fontId="2" fillId="0" borderId="0"/>
    <xf numFmtId="0" fontId="104" fillId="0" borderId="0"/>
    <xf numFmtId="0" fontId="2" fillId="0" borderId="0"/>
    <xf numFmtId="0" fontId="104" fillId="0" borderId="0"/>
    <xf numFmtId="0" fontId="2" fillId="0" borderId="0"/>
    <xf numFmtId="0" fontId="104" fillId="0" borderId="0"/>
    <xf numFmtId="0" fontId="2" fillId="0" borderId="0"/>
    <xf numFmtId="0" fontId="25" fillId="0" borderId="0"/>
    <xf numFmtId="0" fontId="104" fillId="0" borderId="0"/>
    <xf numFmtId="0" fontId="2" fillId="0" borderId="0"/>
    <xf numFmtId="0" fontId="58" fillId="0" borderId="0"/>
    <xf numFmtId="0" fontId="104" fillId="0" borderId="0"/>
    <xf numFmtId="0" fontId="25" fillId="0" borderId="0"/>
    <xf numFmtId="0" fontId="58" fillId="0" borderId="0"/>
    <xf numFmtId="0" fontId="25" fillId="0" borderId="0"/>
    <xf numFmtId="0" fontId="94" fillId="0" borderId="0"/>
    <xf numFmtId="0" fontId="23" fillId="0" borderId="0"/>
    <xf numFmtId="0" fontId="2" fillId="0" borderId="0"/>
    <xf numFmtId="0" fontId="2" fillId="0" borderId="0"/>
    <xf numFmtId="0" fontId="23" fillId="0" borderId="0"/>
    <xf numFmtId="0" fontId="88" fillId="0" borderId="0"/>
    <xf numFmtId="0" fontId="2" fillId="0" borderId="0"/>
    <xf numFmtId="0" fontId="58" fillId="0" borderId="0"/>
    <xf numFmtId="0" fontId="25" fillId="60" borderId="185" applyNumberFormat="0" applyFont="0" applyAlignment="0" applyProtection="0"/>
    <xf numFmtId="0" fontId="2" fillId="26" borderId="17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 fillId="26" borderId="175" applyNumberFormat="0" applyFont="0" applyAlignment="0" applyProtection="0"/>
    <xf numFmtId="0" fontId="105" fillId="57" borderId="186" applyNumberFormat="0" applyAlignment="0" applyProtection="0"/>
    <xf numFmtId="0" fontId="105" fillId="57" borderId="186" applyNumberFormat="0" applyAlignment="0" applyProtection="0"/>
    <xf numFmtId="9" fontId="94" fillId="0" borderId="0" applyFont="0" applyFill="0" applyBorder="0" applyAlignment="0" applyProtection="0"/>
    <xf numFmtId="0" fontId="106" fillId="0" borderId="0" applyNumberFormat="0" applyFill="0" applyBorder="0" applyAlignment="0" applyProtection="0"/>
    <xf numFmtId="0" fontId="107" fillId="0" borderId="187" applyNumberFormat="0" applyFill="0" applyAlignment="0" applyProtection="0"/>
    <xf numFmtId="0" fontId="107" fillId="0" borderId="187" applyNumberFormat="0" applyFill="0" applyAlignment="0" applyProtection="0"/>
    <xf numFmtId="0" fontId="108" fillId="0" borderId="0" applyNumberFormat="0" applyFill="0" applyBorder="0" applyAlignment="0" applyProtection="0"/>
    <xf numFmtId="0" fontId="92" fillId="57" borderId="179" applyNumberFormat="0" applyAlignment="0" applyProtection="0"/>
    <xf numFmtId="0" fontId="92" fillId="57" borderId="179" applyNumberFormat="0" applyAlignment="0" applyProtection="0"/>
    <xf numFmtId="0" fontId="101" fillId="44" borderId="179" applyNumberFormat="0" applyAlignment="0" applyProtection="0"/>
    <xf numFmtId="0" fontId="101" fillId="44" borderId="179" applyNumberForma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105" fillId="57" borderId="186" applyNumberFormat="0" applyAlignment="0" applyProtection="0"/>
    <xf numFmtId="0" fontId="105" fillId="57" borderId="186" applyNumberFormat="0" applyAlignment="0" applyProtection="0"/>
    <xf numFmtId="0" fontId="107" fillId="0" borderId="187" applyNumberFormat="0" applyFill="0" applyAlignment="0" applyProtection="0"/>
    <xf numFmtId="0" fontId="107" fillId="0" borderId="187" applyNumberFormat="0" applyFill="0" applyAlignment="0" applyProtection="0"/>
    <xf numFmtId="0" fontId="92" fillId="57" borderId="179" applyNumberFormat="0" applyAlignment="0" applyProtection="0"/>
    <xf numFmtId="0" fontId="92" fillId="57" borderId="179" applyNumberFormat="0" applyAlignment="0" applyProtection="0"/>
    <xf numFmtId="0" fontId="101" fillId="44" borderId="179" applyNumberFormat="0" applyAlignment="0" applyProtection="0"/>
    <xf numFmtId="0" fontId="101" fillId="44" borderId="179" applyNumberFormat="0" applyAlignment="0" applyProtection="0"/>
    <xf numFmtId="0" fontId="25" fillId="60" borderId="185" applyNumberFormat="0" applyFont="0" applyAlignment="0" applyProtection="0"/>
    <xf numFmtId="0" fontId="25" fillId="60" borderId="185" applyNumberFormat="0" applyFont="0" applyAlignment="0" applyProtection="0"/>
    <xf numFmtId="0" fontId="105" fillId="57" borderId="186" applyNumberFormat="0" applyAlignment="0" applyProtection="0"/>
    <xf numFmtId="0" fontId="105" fillId="57" borderId="186" applyNumberFormat="0" applyAlignment="0" applyProtection="0"/>
    <xf numFmtId="0" fontId="107" fillId="0" borderId="187" applyNumberFormat="0" applyFill="0" applyAlignment="0" applyProtection="0"/>
    <xf numFmtId="0" fontId="107" fillId="0" borderId="187" applyNumberFormat="0" applyFill="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25" fillId="0" borderId="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92" fillId="57" borderId="179" applyNumberFormat="0" applyAlignment="0" applyProtection="0"/>
    <xf numFmtId="0" fontId="100" fillId="0" borderId="0" applyNumberFormat="0" applyFill="0" applyBorder="0" applyAlignment="0" applyProtection="0">
      <alignment vertical="top"/>
      <protection locked="0"/>
    </xf>
    <xf numFmtId="0" fontId="109" fillId="0" borderId="0" applyNumberFormat="0" applyFill="0" applyBorder="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101" fillId="44" borderId="179" applyNumberFormat="0" applyAlignment="0" applyProtection="0"/>
    <xf numFmtId="0" fontId="23" fillId="0" borderId="0"/>
    <xf numFmtId="0" fontId="2" fillId="0" borderId="0"/>
    <xf numFmtId="0" fontId="104" fillId="0" borderId="0"/>
    <xf numFmtId="0" fontId="104" fillId="0" borderId="0"/>
    <xf numFmtId="0" fontId="23" fillId="0" borderId="0"/>
    <xf numFmtId="0" fontId="104" fillId="0" borderId="0"/>
    <xf numFmtId="0" fontId="23" fillId="0" borderId="0"/>
    <xf numFmtId="0" fontId="25" fillId="0" borderId="0"/>
    <xf numFmtId="0" fontId="23" fillId="0" borderId="0"/>
    <xf numFmtId="0" fontId="104" fillId="0" borderId="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25" fillId="60" borderId="185" applyNumberFormat="0" applyFon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0" fontId="105" fillId="57" borderId="186" applyNumberFormat="0" applyAlignment="0" applyProtection="0"/>
    <xf numFmtId="9" fontId="94" fillId="0" borderId="0" applyFont="0" applyFill="0" applyBorder="0" applyAlignment="0" applyProtection="0"/>
    <xf numFmtId="9" fontId="25" fillId="0" borderId="0" applyFont="0" applyFill="0" applyBorder="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0" fontId="107" fillId="0" borderId="187" applyNumberFormat="0" applyFill="0" applyAlignment="0" applyProtection="0"/>
    <xf numFmtId="43" fontId="2" fillId="0" borderId="0" applyFont="0" applyFill="0" applyBorder="0" applyAlignment="0" applyProtection="0"/>
    <xf numFmtId="40" fontId="25" fillId="62" borderId="210"/>
    <xf numFmtId="0" fontId="23" fillId="60" borderId="207" applyNumberFormat="0" applyFont="0" applyAlignment="0" applyProtection="0"/>
    <xf numFmtId="0" fontId="23" fillId="60" borderId="207" applyNumberFormat="0" applyFont="0" applyAlignment="0" applyProtection="0"/>
    <xf numFmtId="0" fontId="73" fillId="0" borderId="209" applyNumberFormat="0" applyFill="0" applyAlignment="0" applyProtection="0"/>
    <xf numFmtId="0" fontId="124" fillId="57" borderId="208" applyNumberFormat="0" applyAlignment="0" applyProtection="0"/>
    <xf numFmtId="0" fontId="23" fillId="60" borderId="207" applyNumberFormat="0" applyFont="0" applyAlignment="0" applyProtection="0"/>
    <xf numFmtId="0" fontId="120" fillId="0" borderId="206" applyNumberFormat="0" applyFill="0" applyAlignment="0" applyProtection="0"/>
    <xf numFmtId="49" fontId="25" fillId="63" borderId="203">
      <alignment vertical="center"/>
    </xf>
    <xf numFmtId="49" fontId="110" fillId="63" borderId="190">
      <alignment horizontal="center"/>
    </xf>
    <xf numFmtId="44" fontId="23" fillId="0" borderId="0" applyFont="0" applyFill="0" applyBorder="0" applyAlignment="0" applyProtection="0"/>
    <xf numFmtId="0" fontId="125" fillId="0" borderId="0" applyNumberFormat="0" applyFill="0" applyBorder="0" applyAlignment="0" applyProtection="0"/>
    <xf numFmtId="0" fontId="116" fillId="0" borderId="0" applyNumberFormat="0" applyFill="0" applyBorder="0" applyAlignment="0" applyProtection="0"/>
    <xf numFmtId="0" fontId="114" fillId="57" borderId="179" applyNumberFormat="0" applyAlignment="0" applyProtection="0"/>
    <xf numFmtId="0" fontId="121" fillId="44" borderId="205" applyNumberFormat="0" applyAlignment="0" applyProtection="0"/>
    <xf numFmtId="0" fontId="114" fillId="57" borderId="205" applyNumberFormat="0" applyAlignment="0" applyProtection="0"/>
    <xf numFmtId="40" fontId="25" fillId="65" borderId="204"/>
    <xf numFmtId="40" fontId="25" fillId="65" borderId="204"/>
    <xf numFmtId="49" fontId="25" fillId="63" borderId="203">
      <alignment vertical="center"/>
    </xf>
    <xf numFmtId="49" fontId="110" fillId="63" borderId="203">
      <alignment vertical="center"/>
    </xf>
    <xf numFmtId="49" fontId="110" fillId="63" borderId="203">
      <alignment vertical="center"/>
    </xf>
    <xf numFmtId="44" fontId="23" fillId="0" borderId="0" applyFont="0" applyFill="0" applyBorder="0" applyAlignment="0" applyProtection="0"/>
    <xf numFmtId="0" fontId="2" fillId="0" borderId="0"/>
    <xf numFmtId="0" fontId="25" fillId="64" borderId="204"/>
    <xf numFmtId="0" fontId="23"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9" fontId="25" fillId="63" borderId="203">
      <alignment horizontal="center"/>
    </xf>
    <xf numFmtId="0" fontId="2" fillId="0" borderId="0"/>
    <xf numFmtId="0" fontId="25" fillId="64" borderId="204"/>
    <xf numFmtId="44" fontId="25"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0" fontId="23" fillId="60" borderId="185" applyNumberFormat="0" applyFont="0" applyAlignment="0" applyProtection="0"/>
    <xf numFmtId="49" fontId="110" fillId="63" borderId="203">
      <alignment horizontal="center"/>
    </xf>
    <xf numFmtId="43" fontId="25" fillId="0" borderId="0" applyFont="0" applyFill="0" applyBorder="0" applyAlignment="0" applyProtection="0"/>
    <xf numFmtId="0" fontId="25" fillId="0" borderId="0"/>
    <xf numFmtId="0" fontId="2" fillId="0" borderId="0"/>
    <xf numFmtId="40" fontId="25" fillId="61" borderId="204"/>
    <xf numFmtId="0" fontId="23" fillId="0" borderId="0"/>
    <xf numFmtId="44" fontId="2" fillId="0" borderId="0" applyFont="0" applyFill="0" applyBorder="0" applyAlignment="0" applyProtection="0"/>
    <xf numFmtId="40" fontId="25" fillId="62" borderId="204"/>
    <xf numFmtId="0" fontId="23" fillId="0" borderId="0"/>
    <xf numFmtId="9" fontId="2" fillId="0" borderId="0" applyFont="0" applyFill="0" applyBorder="0" applyAlignment="0" applyProtection="0"/>
    <xf numFmtId="49" fontId="25" fillId="63" borderId="203">
      <alignment horizontal="center"/>
    </xf>
    <xf numFmtId="40" fontId="25" fillId="61" borderId="210"/>
    <xf numFmtId="0" fontId="23" fillId="60" borderId="185" applyNumberFormat="0" applyFont="0" applyAlignment="0" applyProtection="0"/>
    <xf numFmtId="44" fontId="25" fillId="0" borderId="0" applyFont="0" applyFill="0" applyBorder="0" applyAlignment="0" applyProtection="0"/>
    <xf numFmtId="9" fontId="23" fillId="0" borderId="0" applyFont="0" applyFill="0" applyBorder="0" applyAlignment="0" applyProtection="0"/>
    <xf numFmtId="0" fontId="73" fillId="0" borderId="187" applyNumberFormat="0" applyFill="0" applyAlignment="0" applyProtection="0"/>
    <xf numFmtId="0" fontId="124" fillId="57" borderId="186" applyNumberFormat="0" applyAlignment="0" applyProtection="0"/>
    <xf numFmtId="0" fontId="23" fillId="60" borderId="185" applyNumberFormat="0" applyFont="0" applyAlignment="0" applyProtection="0"/>
    <xf numFmtId="0" fontId="123" fillId="59" borderId="0" applyNumberFormat="0" applyBorder="0" applyAlignment="0" applyProtection="0"/>
    <xf numFmtId="0" fontId="122" fillId="0" borderId="184" applyNumberFormat="0" applyFill="0" applyAlignment="0" applyProtection="0"/>
    <xf numFmtId="0" fontId="121" fillId="44" borderId="179" applyNumberFormat="0" applyAlignment="0" applyProtection="0"/>
    <xf numFmtId="0" fontId="120" fillId="0" borderId="0" applyNumberFormat="0" applyFill="0" applyBorder="0" applyAlignment="0" applyProtection="0"/>
    <xf numFmtId="0" fontId="120" fillId="0" borderId="183" applyNumberFormat="0" applyFill="0" applyAlignment="0" applyProtection="0"/>
    <xf numFmtId="0" fontId="119" fillId="0" borderId="182" applyNumberFormat="0" applyFill="0" applyAlignment="0" applyProtection="0"/>
    <xf numFmtId="0" fontId="118" fillId="0" borderId="181" applyNumberFormat="0" applyFill="0" applyAlignment="0" applyProtection="0"/>
    <xf numFmtId="0" fontId="117" fillId="41" borderId="0" applyNumberFormat="0" applyBorder="0" applyAlignment="0" applyProtection="0"/>
    <xf numFmtId="0" fontId="115" fillId="58" borderId="180" applyNumberFormat="0" applyAlignment="0" applyProtection="0"/>
    <xf numFmtId="0" fontId="113" fillId="40" borderId="0" applyNumberFormat="0" applyBorder="0" applyAlignment="0" applyProtection="0"/>
    <xf numFmtId="0" fontId="112" fillId="56" borderId="0" applyNumberFormat="0" applyBorder="0" applyAlignment="0" applyProtection="0"/>
    <xf numFmtId="0" fontId="112" fillId="51" borderId="0" applyNumberFormat="0" applyBorder="0" applyAlignment="0" applyProtection="0"/>
    <xf numFmtId="0" fontId="112" fillId="50" borderId="0" applyNumberFormat="0" applyBorder="0" applyAlignment="0" applyProtection="0"/>
    <xf numFmtId="0" fontId="112" fillId="55" borderId="0" applyNumberFormat="0" applyBorder="0" applyAlignment="0" applyProtection="0"/>
    <xf numFmtId="0" fontId="112" fillId="54" borderId="0" applyNumberFormat="0" applyBorder="0" applyAlignment="0" applyProtection="0"/>
    <xf numFmtId="0" fontId="112" fillId="53" borderId="0" applyNumberFormat="0" applyBorder="0" applyAlignment="0" applyProtection="0"/>
    <xf numFmtId="0" fontId="112" fillId="52" borderId="0" applyNumberFormat="0" applyBorder="0" applyAlignment="0" applyProtection="0"/>
    <xf numFmtId="0" fontId="112" fillId="51" borderId="0" applyNumberFormat="0" applyBorder="0" applyAlignment="0" applyProtection="0"/>
    <xf numFmtId="0" fontId="112" fillId="50" borderId="0" applyNumberFormat="0" applyBorder="0" applyAlignment="0" applyProtection="0"/>
    <xf numFmtId="0" fontId="112" fillId="47" borderId="0" applyNumberFormat="0" applyBorder="0" applyAlignment="0" applyProtection="0"/>
    <xf numFmtId="0" fontId="112" fillId="46" borderId="0" applyNumberFormat="0" applyBorder="0" applyAlignment="0" applyProtection="0"/>
    <xf numFmtId="0" fontId="112" fillId="49"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7" borderId="0" applyNumberFormat="0" applyBorder="0" applyAlignment="0" applyProtection="0"/>
    <xf numFmtId="0" fontId="24" fillId="46" borderId="0" applyNumberFormat="0" applyBorder="0" applyAlignment="0" applyProtection="0"/>
    <xf numFmtId="0" fontId="24" fillId="45" borderId="0" applyNumberFormat="0" applyBorder="0" applyAlignment="0" applyProtection="0"/>
    <xf numFmtId="0" fontId="24" fillId="44" borderId="0" applyNumberFormat="0" applyBorder="0" applyAlignment="0" applyProtection="0"/>
    <xf numFmtId="0" fontId="24" fillId="43" borderId="0" applyNumberFormat="0" applyBorder="0" applyAlignment="0" applyProtection="0"/>
    <xf numFmtId="0" fontId="24" fillId="42" borderId="0" applyNumberFormat="0" applyBorder="0" applyAlignment="0" applyProtection="0"/>
    <xf numFmtId="0" fontId="24" fillId="41" borderId="0" applyNumberFormat="0" applyBorder="0" applyAlignment="0" applyProtection="0"/>
    <xf numFmtId="0" fontId="24" fillId="40" borderId="0" applyNumberFormat="0" applyBorder="0" applyAlignment="0" applyProtection="0"/>
    <xf numFmtId="0" fontId="24" fillId="39" borderId="0" applyNumberFormat="0" applyBorder="0" applyAlignment="0" applyProtection="0"/>
    <xf numFmtId="43" fontId="23" fillId="0" borderId="0" applyFont="0" applyFill="0" applyBorder="0" applyAlignment="0" applyProtection="0"/>
    <xf numFmtId="40" fontId="25" fillId="65" borderId="173"/>
    <xf numFmtId="40" fontId="25" fillId="65" borderId="173"/>
    <xf numFmtId="49" fontId="25" fillId="0" borderId="0">
      <alignment horizontal="right"/>
    </xf>
    <xf numFmtId="49" fontId="25" fillId="0" borderId="0">
      <alignment horizontal="right"/>
    </xf>
    <xf numFmtId="49" fontId="25" fillId="63" borderId="190">
      <alignment vertical="center"/>
    </xf>
    <xf numFmtId="49" fontId="25" fillId="63" borderId="190">
      <alignment vertical="center"/>
    </xf>
    <xf numFmtId="49" fontId="110" fillId="63" borderId="190">
      <alignment vertical="center"/>
    </xf>
    <xf numFmtId="49" fontId="110" fillId="63" borderId="190">
      <alignment vertical="center"/>
    </xf>
    <xf numFmtId="40" fontId="25" fillId="62" borderId="173"/>
    <xf numFmtId="40" fontId="25" fillId="62" borderId="173"/>
    <xf numFmtId="40" fontId="25" fillId="61" borderId="173"/>
    <xf numFmtId="40" fontId="25" fillId="61" borderId="173"/>
    <xf numFmtId="0" fontId="25" fillId="64" borderId="173"/>
    <xf numFmtId="0" fontId="25" fillId="64" borderId="173"/>
    <xf numFmtId="49" fontId="111" fillId="0" borderId="0"/>
    <xf numFmtId="49" fontId="111" fillId="0" borderId="0"/>
    <xf numFmtId="49" fontId="25" fillId="63" borderId="190">
      <alignment horizontal="center"/>
    </xf>
    <xf numFmtId="49" fontId="25" fillId="63" borderId="190">
      <alignment horizontal="center"/>
    </xf>
    <xf numFmtId="49" fontId="110" fillId="63" borderId="190">
      <alignment horizontal="center"/>
    </xf>
    <xf numFmtId="40" fontId="25" fillId="62" borderId="171"/>
    <xf numFmtId="40" fontId="25" fillId="61" borderId="171"/>
    <xf numFmtId="40" fontId="25" fillId="61" borderId="204"/>
    <xf numFmtId="40" fontId="25" fillId="61" borderId="174"/>
    <xf numFmtId="40" fontId="25" fillId="62" borderId="204"/>
    <xf numFmtId="49" fontId="110" fillId="63" borderId="203">
      <alignment horizontal="center"/>
    </xf>
    <xf numFmtId="40" fontId="25" fillId="62" borderId="174"/>
    <xf numFmtId="0" fontId="24" fillId="39" borderId="0" applyNumberFormat="0" applyBorder="0" applyAlignment="0" applyProtection="0"/>
    <xf numFmtId="0" fontId="24" fillId="39" borderId="0" applyNumberFormat="0" applyBorder="0" applyAlignment="0" applyProtection="0"/>
    <xf numFmtId="0" fontId="89"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89"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89"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89"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89"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89"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89"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89" fillId="46"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89"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89"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89"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89"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90" fillId="49" borderId="0" applyNumberFormat="0" applyBorder="0" applyAlignment="0" applyProtection="0"/>
    <xf numFmtId="0" fontId="112" fillId="49" borderId="0" applyNumberFormat="0" applyBorder="0" applyAlignment="0" applyProtection="0"/>
    <xf numFmtId="0" fontId="112" fillId="46" borderId="0" applyNumberFormat="0" applyBorder="0" applyAlignment="0" applyProtection="0"/>
    <xf numFmtId="0" fontId="90" fillId="47" borderId="0" applyNumberFormat="0" applyBorder="0" applyAlignment="0" applyProtection="0"/>
    <xf numFmtId="0" fontId="112" fillId="47" borderId="0" applyNumberFormat="0" applyBorder="0" applyAlignment="0" applyProtection="0"/>
    <xf numFmtId="0" fontId="90" fillId="50"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90" fillId="52" borderId="0" applyNumberFormat="0" applyBorder="0" applyAlignment="0" applyProtection="0"/>
    <xf numFmtId="0" fontId="112" fillId="52" borderId="0" applyNumberFormat="0" applyBorder="0" applyAlignment="0" applyProtection="0"/>
    <xf numFmtId="0" fontId="90" fillId="53" borderId="0" applyNumberFormat="0" applyBorder="0" applyAlignment="0" applyProtection="0"/>
    <xf numFmtId="0" fontId="112" fillId="53" borderId="0" applyNumberFormat="0" applyBorder="0" applyAlignment="0" applyProtection="0"/>
    <xf numFmtId="0" fontId="90" fillId="54" borderId="0" applyNumberFormat="0" applyBorder="0" applyAlignment="0" applyProtection="0"/>
    <xf numFmtId="0" fontId="112" fillId="54" borderId="0" applyNumberFormat="0" applyBorder="0" applyAlignment="0" applyProtection="0"/>
    <xf numFmtId="0" fontId="90" fillId="55" borderId="0" applyNumberFormat="0" applyBorder="0" applyAlignment="0" applyProtection="0"/>
    <xf numFmtId="0" fontId="112" fillId="55" borderId="0" applyNumberFormat="0" applyBorder="0" applyAlignment="0" applyProtection="0"/>
    <xf numFmtId="0" fontId="90" fillId="50"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6" borderId="0" applyNumberFormat="0" applyBorder="0" applyAlignment="0" applyProtection="0"/>
    <xf numFmtId="0" fontId="91" fillId="40" borderId="0" applyNumberFormat="0" applyBorder="0" applyAlignment="0" applyProtection="0"/>
    <xf numFmtId="0" fontId="113" fillId="40" borderId="0" applyNumberFormat="0" applyBorder="0" applyAlignment="0" applyProtection="0"/>
    <xf numFmtId="0" fontId="114" fillId="57" borderId="205" applyNumberFormat="0" applyAlignment="0" applyProtection="0"/>
    <xf numFmtId="0" fontId="92" fillId="57" borderId="205" applyNumberFormat="0" applyAlignment="0" applyProtection="0"/>
    <xf numFmtId="0" fontId="114" fillId="57" borderId="205" applyNumberFormat="0" applyAlignment="0" applyProtection="0"/>
    <xf numFmtId="0" fontId="115" fillId="58" borderId="180"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5" fillId="0" borderId="0" applyFont="0" applyFill="0" applyBorder="0" applyAlignment="0" applyProtection="0"/>
    <xf numFmtId="0" fontId="116" fillId="0" borderId="0" applyNumberFormat="0" applyFill="0" applyBorder="0" applyAlignment="0" applyProtection="0"/>
    <xf numFmtId="0" fontId="117" fillId="41" borderId="0" applyNumberFormat="0" applyBorder="0" applyAlignment="0" applyProtection="0"/>
    <xf numFmtId="0" fontId="97" fillId="0" borderId="181" applyNumberFormat="0" applyFill="0" applyAlignment="0" applyProtection="0"/>
    <xf numFmtId="0" fontId="118" fillId="0" borderId="181" applyNumberFormat="0" applyFill="0" applyAlignment="0" applyProtection="0"/>
    <xf numFmtId="0" fontId="98" fillId="0" borderId="182" applyNumberFormat="0" applyFill="0" applyAlignment="0" applyProtection="0"/>
    <xf numFmtId="0" fontId="119" fillId="0" borderId="182" applyNumberFormat="0" applyFill="0" applyAlignment="0" applyProtection="0"/>
    <xf numFmtId="0" fontId="120" fillId="0" borderId="206" applyNumberFormat="0" applyFill="0" applyAlignment="0" applyProtection="0"/>
    <xf numFmtId="0" fontId="99" fillId="0" borderId="206" applyNumberFormat="0" applyFill="0" applyAlignment="0" applyProtection="0"/>
    <xf numFmtId="0" fontId="120" fillId="0" borderId="206" applyNumberFormat="0" applyFill="0" applyAlignment="0" applyProtection="0"/>
    <xf numFmtId="0" fontId="99" fillId="0" borderId="0" applyNumberFormat="0" applyFill="0" applyBorder="0" applyAlignment="0" applyProtection="0"/>
    <xf numFmtId="0" fontId="120" fillId="0" borderId="0" applyNumberFormat="0" applyFill="0" applyBorder="0" applyAlignment="0" applyProtection="0"/>
    <xf numFmtId="0" fontId="19"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01" fillId="44" borderId="205" applyNumberFormat="0" applyAlignment="0" applyProtection="0"/>
    <xf numFmtId="0" fontId="121" fillId="44" borderId="205" applyNumberFormat="0" applyAlignment="0" applyProtection="0"/>
    <xf numFmtId="0" fontId="122" fillId="0" borderId="184" applyNumberFormat="0" applyFill="0" applyAlignment="0" applyProtection="0"/>
    <xf numFmtId="0" fontId="123" fillId="59"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5" fillId="0" borderId="0"/>
    <xf numFmtId="0" fontId="23" fillId="0" borderId="0"/>
    <xf numFmtId="0" fontId="24" fillId="0" borderId="0"/>
    <xf numFmtId="0" fontId="23" fillId="0" borderId="0"/>
    <xf numFmtId="0" fontId="132" fillId="0" borderId="0"/>
    <xf numFmtId="0" fontId="23" fillId="0" borderId="0"/>
    <xf numFmtId="0" fontId="24" fillId="0" borderId="0"/>
    <xf numFmtId="0" fontId="24" fillId="0" borderId="0"/>
    <xf numFmtId="0" fontId="23" fillId="0" borderId="0"/>
    <xf numFmtId="0" fontId="24" fillId="0" borderId="0"/>
    <xf numFmtId="0" fontId="23" fillId="0" borderId="0"/>
    <xf numFmtId="0" fontId="25" fillId="0" borderId="0"/>
    <xf numFmtId="0" fontId="24" fillId="0" borderId="0"/>
    <xf numFmtId="0" fontId="25"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5" fillId="0" borderId="0"/>
    <xf numFmtId="0" fontId="104"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5" fillId="0" borderId="0"/>
    <xf numFmtId="0" fontId="104"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5" fillId="0" borderId="0"/>
    <xf numFmtId="0" fontId="104" fillId="0" borderId="0"/>
    <xf numFmtId="0" fontId="24" fillId="0" borderId="0"/>
    <xf numFmtId="0" fontId="24" fillId="0" borderId="0"/>
    <xf numFmtId="0" fontId="24" fillId="0" borderId="0"/>
    <xf numFmtId="0" fontId="104" fillId="0" borderId="0"/>
    <xf numFmtId="0" fontId="24" fillId="0" borderId="0"/>
    <xf numFmtId="0" fontId="23" fillId="0" borderId="0"/>
    <xf numFmtId="0" fontId="24" fillId="0" borderId="0"/>
    <xf numFmtId="0" fontId="104" fillId="0" borderId="0"/>
    <xf numFmtId="0" fontId="23" fillId="0" borderId="0"/>
    <xf numFmtId="0" fontId="25" fillId="0" borderId="0"/>
    <xf numFmtId="0" fontId="104" fillId="0" borderId="0"/>
    <xf numFmtId="0" fontId="24" fillId="0" borderId="0"/>
    <xf numFmtId="0" fontId="10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32" fillId="0" borderId="0"/>
    <xf numFmtId="0" fontId="24"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104" fillId="0" borderId="0"/>
    <xf numFmtId="0" fontId="2" fillId="0" borderId="0"/>
    <xf numFmtId="0" fontId="24"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5"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26" borderId="175" applyNumberFormat="0" applyFont="0" applyAlignment="0" applyProtection="0"/>
    <xf numFmtId="0" fontId="24" fillId="26" borderId="17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24" fillId="60" borderId="185" applyNumberFormat="0" applyFont="0" applyAlignment="0" applyProtection="0"/>
    <xf numFmtId="0" fontId="124" fillId="57" borderId="208" applyNumberFormat="0" applyAlignment="0" applyProtection="0"/>
    <xf numFmtId="0" fontId="105" fillId="57" borderId="208" applyNumberFormat="0" applyAlignment="0" applyProtection="0"/>
    <xf numFmtId="0" fontId="124" fillId="57" borderId="208"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0" fontId="73" fillId="0" borderId="209" applyNumberFormat="0" applyFill="0" applyAlignment="0" applyProtection="0"/>
    <xf numFmtId="0" fontId="107" fillId="0" borderId="209" applyNumberFormat="0" applyFill="0" applyAlignment="0" applyProtection="0"/>
    <xf numFmtId="0" fontId="73" fillId="0" borderId="209" applyNumberFormat="0" applyFill="0" applyAlignment="0" applyProtection="0"/>
    <xf numFmtId="0" fontId="125" fillId="0" borderId="0" applyNumberFormat="0" applyFill="0" applyBorder="0" applyAlignment="0" applyProtection="0"/>
    <xf numFmtId="0" fontId="23" fillId="0" borderId="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2"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112" fillId="49" borderId="0" applyNumberFormat="0" applyBorder="0" applyAlignment="0" applyProtection="0"/>
    <xf numFmtId="0" fontId="112" fillId="46" borderId="0" applyNumberFormat="0" applyBorder="0" applyAlignment="0" applyProtection="0"/>
    <xf numFmtId="0" fontId="112" fillId="47"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2" borderId="0" applyNumberFormat="0" applyBorder="0" applyAlignment="0" applyProtection="0"/>
    <xf numFmtId="0" fontId="112" fillId="53" borderId="0" applyNumberFormat="0" applyBorder="0" applyAlignment="0" applyProtection="0"/>
    <xf numFmtId="0" fontId="112" fillId="54" borderId="0" applyNumberFormat="0" applyBorder="0" applyAlignment="0" applyProtection="0"/>
    <xf numFmtId="0" fontId="112" fillId="55"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6" borderId="0" applyNumberFormat="0" applyBorder="0" applyAlignment="0" applyProtection="0"/>
    <xf numFmtId="0" fontId="113" fillId="40" borderId="0" applyNumberFormat="0" applyBorder="0" applyAlignment="0" applyProtection="0"/>
    <xf numFmtId="0" fontId="114" fillId="57" borderId="205" applyNumberFormat="0" applyAlignment="0" applyProtection="0"/>
    <xf numFmtId="0" fontId="115" fillId="58" borderId="180" applyNumberFormat="0" applyAlignment="0" applyProtection="0"/>
    <xf numFmtId="0" fontId="120" fillId="0" borderId="214" applyNumberFormat="0" applyFill="0" applyAlignment="0" applyProtection="0"/>
    <xf numFmtId="0" fontId="120" fillId="0" borderId="214" applyNumberFormat="0" applyFill="0" applyAlignment="0" applyProtection="0"/>
    <xf numFmtId="0" fontId="120" fillId="0" borderId="214" applyNumberFormat="0" applyFill="0" applyAlignment="0" applyProtection="0"/>
    <xf numFmtId="0" fontId="99" fillId="0" borderId="214" applyNumberFormat="0" applyFill="0" applyAlignment="0" applyProtection="0"/>
    <xf numFmtId="0" fontId="120" fillId="0" borderId="214" applyNumberFormat="0" applyFill="0" applyAlignment="0" applyProtection="0"/>
    <xf numFmtId="0" fontId="116" fillId="0" borderId="0" applyNumberFormat="0" applyFill="0" applyBorder="0" applyAlignment="0" applyProtection="0"/>
    <xf numFmtId="0" fontId="117" fillId="41" borderId="0" applyNumberFormat="0" applyBorder="0" applyAlignment="0" applyProtection="0"/>
    <xf numFmtId="0" fontId="118" fillId="0" borderId="181" applyNumberFormat="0" applyFill="0" applyAlignment="0" applyProtection="0"/>
    <xf numFmtId="0" fontId="119" fillId="0" borderId="182" applyNumberFormat="0" applyFill="0" applyAlignment="0" applyProtection="0"/>
    <xf numFmtId="0" fontId="120" fillId="0" borderId="0" applyNumberFormat="0" applyFill="0" applyBorder="0" applyAlignment="0" applyProtection="0"/>
    <xf numFmtId="0" fontId="121" fillId="44" borderId="205" applyNumberFormat="0" applyAlignment="0" applyProtection="0"/>
    <xf numFmtId="0" fontId="122" fillId="0" borderId="184" applyNumberFormat="0" applyFill="0" applyAlignment="0" applyProtection="0"/>
    <xf numFmtId="0" fontId="123" fillId="59" borderId="0" applyNumberFormat="0" applyBorder="0" applyAlignment="0" applyProtection="0"/>
    <xf numFmtId="0" fontId="25" fillId="60" borderId="185" applyNumberFormat="0" applyFont="0" applyAlignment="0" applyProtection="0"/>
    <xf numFmtId="0" fontId="124" fillId="57" borderId="208" applyNumberFormat="0" applyAlignment="0" applyProtection="0"/>
    <xf numFmtId="0" fontId="106" fillId="0" borderId="0" applyNumberFormat="0" applyFill="0" applyBorder="0" applyAlignment="0" applyProtection="0"/>
    <xf numFmtId="0" fontId="73" fillId="0" borderId="209" applyNumberFormat="0" applyFill="0" applyAlignment="0" applyProtection="0"/>
    <xf numFmtId="0" fontId="125"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47" fillId="0" borderId="0" applyNumberFormat="0" applyFill="0" applyBorder="0" applyAlignment="0" applyProtection="0"/>
    <xf numFmtId="0" fontId="148" fillId="0" borderId="248" applyNumberFormat="0" applyFill="0" applyAlignment="0" applyProtection="0"/>
    <xf numFmtId="0" fontId="149" fillId="0" borderId="249" applyNumberFormat="0" applyFill="0" applyAlignment="0" applyProtection="0"/>
    <xf numFmtId="0" fontId="150" fillId="0" borderId="250" applyNumberFormat="0" applyFill="0" applyAlignment="0" applyProtection="0"/>
    <xf numFmtId="0" fontId="150" fillId="0" borderId="0" applyNumberFormat="0" applyFill="0" applyBorder="0" applyAlignment="0" applyProtection="0"/>
    <xf numFmtId="0" fontId="151" fillId="67" borderId="0" applyNumberFormat="0" applyBorder="0" applyAlignment="0" applyProtection="0"/>
    <xf numFmtId="0" fontId="152" fillId="68" borderId="0" applyNumberFormat="0" applyBorder="0" applyAlignment="0" applyProtection="0"/>
    <xf numFmtId="0" fontId="153" fillId="69" borderId="0" applyNumberFormat="0" applyBorder="0" applyAlignment="0" applyProtection="0"/>
    <xf numFmtId="0" fontId="154" fillId="70" borderId="251" applyNumberFormat="0" applyAlignment="0" applyProtection="0"/>
    <xf numFmtId="0" fontId="155" fillId="71" borderId="252" applyNumberFormat="0" applyAlignment="0" applyProtection="0"/>
    <xf numFmtId="0" fontId="156" fillId="71" borderId="251" applyNumberFormat="0" applyAlignment="0" applyProtection="0"/>
    <xf numFmtId="0" fontId="157" fillId="0" borderId="253" applyNumberFormat="0" applyFill="0" applyAlignment="0" applyProtection="0"/>
    <xf numFmtId="0" fontId="158" fillId="72" borderId="254" applyNumberFormat="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61" fillId="0" borderId="255" applyNumberFormat="0" applyFill="0" applyAlignment="0" applyProtection="0"/>
    <xf numFmtId="0" fontId="162" fillId="73"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74" borderId="0" applyNumberFormat="0" applyBorder="0" applyAlignment="0" applyProtection="0"/>
    <xf numFmtId="0" fontId="162" fillId="75"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76" borderId="0" applyNumberFormat="0" applyBorder="0" applyAlignment="0" applyProtection="0"/>
    <xf numFmtId="0" fontId="162" fillId="77"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78" borderId="0" applyNumberFormat="0" applyBorder="0" applyAlignment="0" applyProtection="0"/>
    <xf numFmtId="0" fontId="162" fillId="79"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80" borderId="0" applyNumberFormat="0" applyBorder="0" applyAlignment="0" applyProtection="0"/>
    <xf numFmtId="0" fontId="162" fillId="81"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82" borderId="0" applyNumberFormat="0" applyBorder="0" applyAlignment="0" applyProtection="0"/>
    <xf numFmtId="0" fontId="162" fillId="83"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84" borderId="0" applyNumberFormat="0" applyBorder="0" applyAlignment="0" applyProtection="0"/>
    <xf numFmtId="0" fontId="136" fillId="0" borderId="0"/>
    <xf numFmtId="0" fontId="12" fillId="0" borderId="0"/>
    <xf numFmtId="0" fontId="1" fillId="0" borderId="0"/>
    <xf numFmtId="0" fontId="1" fillId="26" borderId="175" applyNumberFormat="0" applyFont="0" applyAlignment="0" applyProtection="0"/>
  </cellStyleXfs>
  <cellXfs count="1432">
    <xf numFmtId="0" fontId="0" fillId="2" borderId="0" xfId="0" applyFill="1" applyAlignment="1">
      <alignment horizontal="left"/>
    </xf>
    <xf numFmtId="0" fontId="18" fillId="2" borderId="0" xfId="4" applyFont="1" applyFill="1" applyAlignment="1">
      <alignment horizontal="left"/>
    </xf>
    <xf numFmtId="0" fontId="18" fillId="2" borderId="0" xfId="4" applyFont="1" applyFill="1" applyAlignment="1">
      <alignment horizontal="right"/>
    </xf>
    <xf numFmtId="0" fontId="20" fillId="2" borderId="0" xfId="4" applyFont="1" applyFill="1"/>
    <xf numFmtId="164" fontId="0" fillId="2" borderId="0" xfId="0" applyNumberFormat="1" applyFill="1" applyAlignment="1">
      <alignment horizontal="left"/>
    </xf>
    <xf numFmtId="166" fontId="0" fillId="2" borderId="0" xfId="0" applyNumberFormat="1" applyFill="1" applyAlignment="1">
      <alignment horizontal="left"/>
    </xf>
    <xf numFmtId="9" fontId="0" fillId="2" borderId="0" xfId="8" applyFont="1" applyFill="1" applyBorder="1" applyAlignment="1">
      <alignment horizontal="left"/>
    </xf>
    <xf numFmtId="0" fontId="11" fillId="2" borderId="9" xfId="0" applyFont="1" applyFill="1" applyBorder="1" applyAlignment="1">
      <alignment horizontal="left"/>
    </xf>
    <xf numFmtId="0" fontId="11" fillId="2" borderId="12" xfId="0" applyFont="1" applyFill="1" applyBorder="1" applyAlignment="1">
      <alignment horizontal="left"/>
    </xf>
    <xf numFmtId="0" fontId="0" fillId="2" borderId="0" xfId="0" applyFill="1" applyAlignment="1">
      <alignment horizontal="center"/>
    </xf>
    <xf numFmtId="0" fontId="11" fillId="2" borderId="19" xfId="0" applyFont="1" applyFill="1" applyBorder="1" applyAlignment="1">
      <alignment horizontal="left"/>
    </xf>
    <xf numFmtId="0" fontId="26" fillId="2" borderId="0" xfId="0" applyFont="1" applyFill="1" applyAlignment="1">
      <alignment horizontal="left"/>
    </xf>
    <xf numFmtId="0" fontId="26" fillId="2" borderId="0" xfId="0" applyFont="1" applyFill="1" applyAlignment="1">
      <alignment horizontal="center"/>
    </xf>
    <xf numFmtId="0" fontId="12" fillId="2" borderId="0" xfId="0" applyFont="1" applyFill="1" applyAlignment="1">
      <alignment horizontal="left"/>
    </xf>
    <xf numFmtId="0" fontId="15" fillId="2" borderId="0" xfId="0" applyFont="1" applyFill="1" applyAlignment="1">
      <alignment horizontal="center"/>
    </xf>
    <xf numFmtId="0" fontId="0" fillId="2" borderId="0" xfId="0" applyFill="1"/>
    <xf numFmtId="0" fontId="11" fillId="0" borderId="0" xfId="0" applyFont="1"/>
    <xf numFmtId="0" fontId="11" fillId="2" borderId="0" xfId="4" applyFont="1" applyFill="1" applyAlignment="1">
      <alignment horizontal="left"/>
    </xf>
    <xf numFmtId="3" fontId="18" fillId="2" borderId="0" xfId="4" applyNumberFormat="1" applyFont="1" applyFill="1" applyAlignment="1">
      <alignment horizontal="left"/>
    </xf>
    <xf numFmtId="169" fontId="11" fillId="2" borderId="13" xfId="0" applyNumberFormat="1" applyFont="1" applyFill="1" applyBorder="1" applyAlignment="1">
      <alignment horizontal="center"/>
    </xf>
    <xf numFmtId="169" fontId="11" fillId="2" borderId="8" xfId="0" applyNumberFormat="1" applyFont="1" applyFill="1" applyBorder="1" applyAlignment="1">
      <alignment horizontal="center"/>
    </xf>
    <xf numFmtId="169" fontId="11" fillId="2" borderId="10" xfId="0" applyNumberFormat="1" applyFont="1" applyFill="1" applyBorder="1" applyAlignment="1">
      <alignment horizontal="center"/>
    </xf>
    <xf numFmtId="166" fontId="11" fillId="2" borderId="22" xfId="0" applyNumberFormat="1" applyFont="1" applyFill="1" applyBorder="1" applyAlignment="1">
      <alignment horizontal="center"/>
    </xf>
    <xf numFmtId="166" fontId="11" fillId="2" borderId="27" xfId="0" applyNumberFormat="1" applyFont="1" applyFill="1" applyBorder="1" applyAlignment="1">
      <alignment horizontal="center"/>
    </xf>
    <xf numFmtId="166" fontId="11" fillId="2" borderId="21" xfId="0" applyNumberFormat="1" applyFont="1" applyFill="1" applyBorder="1" applyAlignment="1">
      <alignment horizontal="center"/>
    </xf>
    <xf numFmtId="0" fontId="4" fillId="7" borderId="0" xfId="28" applyFill="1"/>
    <xf numFmtId="0" fontId="32" fillId="2" borderId="0" xfId="28" applyFont="1" applyFill="1" applyAlignment="1">
      <alignment horizontal="left" wrapText="1"/>
    </xf>
    <xf numFmtId="0" fontId="32" fillId="2" borderId="0" xfId="28" applyFont="1" applyFill="1" applyAlignment="1">
      <alignment horizontal="left"/>
    </xf>
    <xf numFmtId="0" fontId="4" fillId="7" borderId="0" xfId="29" applyFill="1"/>
    <xf numFmtId="0" fontId="32" fillId="2" borderId="0" xfId="29" applyFont="1" applyFill="1" applyAlignment="1">
      <alignment horizontal="left"/>
    </xf>
    <xf numFmtId="0" fontId="33" fillId="0" borderId="0" xfId="28" applyFont="1"/>
    <xf numFmtId="0" fontId="33" fillId="0" borderId="0" xfId="28" applyFont="1" applyAlignment="1">
      <alignment wrapText="1"/>
    </xf>
    <xf numFmtId="168" fontId="33" fillId="0" borderId="0" xfId="30" applyNumberFormat="1" applyFont="1"/>
    <xf numFmtId="0" fontId="34" fillId="0" borderId="0" xfId="28" applyFont="1"/>
    <xf numFmtId="0" fontId="34" fillId="0" borderId="0" xfId="28" applyFont="1" applyAlignment="1">
      <alignment wrapText="1"/>
    </xf>
    <xf numFmtId="168" fontId="34" fillId="0" borderId="0" xfId="30" applyNumberFormat="1" applyFont="1"/>
    <xf numFmtId="168" fontId="34" fillId="0" borderId="0" xfId="28" applyNumberFormat="1" applyFont="1"/>
    <xf numFmtId="0" fontId="37" fillId="0" borderId="0" xfId="17" applyFont="1" applyAlignment="1">
      <alignment horizontal="centerContinuous"/>
    </xf>
    <xf numFmtId="0" fontId="25" fillId="0" borderId="0" xfId="17"/>
    <xf numFmtId="0" fontId="25" fillId="0" borderId="0" xfId="17" applyAlignment="1">
      <alignment horizontal="center" wrapText="1"/>
    </xf>
    <xf numFmtId="168" fontId="25" fillId="0" borderId="0" xfId="17" applyNumberFormat="1"/>
    <xf numFmtId="0" fontId="37" fillId="0" borderId="0" xfId="28" applyFont="1" applyAlignment="1">
      <alignment horizontal="centerContinuous"/>
    </xf>
    <xf numFmtId="0" fontId="4" fillId="0" borderId="0" xfId="28"/>
    <xf numFmtId="0" fontId="25" fillId="0" borderId="0" xfId="28" applyFont="1" applyAlignment="1">
      <alignment horizontal="centerContinuous"/>
    </xf>
    <xf numFmtId="0" fontId="38" fillId="0" borderId="0" xfId="28" applyFont="1"/>
    <xf numFmtId="171" fontId="37" fillId="0" borderId="0" xfId="28" applyNumberFormat="1" applyFont="1"/>
    <xf numFmtId="6" fontId="37" fillId="0" borderId="0" xfId="28" applyNumberFormat="1" applyFont="1"/>
    <xf numFmtId="0" fontId="37" fillId="0" borderId="0" xfId="28" applyFont="1" applyAlignment="1">
      <alignment horizontal="center"/>
    </xf>
    <xf numFmtId="0" fontId="25" fillId="0" borderId="0" xfId="28" applyFont="1" applyAlignment="1">
      <alignment horizontal="center"/>
    </xf>
    <xf numFmtId="171" fontId="25" fillId="0" borderId="0" xfId="28" applyNumberFormat="1" applyFont="1" applyAlignment="1">
      <alignment horizontal="center"/>
    </xf>
    <xf numFmtId="0" fontId="25" fillId="0" borderId="0" xfId="28" applyFont="1"/>
    <xf numFmtId="10" fontId="4" fillId="0" borderId="0" xfId="28" applyNumberFormat="1"/>
    <xf numFmtId="0" fontId="23" fillId="0" borderId="0" xfId="19"/>
    <xf numFmtId="0" fontId="41" fillId="5" borderId="43" xfId="28" applyFont="1" applyFill="1" applyBorder="1" applyAlignment="1">
      <alignment horizontal="centerContinuous"/>
    </xf>
    <xf numFmtId="0" fontId="38" fillId="0" borderId="0" xfId="19" applyFont="1"/>
    <xf numFmtId="0" fontId="38" fillId="0" borderId="0" xfId="19" applyFont="1" applyAlignment="1">
      <alignment horizontal="center" vertical="center"/>
    </xf>
    <xf numFmtId="171" fontId="38" fillId="0" borderId="0" xfId="19" applyNumberFormat="1" applyFont="1"/>
    <xf numFmtId="171" fontId="4" fillId="0" borderId="0" xfId="28" applyNumberFormat="1"/>
    <xf numFmtId="6" fontId="38" fillId="0" borderId="0" xfId="19" applyNumberFormat="1" applyFont="1"/>
    <xf numFmtId="0" fontId="25" fillId="0" borderId="0" xfId="19" applyFont="1"/>
    <xf numFmtId="0" fontId="42" fillId="0" borderId="0" xfId="19" applyFont="1"/>
    <xf numFmtId="0" fontId="37" fillId="0" borderId="0" xfId="19" applyFont="1"/>
    <xf numFmtId="0" fontId="37" fillId="0" borderId="0" xfId="19" applyFont="1" applyAlignment="1">
      <alignment horizontal="center"/>
    </xf>
    <xf numFmtId="0" fontId="43" fillId="0" borderId="0" xfId="28" applyFont="1"/>
    <xf numFmtId="0" fontId="40" fillId="0" borderId="45" xfId="28" applyFont="1" applyBorder="1" applyAlignment="1">
      <alignment horizontal="centerContinuous" vertical="center"/>
    </xf>
    <xf numFmtId="0" fontId="23" fillId="0" borderId="46" xfId="28" applyFont="1" applyBorder="1" applyAlignment="1">
      <alignment horizontal="centerContinuous" vertical="center"/>
    </xf>
    <xf numFmtId="0" fontId="23" fillId="0" borderId="47" xfId="28" applyFont="1" applyBorder="1" applyAlignment="1">
      <alignment horizontal="centerContinuous" vertical="center"/>
    </xf>
    <xf numFmtId="0" fontId="40" fillId="0" borderId="48" xfId="28" applyFont="1" applyBorder="1" applyAlignment="1">
      <alignment horizontal="center" vertical="center" wrapText="1"/>
    </xf>
    <xf numFmtId="0" fontId="40" fillId="0" borderId="46" xfId="28" applyFont="1" applyBorder="1" applyAlignment="1">
      <alignment horizontal="centerContinuous" vertical="center"/>
    </xf>
    <xf numFmtId="0" fontId="40" fillId="0" borderId="47" xfId="28" applyFont="1" applyBorder="1" applyAlignment="1">
      <alignment horizontal="centerContinuous" vertical="center"/>
    </xf>
    <xf numFmtId="0" fontId="45" fillId="0" borderId="49" xfId="28" applyFont="1" applyBorder="1" applyAlignment="1">
      <alignment horizontal="center" wrapText="1"/>
    </xf>
    <xf numFmtId="0" fontId="45" fillId="0" borderId="50" xfId="28" applyFont="1" applyBorder="1" applyAlignment="1">
      <alignment horizontal="center" wrapText="1"/>
    </xf>
    <xf numFmtId="0" fontId="45" fillId="0" borderId="51" xfId="28" applyFont="1" applyBorder="1" applyAlignment="1">
      <alignment horizontal="center" wrapText="1"/>
    </xf>
    <xf numFmtId="0" fontId="45" fillId="0" borderId="52" xfId="28" applyFont="1" applyBorder="1" applyAlignment="1">
      <alignment horizontal="center" wrapText="1"/>
    </xf>
    <xf numFmtId="0" fontId="45" fillId="0" borderId="53" xfId="28" applyFont="1" applyBorder="1" applyAlignment="1">
      <alignment horizontal="center" wrapText="1"/>
    </xf>
    <xf numFmtId="0" fontId="45" fillId="0" borderId="54" xfId="28" applyFont="1" applyBorder="1" applyAlignment="1">
      <alignment horizontal="center" wrapText="1"/>
    </xf>
    <xf numFmtId="0" fontId="45" fillId="0" borderId="55" xfId="28" applyFont="1" applyBorder="1" applyAlignment="1">
      <alignment horizontal="center" wrapText="1"/>
    </xf>
    <xf numFmtId="0" fontId="45" fillId="0" borderId="56" xfId="28" applyFont="1" applyBorder="1" applyAlignment="1">
      <alignment horizontal="center" wrapText="1"/>
    </xf>
    <xf numFmtId="0" fontId="45" fillId="0" borderId="57" xfId="28" applyFont="1" applyBorder="1" applyAlignment="1">
      <alignment horizontal="center" wrapText="1"/>
    </xf>
    <xf numFmtId="0" fontId="45" fillId="0" borderId="52" xfId="28" applyFont="1" applyBorder="1" applyAlignment="1">
      <alignment wrapText="1"/>
    </xf>
    <xf numFmtId="0" fontId="45" fillId="0" borderId="58" xfId="28" applyFont="1" applyBorder="1" applyAlignment="1">
      <alignment horizontal="center"/>
    </xf>
    <xf numFmtId="3" fontId="38" fillId="0" borderId="0" xfId="28" applyNumberFormat="1" applyFont="1"/>
    <xf numFmtId="42" fontId="38" fillId="0" borderId="0" xfId="28" applyNumberFormat="1" applyFont="1"/>
    <xf numFmtId="6" fontId="38" fillId="0" borderId="0" xfId="28" applyNumberFormat="1" applyFont="1"/>
    <xf numFmtId="10" fontId="38" fillId="0" borderId="0" xfId="28" applyNumberFormat="1" applyFont="1"/>
    <xf numFmtId="168" fontId="4" fillId="0" borderId="0" xfId="28" applyNumberFormat="1"/>
    <xf numFmtId="2" fontId="4" fillId="0" borderId="0" xfId="28" applyNumberFormat="1"/>
    <xf numFmtId="0" fontId="25" fillId="0" borderId="0" xfId="13" applyFont="1"/>
    <xf numFmtId="0" fontId="48" fillId="0" borderId="0" xfId="13" applyFont="1"/>
    <xf numFmtId="3" fontId="47" fillId="5" borderId="68" xfId="13" applyNumberFormat="1" applyFont="1" applyFill="1" applyBorder="1" applyAlignment="1">
      <alignment horizontal="center"/>
    </xf>
    <xf numFmtId="3" fontId="47" fillId="5" borderId="68" xfId="13" applyNumberFormat="1" applyFont="1" applyFill="1" applyBorder="1" applyAlignment="1">
      <alignment horizontal="center" wrapText="1"/>
    </xf>
    <xf numFmtId="172" fontId="25" fillId="0" borderId="0" xfId="13" applyNumberFormat="1" applyFont="1"/>
    <xf numFmtId="0" fontId="48" fillId="14" borderId="0" xfId="13" applyFont="1" applyFill="1"/>
    <xf numFmtId="0" fontId="23" fillId="0" borderId="0" xfId="13"/>
    <xf numFmtId="3" fontId="47" fillId="5" borderId="72" xfId="13" applyNumberFormat="1" applyFont="1" applyFill="1" applyBorder="1" applyAlignment="1">
      <alignment horizontal="center" wrapText="1"/>
    </xf>
    <xf numFmtId="3" fontId="47" fillId="5" borderId="73" xfId="13" applyNumberFormat="1" applyFont="1" applyFill="1" applyBorder="1" applyAlignment="1">
      <alignment horizontal="center" wrapText="1"/>
    </xf>
    <xf numFmtId="3" fontId="47" fillId="5" borderId="74" xfId="13" applyNumberFormat="1" applyFont="1" applyFill="1" applyBorder="1" applyAlignment="1">
      <alignment horizontal="center" wrapText="1"/>
    </xf>
    <xf numFmtId="0" fontId="54" fillId="0" borderId="0" xfId="13" applyFont="1"/>
    <xf numFmtId="0" fontId="55" fillId="15" borderId="0" xfId="12" applyFont="1" applyFill="1" applyAlignment="1">
      <alignment horizontal="center"/>
    </xf>
    <xf numFmtId="0" fontId="22" fillId="0" borderId="0" xfId="12"/>
    <xf numFmtId="0" fontId="22" fillId="0" borderId="0" xfId="12" applyAlignment="1">
      <alignment horizontal="center"/>
    </xf>
    <xf numFmtId="0" fontId="23" fillId="15" borderId="0" xfId="12" applyFont="1" applyFill="1" applyAlignment="1">
      <alignment horizontal="center"/>
    </xf>
    <xf numFmtId="0" fontId="22" fillId="5" borderId="75" xfId="12" applyFill="1" applyBorder="1"/>
    <xf numFmtId="0" fontId="55" fillId="16" borderId="75" xfId="12" applyFont="1" applyFill="1" applyBorder="1" applyAlignment="1">
      <alignment horizontal="center" wrapText="1"/>
    </xf>
    <xf numFmtId="173" fontId="57" fillId="0" borderId="0" xfId="12" applyNumberFormat="1" applyFont="1" applyProtection="1">
      <protection locked="0"/>
    </xf>
    <xf numFmtId="0" fontId="58" fillId="0" borderId="0" xfId="12" applyFont="1"/>
    <xf numFmtId="7" fontId="58" fillId="0" borderId="0" xfId="12" applyNumberFormat="1" applyFont="1"/>
    <xf numFmtId="0" fontId="23" fillId="15" borderId="0" xfId="12" applyFont="1" applyFill="1"/>
    <xf numFmtId="37" fontId="50" fillId="15" borderId="0" xfId="12" applyNumberFormat="1" applyFont="1" applyFill="1"/>
    <xf numFmtId="0" fontId="49" fillId="0" borderId="0" xfId="12" applyFont="1"/>
    <xf numFmtId="0" fontId="50" fillId="15" borderId="0" xfId="12" applyFont="1" applyFill="1"/>
    <xf numFmtId="0" fontId="22" fillId="14" borderId="0" xfId="12" applyFill="1"/>
    <xf numFmtId="0" fontId="61" fillId="14" borderId="0" xfId="12" applyFont="1" applyFill="1"/>
    <xf numFmtId="0" fontId="22" fillId="15" borderId="0" xfId="12" applyFill="1"/>
    <xf numFmtId="37" fontId="62" fillId="15" borderId="0" xfId="12" applyNumberFormat="1" applyFont="1" applyFill="1"/>
    <xf numFmtId="0" fontId="62" fillId="15" borderId="0" xfId="12" applyFont="1" applyFill="1"/>
    <xf numFmtId="37" fontId="62" fillId="15" borderId="0" xfId="12" applyNumberFormat="1" applyFont="1" applyFill="1" applyAlignment="1">
      <alignment horizontal="center"/>
    </xf>
    <xf numFmtId="37" fontId="58" fillId="15" borderId="0" xfId="12" applyNumberFormat="1" applyFont="1" applyFill="1" applyAlignment="1">
      <alignment horizontal="center"/>
    </xf>
    <xf numFmtId="37" fontId="22" fillId="15" borderId="0" xfId="12" applyNumberFormat="1" applyFill="1" applyAlignment="1">
      <alignment horizontal="center"/>
    </xf>
    <xf numFmtId="37" fontId="58" fillId="15" borderId="0" xfId="12" applyNumberFormat="1" applyFont="1" applyFill="1"/>
    <xf numFmtId="37" fontId="22" fillId="15" borderId="0" xfId="12" applyNumberFormat="1" applyFill="1"/>
    <xf numFmtId="10" fontId="58" fillId="15" borderId="0" xfId="12" applyNumberFormat="1" applyFont="1" applyFill="1"/>
    <xf numFmtId="174" fontId="25" fillId="0" borderId="0" xfId="13" applyNumberFormat="1" applyFont="1"/>
    <xf numFmtId="0" fontId="63" fillId="0" borderId="0" xfId="13" applyFont="1"/>
    <xf numFmtId="0" fontId="64" fillId="14" borderId="0" xfId="12" applyFont="1" applyFill="1"/>
    <xf numFmtId="0" fontId="66" fillId="0" borderId="0" xfId="28" applyFont="1" applyAlignment="1">
      <alignment horizontal="left"/>
    </xf>
    <xf numFmtId="0" fontId="0" fillId="2" borderId="0" xfId="0" applyFill="1" applyAlignment="1">
      <alignment horizontal="left" vertical="center"/>
    </xf>
    <xf numFmtId="0" fontId="31" fillId="2" borderId="0" xfId="28" applyFont="1" applyFill="1" applyAlignment="1">
      <alignment horizontal="center" wrapText="1"/>
    </xf>
    <xf numFmtId="0" fontId="17" fillId="2" borderId="0" xfId="5" applyFill="1" applyAlignment="1">
      <alignment horizontal="left"/>
    </xf>
    <xf numFmtId="0" fontId="10" fillId="2" borderId="0" xfId="4" applyFont="1" applyFill="1" applyAlignment="1">
      <alignment horizontal="center" vertical="center"/>
    </xf>
    <xf numFmtId="0" fontId="10" fillId="2" borderId="0" xfId="4" applyFont="1" applyFill="1" applyAlignment="1">
      <alignment horizontal="left" vertical="center"/>
    </xf>
    <xf numFmtId="0" fontId="11" fillId="2" borderId="0" xfId="4" applyFont="1" applyFill="1" applyAlignment="1">
      <alignment horizontal="left" vertical="center"/>
    </xf>
    <xf numFmtId="0" fontId="11" fillId="0" borderId="0" xfId="4" applyFont="1" applyAlignment="1">
      <alignment horizontal="left" vertical="center"/>
    </xf>
    <xf numFmtId="0" fontId="11" fillId="0" borderId="38" xfId="4" applyFont="1" applyBorder="1" applyAlignment="1">
      <alignment horizontal="left" vertical="center"/>
    </xf>
    <xf numFmtId="0" fontId="11" fillId="2" borderId="38" xfId="4" applyFont="1" applyFill="1" applyBorder="1" applyAlignment="1">
      <alignment horizontal="left" vertical="center"/>
    </xf>
    <xf numFmtId="0" fontId="11" fillId="2" borderId="30" xfId="4" applyFont="1" applyFill="1" applyBorder="1" applyAlignment="1">
      <alignment vertical="center"/>
    </xf>
    <xf numFmtId="0" fontId="11" fillId="0" borderId="0" xfId="4" applyFont="1" applyAlignment="1">
      <alignment vertical="center"/>
    </xf>
    <xf numFmtId="0" fontId="11" fillId="0" borderId="38" xfId="4" applyFont="1" applyBorder="1" applyAlignment="1">
      <alignment vertical="center"/>
    </xf>
    <xf numFmtId="0" fontId="11" fillId="2" borderId="30" xfId="4" applyFont="1" applyFill="1" applyBorder="1" applyAlignment="1">
      <alignment horizontal="left" vertical="center"/>
    </xf>
    <xf numFmtId="0" fontId="11" fillId="2" borderId="35" xfId="4" applyFont="1" applyFill="1" applyBorder="1" applyAlignment="1">
      <alignment horizontal="left" vertical="center"/>
    </xf>
    <xf numFmtId="0" fontId="15" fillId="0" borderId="0" xfId="0" applyFont="1" applyAlignment="1">
      <alignment vertical="center"/>
    </xf>
    <xf numFmtId="0" fontId="17" fillId="0" borderId="0" xfId="5" applyFill="1" applyAlignment="1">
      <alignment vertical="center"/>
    </xf>
    <xf numFmtId="0" fontId="17" fillId="0" borderId="30" xfId="5" applyFill="1" applyBorder="1" applyAlignment="1">
      <alignment vertical="center"/>
    </xf>
    <xf numFmtId="0" fontId="28" fillId="2" borderId="0" xfId="4" applyFont="1" applyFill="1" applyAlignment="1">
      <alignment horizontal="center" vertical="center"/>
    </xf>
    <xf numFmtId="0" fontId="15" fillId="2" borderId="0" xfId="4" applyFont="1" applyFill="1" applyAlignment="1">
      <alignment horizontal="left" vertical="center"/>
    </xf>
    <xf numFmtId="0" fontId="15" fillId="0" borderId="0" xfId="4" applyFont="1" applyAlignment="1">
      <alignment horizontal="left" vertical="center"/>
    </xf>
    <xf numFmtId="0" fontId="15" fillId="2" borderId="30" xfId="4" applyFont="1" applyFill="1" applyBorder="1" applyAlignment="1">
      <alignment vertical="center"/>
    </xf>
    <xf numFmtId="0" fontId="15" fillId="2" borderId="30" xfId="4" applyFont="1" applyFill="1" applyBorder="1" applyAlignment="1">
      <alignment horizontal="left" vertical="center"/>
    </xf>
    <xf numFmtId="0" fontId="15" fillId="0" borderId="38" xfId="4" applyFont="1" applyBorder="1" applyAlignment="1">
      <alignment horizontal="left" vertical="center"/>
    </xf>
    <xf numFmtId="0" fontId="17" fillId="0" borderId="35" xfId="5" applyBorder="1" applyAlignment="1">
      <alignment vertical="center"/>
    </xf>
    <xf numFmtId="0" fontId="17" fillId="0" borderId="0" xfId="5" applyAlignment="1">
      <alignment vertical="center"/>
    </xf>
    <xf numFmtId="3" fontId="11" fillId="2" borderId="0" xfId="4" applyNumberFormat="1" applyFont="1" applyFill="1" applyAlignment="1">
      <alignment horizontal="left"/>
    </xf>
    <xf numFmtId="168" fontId="15" fillId="2" borderId="0" xfId="6" applyNumberFormat="1" applyFont="1" applyFill="1" applyBorder="1" applyAlignment="1">
      <alignment horizontal="right"/>
    </xf>
    <xf numFmtId="3" fontId="15" fillId="2" borderId="0" xfId="6" applyNumberFormat="1" applyFont="1" applyFill="1" applyBorder="1" applyAlignment="1">
      <alignment horizontal="right"/>
    </xf>
    <xf numFmtId="3" fontId="15" fillId="0" borderId="0" xfId="26" applyNumberFormat="1" applyFont="1" applyFill="1" applyBorder="1"/>
    <xf numFmtId="3" fontId="15" fillId="6" borderId="38" xfId="4" applyNumberFormat="1" applyFont="1" applyFill="1" applyBorder="1" applyAlignment="1">
      <alignment horizontal="right"/>
    </xf>
    <xf numFmtId="0" fontId="15" fillId="2" borderId="38" xfId="4" applyFont="1" applyFill="1" applyBorder="1" applyAlignment="1">
      <alignment horizontal="left"/>
    </xf>
    <xf numFmtId="0" fontId="15" fillId="2" borderId="38" xfId="4" applyFont="1" applyFill="1" applyBorder="1" applyAlignment="1">
      <alignment horizontal="right"/>
    </xf>
    <xf numFmtId="3" fontId="15" fillId="0" borderId="38" xfId="26" applyNumberFormat="1" applyFont="1" applyFill="1" applyBorder="1"/>
    <xf numFmtId="0" fontId="15" fillId="2" borderId="0" xfId="4" applyFont="1" applyFill="1" applyAlignment="1">
      <alignment horizontal="left"/>
    </xf>
    <xf numFmtId="0" fontId="15" fillId="2" borderId="0" xfId="4" applyFont="1" applyFill="1" applyAlignment="1">
      <alignment horizontal="right"/>
    </xf>
    <xf numFmtId="0" fontId="28" fillId="2" borderId="0" xfId="4" applyFont="1" applyFill="1" applyAlignment="1">
      <alignment horizontal="left"/>
    </xf>
    <xf numFmtId="0" fontId="28" fillId="2" borderId="0" xfId="4" applyFont="1" applyFill="1"/>
    <xf numFmtId="3" fontId="15" fillId="2" borderId="0" xfId="4" applyNumberFormat="1" applyFont="1" applyFill="1" applyAlignment="1">
      <alignment horizontal="right"/>
    </xf>
    <xf numFmtId="0" fontId="15" fillId="2" borderId="0" xfId="4" applyFont="1" applyFill="1"/>
    <xf numFmtId="3" fontId="75" fillId="0" borderId="0" xfId="5" applyNumberFormat="1" applyFont="1" applyFill="1" applyBorder="1"/>
    <xf numFmtId="3" fontId="15" fillId="6" borderId="0" xfId="4" applyNumberFormat="1" applyFont="1" applyFill="1" applyAlignment="1">
      <alignment horizontal="right"/>
    </xf>
    <xf numFmtId="0" fontId="15" fillId="0" borderId="0" xfId="0" applyFont="1"/>
    <xf numFmtId="0" fontId="75" fillId="0" borderId="0" xfId="5" applyFont="1" applyFill="1" applyBorder="1"/>
    <xf numFmtId="0" fontId="15" fillId="6" borderId="0" xfId="4" applyFont="1" applyFill="1"/>
    <xf numFmtId="3" fontId="17" fillId="0" borderId="38" xfId="5" applyNumberFormat="1" applyFill="1" applyBorder="1"/>
    <xf numFmtId="3" fontId="15" fillId="0" borderId="38" xfId="0" applyNumberFormat="1" applyFont="1" applyBorder="1" applyAlignment="1">
      <alignment horizontal="right"/>
    </xf>
    <xf numFmtId="0" fontId="11" fillId="2" borderId="0" xfId="4" applyFont="1" applyFill="1" applyAlignment="1">
      <alignment horizontal="right"/>
    </xf>
    <xf numFmtId="0" fontId="11" fillId="2" borderId="0" xfId="4" applyFont="1" applyFill="1"/>
    <xf numFmtId="0" fontId="18" fillId="2" borderId="35" xfId="4" applyFont="1" applyFill="1" applyBorder="1" applyAlignment="1">
      <alignment horizontal="left"/>
    </xf>
    <xf numFmtId="0" fontId="18" fillId="2" borderId="30" xfId="4" applyFont="1" applyFill="1" applyBorder="1" applyAlignment="1">
      <alignment horizontal="left"/>
    </xf>
    <xf numFmtId="0" fontId="18" fillId="2" borderId="30" xfId="4" applyFont="1" applyFill="1" applyBorder="1" applyAlignment="1">
      <alignment horizontal="right"/>
    </xf>
    <xf numFmtId="0" fontId="20" fillId="2" borderId="30" xfId="4" applyFont="1" applyFill="1" applyBorder="1"/>
    <xf numFmtId="0" fontId="66" fillId="0" borderId="95" xfId="0" applyFont="1" applyBorder="1" applyAlignment="1">
      <alignment horizontal="left" wrapText="1"/>
    </xf>
    <xf numFmtId="0" fontId="66" fillId="0" borderId="96" xfId="0" applyFont="1" applyBorder="1" applyAlignment="1">
      <alignment horizontal="right" wrapText="1"/>
    </xf>
    <xf numFmtId="0" fontId="68" fillId="0" borderId="97" xfId="0" applyFont="1" applyBorder="1" applyAlignment="1">
      <alignment horizontal="left" wrapText="1"/>
    </xf>
    <xf numFmtId="0" fontId="68" fillId="0" borderId="98" xfId="0" applyFont="1" applyBorder="1" applyAlignment="1">
      <alignment horizontal="right" wrapText="1"/>
    </xf>
    <xf numFmtId="3" fontId="68" fillId="0" borderId="99" xfId="0" applyNumberFormat="1" applyFont="1" applyBorder="1" applyAlignment="1">
      <alignment horizontal="right" wrapText="1"/>
    </xf>
    <xf numFmtId="0" fontId="66" fillId="0" borderId="0" xfId="0" applyFont="1" applyAlignment="1">
      <alignment horizontal="left"/>
    </xf>
    <xf numFmtId="166" fontId="11" fillId="2" borderId="0" xfId="0" applyNumberFormat="1" applyFont="1" applyFill="1" applyAlignment="1">
      <alignment horizontal="center"/>
    </xf>
    <xf numFmtId="164" fontId="11" fillId="2" borderId="0" xfId="0" applyNumberFormat="1" applyFont="1" applyFill="1" applyAlignment="1">
      <alignment horizontal="right"/>
    </xf>
    <xf numFmtId="168" fontId="76" fillId="9" borderId="0" xfId="26" applyNumberFormat="1" applyFont="1" applyFill="1" applyBorder="1"/>
    <xf numFmtId="168" fontId="33" fillId="9" borderId="0" xfId="0" applyNumberFormat="1" applyFont="1" applyFill="1"/>
    <xf numFmtId="0" fontId="33" fillId="9" borderId="0" xfId="0" applyFont="1" applyFill="1"/>
    <xf numFmtId="168" fontId="33" fillId="9" borderId="0" xfId="26" applyNumberFormat="1" applyFont="1" applyFill="1" applyBorder="1"/>
    <xf numFmtId="0" fontId="75" fillId="2" borderId="0" xfId="5" applyFont="1" applyFill="1" applyAlignment="1">
      <alignment horizontal="left"/>
    </xf>
    <xf numFmtId="0" fontId="35" fillId="0" borderId="0" xfId="17" applyFont="1"/>
    <xf numFmtId="0" fontId="77" fillId="0" borderId="0" xfId="17" applyFont="1" applyAlignment="1">
      <alignment horizontal="center"/>
    </xf>
    <xf numFmtId="168" fontId="35" fillId="0" borderId="0" xfId="17" applyNumberFormat="1" applyFont="1"/>
    <xf numFmtId="0" fontId="11" fillId="0" borderId="0" xfId="0" applyFont="1" applyAlignment="1">
      <alignment horizontal="center"/>
    </xf>
    <xf numFmtId="0" fontId="72" fillId="0" borderId="0" xfId="0" applyFont="1" applyAlignment="1">
      <alignment horizontal="center"/>
    </xf>
    <xf numFmtId="3" fontId="11" fillId="0" borderId="0" xfId="0" applyNumberFormat="1" applyFont="1"/>
    <xf numFmtId="0" fontId="78" fillId="14" borderId="0" xfId="0" applyFont="1" applyFill="1"/>
    <xf numFmtId="0" fontId="25" fillId="0" borderId="0" xfId="0" applyFont="1"/>
    <xf numFmtId="0" fontId="23" fillId="0" borderId="0" xfId="0" applyFont="1"/>
    <xf numFmtId="2" fontId="50" fillId="0" borderId="0" xfId="0" applyNumberFormat="1" applyFont="1" applyAlignment="1">
      <alignment horizontal="right"/>
    </xf>
    <xf numFmtId="3" fontId="51" fillId="12" borderId="0" xfId="13" applyNumberFormat="1" applyFont="1" applyFill="1"/>
    <xf numFmtId="4" fontId="51" fillId="15" borderId="0" xfId="0" applyNumberFormat="1" applyFont="1" applyFill="1"/>
    <xf numFmtId="2" fontId="50" fillId="0" borderId="82" xfId="0" applyNumberFormat="1" applyFont="1" applyBorder="1" applyAlignment="1">
      <alignment horizontal="right"/>
    </xf>
    <xf numFmtId="3" fontId="51" fillId="12" borderId="0" xfId="0" applyNumberFormat="1" applyFont="1" applyFill="1"/>
    <xf numFmtId="0" fontId="40" fillId="0" borderId="59" xfId="0" applyFont="1" applyBorder="1"/>
    <xf numFmtId="0" fontId="38" fillId="0" borderId="0" xfId="0" applyFont="1"/>
    <xf numFmtId="4" fontId="40" fillId="0" borderId="62" xfId="18" applyNumberFormat="1" applyFont="1" applyFill="1" applyBorder="1"/>
    <xf numFmtId="4" fontId="38" fillId="0" borderId="0" xfId="18" applyNumberFormat="1" applyFont="1" applyFill="1"/>
    <xf numFmtId="3" fontId="23" fillId="0" borderId="60" xfId="0" applyNumberFormat="1" applyFont="1" applyBorder="1" applyAlignment="1">
      <alignment horizontal="right"/>
    </xf>
    <xf numFmtId="3" fontId="23" fillId="0" borderId="0" xfId="0" applyNumberFormat="1" applyFont="1" applyAlignment="1">
      <alignment horizontal="right"/>
    </xf>
    <xf numFmtId="3" fontId="23" fillId="0" borderId="1" xfId="0" applyNumberFormat="1" applyFont="1" applyBorder="1" applyAlignment="1">
      <alignment horizontal="right"/>
    </xf>
    <xf numFmtId="3" fontId="23" fillId="0" borderId="34" xfId="0" applyNumberFormat="1" applyFont="1" applyBorder="1" applyAlignment="1">
      <alignment horizontal="right"/>
    </xf>
    <xf numFmtId="3" fontId="23" fillId="0" borderId="61" xfId="0" applyNumberFormat="1" applyFont="1" applyBorder="1" applyAlignment="1">
      <alignment horizontal="right"/>
    </xf>
    <xf numFmtId="3" fontId="23" fillId="0" borderId="59" xfId="0" applyNumberFormat="1" applyFont="1" applyBorder="1" applyAlignment="1">
      <alignment horizontal="right"/>
    </xf>
    <xf numFmtId="3" fontId="23" fillId="0" borderId="34" xfId="0" applyNumberFormat="1" applyFont="1" applyBorder="1"/>
    <xf numFmtId="3" fontId="38" fillId="0" borderId="0" xfId="0" applyNumberFormat="1" applyFont="1"/>
    <xf numFmtId="171" fontId="40" fillId="0" borderId="59" xfId="0" applyNumberFormat="1" applyFont="1" applyBorder="1"/>
    <xf numFmtId="171" fontId="38" fillId="0" borderId="0" xfId="0" applyNumberFormat="1" applyFont="1"/>
    <xf numFmtId="37" fontId="40" fillId="0" borderId="62" xfId="0" applyNumberFormat="1" applyFont="1" applyBorder="1"/>
    <xf numFmtId="37" fontId="38" fillId="0" borderId="0" xfId="0" applyNumberFormat="1" applyFont="1"/>
    <xf numFmtId="42" fontId="38" fillId="0" borderId="0" xfId="0" applyNumberFormat="1" applyFont="1"/>
    <xf numFmtId="6" fontId="38" fillId="0" borderId="0" xfId="0" applyNumberFormat="1" applyFont="1"/>
    <xf numFmtId="3" fontId="40" fillId="0" borderId="62" xfId="0" applyNumberFormat="1" applyFont="1" applyBorder="1"/>
    <xf numFmtId="3" fontId="40" fillId="0" borderId="62" xfId="18" applyNumberFormat="1" applyFont="1" applyFill="1" applyBorder="1"/>
    <xf numFmtId="8" fontId="38" fillId="0" borderId="0" xfId="0" applyNumberFormat="1" applyFont="1"/>
    <xf numFmtId="0" fontId="40" fillId="0" borderId="109" xfId="0" applyFont="1" applyBorder="1"/>
    <xf numFmtId="0" fontId="36" fillId="0" borderId="0" xfId="28" applyFont="1"/>
    <xf numFmtId="0" fontId="36" fillId="0" borderId="0" xfId="28" applyFont="1" applyAlignment="1">
      <alignment horizontal="center" vertical="center"/>
    </xf>
    <xf numFmtId="3" fontId="72" fillId="0" borderId="0" xfId="18" applyNumberFormat="1" applyFont="1" applyFill="1" applyBorder="1" applyAlignment="1">
      <alignment horizontal="right"/>
    </xf>
    <xf numFmtId="3" fontId="36" fillId="0" borderId="0" xfId="0" applyNumberFormat="1" applyFont="1"/>
    <xf numFmtId="3" fontId="24" fillId="11" borderId="66" xfId="0" applyNumberFormat="1" applyFont="1" applyFill="1" applyBorder="1"/>
    <xf numFmtId="168" fontId="36" fillId="0" borderId="0" xfId="28" applyNumberFormat="1" applyFont="1"/>
    <xf numFmtId="0" fontId="19" fillId="2" borderId="0" xfId="5" applyFont="1" applyFill="1" applyAlignment="1">
      <alignment horizontal="left"/>
    </xf>
    <xf numFmtId="3" fontId="72" fillId="0" borderId="0" xfId="0" applyNumberFormat="1" applyFont="1" applyAlignment="1">
      <alignment horizontal="right"/>
    </xf>
    <xf numFmtId="3" fontId="72" fillId="0" borderId="30" xfId="0" applyNumberFormat="1" applyFont="1" applyBorder="1" applyAlignment="1">
      <alignment horizontal="right"/>
    </xf>
    <xf numFmtId="3" fontId="74" fillId="0" borderId="0" xfId="0" applyNumberFormat="1" applyFont="1" applyAlignment="1">
      <alignment horizontal="right"/>
    </xf>
    <xf numFmtId="0" fontId="36" fillId="0" borderId="0" xfId="28" applyFont="1" applyAlignment="1">
      <alignment horizontal="centerContinuous"/>
    </xf>
    <xf numFmtId="6" fontId="36" fillId="0" borderId="0" xfId="28" applyNumberFormat="1" applyFont="1"/>
    <xf numFmtId="171" fontId="36" fillId="0" borderId="0" xfId="28" applyNumberFormat="1" applyFont="1"/>
    <xf numFmtId="2" fontId="36" fillId="0" borderId="0" xfId="28" applyNumberFormat="1" applyFont="1"/>
    <xf numFmtId="3" fontId="74" fillId="0" borderId="0" xfId="32" applyNumberFormat="1" applyFont="1" applyAlignment="1">
      <alignment horizontal="centerContinuous"/>
    </xf>
    <xf numFmtId="3" fontId="74" fillId="0" borderId="0" xfId="32" applyNumberFormat="1" applyFont="1"/>
    <xf numFmtId="3" fontId="72" fillId="0" borderId="0" xfId="32" applyNumberFormat="1" applyFont="1"/>
    <xf numFmtId="0" fontId="72" fillId="0" borderId="0" xfId="32" applyFont="1"/>
    <xf numFmtId="0" fontId="74" fillId="0" borderId="0" xfId="28" applyFont="1" applyAlignment="1">
      <alignment horizontal="center"/>
    </xf>
    <xf numFmtId="0" fontId="11" fillId="0" borderId="0" xfId="0" applyFont="1" applyAlignment="1">
      <alignment horizontal="left" wrapText="1"/>
    </xf>
    <xf numFmtId="0" fontId="11" fillId="0" borderId="0" xfId="0" applyFont="1" applyAlignment="1">
      <alignment horizontal="left"/>
    </xf>
    <xf numFmtId="0" fontId="0" fillId="0" borderId="0" xfId="0" applyAlignment="1">
      <alignment horizontal="left"/>
    </xf>
    <xf numFmtId="164" fontId="11" fillId="0" borderId="7" xfId="0" applyNumberFormat="1" applyFont="1" applyBorder="1" applyAlignment="1">
      <alignment horizontal="right"/>
    </xf>
    <xf numFmtId="164" fontId="11" fillId="0" borderId="19" xfId="0" applyNumberFormat="1" applyFont="1" applyBorder="1" applyAlignment="1">
      <alignment horizontal="right"/>
    </xf>
    <xf numFmtId="164" fontId="11" fillId="0" borderId="11" xfId="0" applyNumberFormat="1" applyFont="1" applyBorder="1" applyAlignment="1">
      <alignment horizontal="right"/>
    </xf>
    <xf numFmtId="164" fontId="11" fillId="0" borderId="12" xfId="0" applyNumberFormat="1" applyFont="1" applyBorder="1" applyAlignment="1">
      <alignment horizontal="right"/>
    </xf>
    <xf numFmtId="0" fontId="11" fillId="0" borderId="16" xfId="0" applyFont="1" applyBorder="1" applyAlignment="1">
      <alignment horizontal="left"/>
    </xf>
    <xf numFmtId="164" fontId="11" fillId="0" borderId="14" xfId="0" applyNumberFormat="1" applyFont="1" applyBorder="1" applyAlignment="1">
      <alignment horizontal="right"/>
    </xf>
    <xf numFmtId="164" fontId="11" fillId="0" borderId="6" xfId="0" applyNumberFormat="1" applyFont="1" applyBorder="1" applyAlignment="1">
      <alignment horizontal="right"/>
    </xf>
    <xf numFmtId="164" fontId="11" fillId="0" borderId="20" xfId="0" applyNumberFormat="1" applyFont="1" applyBorder="1" applyAlignment="1">
      <alignment horizontal="right"/>
    </xf>
    <xf numFmtId="164" fontId="11" fillId="0" borderId="4" xfId="0" applyNumberFormat="1" applyFont="1" applyBorder="1" applyAlignment="1">
      <alignment horizontal="right"/>
    </xf>
    <xf numFmtId="164" fontId="11" fillId="0" borderId="2" xfId="0" applyNumberFormat="1" applyFont="1" applyBorder="1" applyAlignment="1">
      <alignment horizontal="right"/>
    </xf>
    <xf numFmtId="164" fontId="11" fillId="0" borderId="9" xfId="0" applyNumberFormat="1" applyFont="1" applyBorder="1" applyAlignment="1">
      <alignment horizontal="right"/>
    </xf>
    <xf numFmtId="164" fontId="11" fillId="0" borderId="17" xfId="0" applyNumberFormat="1" applyFont="1" applyBorder="1" applyAlignment="1">
      <alignment horizontal="right"/>
    </xf>
    <xf numFmtId="164" fontId="10" fillId="4" borderId="36" xfId="0" applyNumberFormat="1" applyFont="1" applyFill="1" applyBorder="1" applyAlignment="1">
      <alignment horizontal="right"/>
    </xf>
    <xf numFmtId="164" fontId="10" fillId="4" borderId="32" xfId="0" applyNumberFormat="1" applyFont="1" applyFill="1" applyBorder="1" applyAlignment="1">
      <alignment horizontal="right"/>
    </xf>
    <xf numFmtId="164" fontId="10" fillId="4" borderId="37" xfId="0" applyNumberFormat="1" applyFont="1" applyFill="1" applyBorder="1" applyAlignment="1">
      <alignment horizontal="right"/>
    </xf>
    <xf numFmtId="0" fontId="11" fillId="0" borderId="23" xfId="0" applyFont="1" applyBorder="1" applyAlignment="1">
      <alignment horizontal="left"/>
    </xf>
    <xf numFmtId="164" fontId="11" fillId="0" borderId="18" xfId="0" applyNumberFormat="1" applyFont="1" applyBorder="1" applyAlignment="1">
      <alignment horizontal="right"/>
    </xf>
    <xf numFmtId="0" fontId="11" fillId="2" borderId="0" xfId="0" applyFont="1" applyFill="1" applyAlignment="1">
      <alignment horizontal="left"/>
    </xf>
    <xf numFmtId="170" fontId="11" fillId="2" borderId="0" xfId="8" applyNumberFormat="1" applyFont="1" applyFill="1" applyBorder="1" applyAlignment="1">
      <alignment horizontal="right"/>
    </xf>
    <xf numFmtId="0" fontId="11" fillId="0" borderId="13" xfId="0" applyFont="1" applyBorder="1" applyAlignment="1">
      <alignment horizontal="left"/>
    </xf>
    <xf numFmtId="0" fontId="11" fillId="0" borderId="8" xfId="0" applyFont="1" applyBorder="1" applyAlignment="1">
      <alignment horizontal="left"/>
    </xf>
    <xf numFmtId="0" fontId="11" fillId="0" borderId="10" xfId="0" applyFont="1" applyBorder="1" applyAlignment="1">
      <alignment horizontal="left"/>
    </xf>
    <xf numFmtId="0" fontId="11" fillId="2" borderId="0" xfId="0" applyFont="1" applyFill="1" applyAlignment="1">
      <alignment horizontal="center"/>
    </xf>
    <xf numFmtId="0" fontId="11" fillId="0" borderId="9" xfId="0" applyFont="1" applyBorder="1" applyAlignment="1">
      <alignment horizontal="center"/>
    </xf>
    <xf numFmtId="165" fontId="11" fillId="0" borderId="2" xfId="0" applyNumberFormat="1" applyFont="1" applyBorder="1" applyAlignment="1">
      <alignment horizontal="right"/>
    </xf>
    <xf numFmtId="165" fontId="11" fillId="0" borderId="9" xfId="0" applyNumberFormat="1" applyFont="1" applyBorder="1" applyAlignment="1">
      <alignment horizontal="right"/>
    </xf>
    <xf numFmtId="164" fontId="11" fillId="0" borderId="0" xfId="0" applyNumberFormat="1" applyFont="1" applyAlignment="1">
      <alignment horizontal="right"/>
    </xf>
    <xf numFmtId="165" fontId="11" fillId="0" borderId="0" xfId="0" applyNumberFormat="1" applyFont="1" applyAlignment="1">
      <alignment horizontal="right"/>
    </xf>
    <xf numFmtId="167" fontId="11" fillId="0" borderId="0" xfId="0" applyNumberFormat="1" applyFont="1" applyAlignment="1">
      <alignment horizontal="right"/>
    </xf>
    <xf numFmtId="0" fontId="4" fillId="7" borderId="0" xfId="28" applyFill="1" applyAlignment="1">
      <alignment horizontal="left"/>
    </xf>
    <xf numFmtId="0" fontId="10" fillId="3" borderId="36" xfId="28" applyFont="1" applyFill="1" applyBorder="1" applyAlignment="1">
      <alignment horizontal="center" wrapText="1"/>
    </xf>
    <xf numFmtId="0" fontId="10" fillId="3" borderId="32" xfId="28" applyFont="1" applyFill="1" applyBorder="1" applyAlignment="1">
      <alignment horizontal="center" wrapText="1"/>
    </xf>
    <xf numFmtId="0" fontId="10" fillId="3" borderId="116" xfId="28" applyFont="1" applyFill="1" applyBorder="1" applyAlignment="1">
      <alignment horizontal="center" wrapText="1"/>
    </xf>
    <xf numFmtId="0" fontId="11" fillId="0" borderId="117" xfId="0" applyFont="1" applyBorder="1" applyAlignment="1">
      <alignment horizontal="left"/>
    </xf>
    <xf numFmtId="164" fontId="11" fillId="0" borderId="118" xfId="0" applyNumberFormat="1" applyFont="1" applyBorder="1" applyAlignment="1">
      <alignment horizontal="right"/>
    </xf>
    <xf numFmtId="0" fontId="11" fillId="0" borderId="119" xfId="0" applyFont="1" applyBorder="1" applyAlignment="1">
      <alignment horizontal="left"/>
    </xf>
    <xf numFmtId="164" fontId="11" fillId="0" borderId="120" xfId="0" applyNumberFormat="1" applyFont="1" applyBorder="1" applyAlignment="1">
      <alignment horizontal="right"/>
    </xf>
    <xf numFmtId="0" fontId="82" fillId="0" borderId="0" xfId="0" applyFont="1" applyAlignment="1">
      <alignment horizontal="left"/>
    </xf>
    <xf numFmtId="0" fontId="11" fillId="2" borderId="100" xfId="4" applyFont="1" applyFill="1" applyBorder="1" applyAlignment="1">
      <alignment vertical="center"/>
    </xf>
    <xf numFmtId="0" fontId="11" fillId="2" borderId="100" xfId="4" applyFont="1" applyFill="1" applyBorder="1" applyAlignment="1">
      <alignment horizontal="left" vertical="center"/>
    </xf>
    <xf numFmtId="0" fontId="18" fillId="2" borderId="100" xfId="4" applyFont="1" applyFill="1" applyBorder="1" applyAlignment="1">
      <alignment horizontal="left"/>
    </xf>
    <xf numFmtId="10" fontId="11" fillId="0" borderId="19" xfId="0" applyNumberFormat="1" applyFont="1" applyBorder="1" applyAlignment="1">
      <alignment horizontal="right"/>
    </xf>
    <xf numFmtId="10" fontId="11" fillId="0" borderId="9" xfId="0" applyNumberFormat="1" applyFont="1" applyBorder="1" applyAlignment="1">
      <alignment horizontal="right"/>
    </xf>
    <xf numFmtId="10" fontId="11" fillId="0" borderId="12" xfId="0" applyNumberFormat="1" applyFont="1" applyBorder="1" applyAlignment="1">
      <alignment horizontal="right"/>
    </xf>
    <xf numFmtId="0" fontId="11" fillId="0" borderId="23" xfId="0" applyFont="1" applyBorder="1" applyAlignment="1">
      <alignment horizontal="center"/>
    </xf>
    <xf numFmtId="0" fontId="10" fillId="4" borderId="16" xfId="0" applyFont="1" applyFill="1" applyBorder="1" applyAlignment="1">
      <alignment horizontal="center"/>
    </xf>
    <xf numFmtId="164" fontId="10" fillId="4" borderId="14" xfId="0" applyNumberFormat="1" applyFont="1" applyFill="1" applyBorder="1" applyAlignment="1">
      <alignment horizontal="right"/>
    </xf>
    <xf numFmtId="164" fontId="10" fillId="4" borderId="11" xfId="0" applyNumberFormat="1" applyFont="1" applyFill="1" applyBorder="1" applyAlignment="1">
      <alignment horizontal="right"/>
    </xf>
    <xf numFmtId="164" fontId="10" fillId="4" borderId="12" xfId="0" applyNumberFormat="1" applyFont="1" applyFill="1" applyBorder="1" applyAlignment="1">
      <alignment horizontal="right"/>
    </xf>
    <xf numFmtId="164" fontId="10" fillId="4" borderId="18" xfId="0" applyNumberFormat="1" applyFont="1" applyFill="1" applyBorder="1" applyAlignment="1">
      <alignment horizontal="right"/>
    </xf>
    <xf numFmtId="0" fontId="11" fillId="0" borderId="123" xfId="0" applyFont="1" applyBorder="1" applyAlignment="1">
      <alignment horizontal="left"/>
    </xf>
    <xf numFmtId="3" fontId="11" fillId="0" borderId="123" xfId="0" applyNumberFormat="1" applyFont="1" applyBorder="1" applyAlignment="1">
      <alignment horizontal="left"/>
    </xf>
    <xf numFmtId="0" fontId="11" fillId="0" borderId="124" xfId="0" applyFont="1" applyBorder="1" applyAlignment="1">
      <alignment horizontal="left"/>
    </xf>
    <xf numFmtId="3" fontId="11" fillId="0" borderId="124" xfId="0" applyNumberFormat="1" applyFont="1" applyBorder="1" applyAlignment="1">
      <alignment horizontal="left"/>
    </xf>
    <xf numFmtId="0" fontId="11" fillId="0" borderId="125" xfId="0" applyFont="1" applyBorder="1" applyAlignment="1">
      <alignment horizontal="left"/>
    </xf>
    <xf numFmtId="0" fontId="12" fillId="20" borderId="0" xfId="0" applyFont="1" applyFill="1" applyAlignment="1">
      <alignment horizontal="center"/>
    </xf>
    <xf numFmtId="0" fontId="10" fillId="21" borderId="100" xfId="0" applyFont="1" applyFill="1" applyBorder="1" applyAlignment="1">
      <alignment horizontal="center" wrapText="1"/>
    </xf>
    <xf numFmtId="0" fontId="10" fillId="21" borderId="100" xfId="0" applyFont="1" applyFill="1" applyBorder="1" applyAlignment="1">
      <alignment horizontal="center"/>
    </xf>
    <xf numFmtId="0" fontId="10" fillId="21" borderId="29" xfId="0" applyFont="1" applyFill="1" applyBorder="1" applyAlignment="1">
      <alignment horizontal="center"/>
    </xf>
    <xf numFmtId="3" fontId="11" fillId="0" borderId="123" xfId="0" applyNumberFormat="1" applyFont="1" applyBorder="1" applyAlignment="1">
      <alignment horizontal="right"/>
    </xf>
    <xf numFmtId="3" fontId="11" fillId="0" borderId="124" xfId="0" applyNumberFormat="1" applyFont="1" applyBorder="1" applyAlignment="1">
      <alignment horizontal="right"/>
    </xf>
    <xf numFmtId="0" fontId="10" fillId="22" borderId="29" xfId="0" applyFont="1" applyFill="1" applyBorder="1" applyAlignment="1">
      <alignment horizontal="left"/>
    </xf>
    <xf numFmtId="3" fontId="10" fillId="22" borderId="127" xfId="0" applyNumberFormat="1" applyFont="1" applyFill="1" applyBorder="1" applyAlignment="1">
      <alignment horizontal="left"/>
    </xf>
    <xf numFmtId="3" fontId="10" fillId="22" borderId="29" xfId="0" applyNumberFormat="1" applyFont="1" applyFill="1" applyBorder="1" applyAlignment="1">
      <alignment horizontal="left"/>
    </xf>
    <xf numFmtId="0" fontId="10" fillId="23" borderId="128" xfId="0" applyFont="1" applyFill="1" applyBorder="1" applyAlignment="1">
      <alignment horizontal="left"/>
    </xf>
    <xf numFmtId="0" fontId="82" fillId="0" borderId="0" xfId="0" applyFont="1" applyAlignment="1">
      <alignment horizontal="left" vertical="center"/>
    </xf>
    <xf numFmtId="0" fontId="82" fillId="0" borderId="0" xfId="0" applyFont="1" applyAlignment="1">
      <alignment horizontal="center" vertical="center"/>
    </xf>
    <xf numFmtId="3" fontId="11" fillId="0" borderId="128" xfId="0" applyNumberFormat="1" applyFont="1" applyBorder="1" applyAlignment="1">
      <alignment horizontal="center" vertical="center"/>
    </xf>
    <xf numFmtId="0" fontId="83" fillId="20" borderId="0" xfId="0" applyFont="1" applyFill="1" applyAlignment="1">
      <alignment horizontal="center"/>
    </xf>
    <xf numFmtId="0" fontId="11" fillId="0" borderId="129" xfId="0" applyFont="1" applyBorder="1" applyAlignment="1">
      <alignment horizontal="center"/>
    </xf>
    <xf numFmtId="0" fontId="11" fillId="0" borderId="130" xfId="0" applyFont="1" applyBorder="1" applyAlignment="1">
      <alignment horizontal="right"/>
    </xf>
    <xf numFmtId="0" fontId="11" fillId="0" borderId="123" xfId="0" applyFont="1" applyBorder="1" applyAlignment="1">
      <alignment horizontal="right"/>
    </xf>
    <xf numFmtId="3" fontId="11" fillId="0" borderId="131" xfId="0" applyNumberFormat="1" applyFont="1" applyBorder="1" applyAlignment="1">
      <alignment horizontal="right"/>
    </xf>
    <xf numFmtId="0" fontId="11" fillId="0" borderId="132" xfId="0" applyFont="1" applyBorder="1" applyAlignment="1">
      <alignment horizontal="right"/>
    </xf>
    <xf numFmtId="0" fontId="84" fillId="24" borderId="0" xfId="0" applyFont="1" applyFill="1" applyAlignment="1">
      <alignment horizontal="left"/>
    </xf>
    <xf numFmtId="0" fontId="84" fillId="24" borderId="0" xfId="0" applyFont="1" applyFill="1" applyAlignment="1">
      <alignment horizontal="center"/>
    </xf>
    <xf numFmtId="0" fontId="84" fillId="24" borderId="0" xfId="0" applyFont="1" applyFill="1" applyAlignment="1">
      <alignment horizontal="center" vertical="center"/>
    </xf>
    <xf numFmtId="0" fontId="32" fillId="20" borderId="0" xfId="0" applyFont="1" applyFill="1" applyAlignment="1">
      <alignment horizontal="left"/>
    </xf>
    <xf numFmtId="0" fontId="10" fillId="21" borderId="133" xfId="0" applyFont="1" applyFill="1" applyBorder="1" applyAlignment="1">
      <alignment horizontal="center"/>
    </xf>
    <xf numFmtId="0" fontId="10" fillId="21" borderId="127" xfId="0" applyFont="1" applyFill="1" applyBorder="1" applyAlignment="1">
      <alignment horizontal="center"/>
    </xf>
    <xf numFmtId="0" fontId="10" fillId="21" borderId="133" xfId="0" applyFont="1" applyFill="1" applyBorder="1" applyAlignment="1">
      <alignment horizontal="center" vertical="center"/>
    </xf>
    <xf numFmtId="0" fontId="10" fillId="21" borderId="127" xfId="0" applyFont="1" applyFill="1" applyBorder="1" applyAlignment="1">
      <alignment horizontal="center" vertical="center"/>
    </xf>
    <xf numFmtId="0" fontId="10" fillId="21" borderId="29" xfId="0" applyFont="1" applyFill="1" applyBorder="1" applyAlignment="1">
      <alignment horizontal="center" vertical="center"/>
    </xf>
    <xf numFmtId="3" fontId="11" fillId="0" borderId="128" xfId="0" applyNumberFormat="1" applyFont="1" applyBorder="1" applyAlignment="1">
      <alignment horizontal="right"/>
    </xf>
    <xf numFmtId="0" fontId="10" fillId="21" borderId="133" xfId="0" applyFont="1" applyFill="1" applyBorder="1" applyAlignment="1">
      <alignment horizontal="center" wrapText="1"/>
    </xf>
    <xf numFmtId="0" fontId="10" fillId="21" borderId="127" xfId="0" applyFont="1" applyFill="1" applyBorder="1" applyAlignment="1">
      <alignment horizontal="center" wrapText="1"/>
    </xf>
    <xf numFmtId="0" fontId="32" fillId="20" borderId="39" xfId="0" applyFont="1" applyFill="1" applyBorder="1" applyAlignment="1">
      <alignment horizontal="left" wrapText="1"/>
    </xf>
    <xf numFmtId="0" fontId="32" fillId="20" borderId="0" xfId="0" applyFont="1" applyFill="1" applyAlignment="1">
      <alignment horizontal="left" wrapText="1"/>
    </xf>
    <xf numFmtId="0" fontId="85" fillId="25" borderId="39" xfId="0" applyFont="1" applyFill="1" applyBorder="1" applyAlignment="1">
      <alignment horizontal="center" wrapText="1"/>
    </xf>
    <xf numFmtId="0" fontId="85" fillId="25" borderId="39" xfId="0" applyFont="1" applyFill="1" applyBorder="1" applyAlignment="1">
      <alignment horizontal="center" vertical="center" wrapText="1"/>
    </xf>
    <xf numFmtId="0" fontId="84" fillId="24" borderId="0" xfId="0" applyFont="1" applyFill="1" applyAlignment="1">
      <alignment horizontal="center" wrapText="1"/>
    </xf>
    <xf numFmtId="0" fontId="10" fillId="3" borderId="5" xfId="28" applyFont="1" applyFill="1" applyBorder="1" applyAlignment="1">
      <alignment horizontal="center"/>
    </xf>
    <xf numFmtId="0" fontId="10" fillId="3" borderId="3" xfId="28" applyFont="1" applyFill="1" applyBorder="1" applyAlignment="1">
      <alignment horizontal="center" wrapText="1"/>
    </xf>
    <xf numFmtId="0" fontId="10" fillId="3" borderId="26" xfId="28" applyFont="1" applyFill="1" applyBorder="1" applyAlignment="1">
      <alignment horizontal="center"/>
    </xf>
    <xf numFmtId="0" fontId="10" fillId="3" borderId="3" xfId="28" applyFont="1" applyFill="1" applyBorder="1" applyAlignment="1">
      <alignment horizontal="center"/>
    </xf>
    <xf numFmtId="0" fontId="11" fillId="0" borderId="8" xfId="0" applyFont="1" applyBorder="1"/>
    <xf numFmtId="0" fontId="10" fillId="19" borderId="8" xfId="0" applyFont="1" applyFill="1" applyBorder="1"/>
    <xf numFmtId="0" fontId="10" fillId="19" borderId="9" xfId="0" applyFont="1" applyFill="1" applyBorder="1" applyAlignment="1">
      <alignment horizontal="center"/>
    </xf>
    <xf numFmtId="164" fontId="10" fillId="19" borderId="4" xfId="0" applyNumberFormat="1" applyFont="1" applyFill="1" applyBorder="1" applyAlignment="1">
      <alignment horizontal="right"/>
    </xf>
    <xf numFmtId="164" fontId="10" fillId="19" borderId="2" xfId="0" applyNumberFormat="1" applyFont="1" applyFill="1" applyBorder="1" applyAlignment="1">
      <alignment horizontal="right"/>
    </xf>
    <xf numFmtId="164" fontId="10" fillId="19" borderId="9" xfId="0" applyNumberFormat="1" applyFont="1" applyFill="1" applyBorder="1" applyAlignment="1">
      <alignment horizontal="right"/>
    </xf>
    <xf numFmtId="165" fontId="10" fillId="19" borderId="2" xfId="0" applyNumberFormat="1" applyFont="1" applyFill="1" applyBorder="1" applyAlignment="1">
      <alignment horizontal="right"/>
    </xf>
    <xf numFmtId="165" fontId="10" fillId="19" borderId="9" xfId="0" applyNumberFormat="1" applyFont="1" applyFill="1" applyBorder="1" applyAlignment="1">
      <alignment horizontal="right"/>
    </xf>
    <xf numFmtId="0" fontId="11" fillId="0" borderId="8" xfId="0" applyFont="1" applyBorder="1" applyAlignment="1">
      <alignment wrapText="1"/>
    </xf>
    <xf numFmtId="0" fontId="10" fillId="19" borderId="8" xfId="0" applyFont="1" applyFill="1" applyBorder="1" applyAlignment="1">
      <alignment wrapText="1"/>
    </xf>
    <xf numFmtId="0" fontId="10" fillId="19" borderId="10" xfId="0" applyFont="1" applyFill="1" applyBorder="1"/>
    <xf numFmtId="0" fontId="10" fillId="19" borderId="12" xfId="0" applyFont="1" applyFill="1" applyBorder="1" applyAlignment="1">
      <alignment horizontal="center"/>
    </xf>
    <xf numFmtId="164" fontId="10" fillId="19" borderId="14" xfId="0" applyNumberFormat="1" applyFont="1" applyFill="1" applyBorder="1" applyAlignment="1">
      <alignment horizontal="right"/>
    </xf>
    <xf numFmtId="164" fontId="10" fillId="19" borderId="11" xfId="0" applyNumberFormat="1" applyFont="1" applyFill="1" applyBorder="1" applyAlignment="1">
      <alignment horizontal="right"/>
    </xf>
    <xf numFmtId="164" fontId="10" fillId="19" borderId="12" xfId="0" applyNumberFormat="1" applyFont="1" applyFill="1" applyBorder="1" applyAlignment="1">
      <alignment horizontal="right"/>
    </xf>
    <xf numFmtId="165" fontId="10" fillId="19" borderId="11" xfId="0" applyNumberFormat="1" applyFont="1" applyFill="1" applyBorder="1" applyAlignment="1">
      <alignment horizontal="right"/>
    </xf>
    <xf numFmtId="165" fontId="10" fillId="19" borderId="12" xfId="0" applyNumberFormat="1" applyFont="1" applyFill="1" applyBorder="1" applyAlignment="1">
      <alignment horizontal="right"/>
    </xf>
    <xf numFmtId="0" fontId="83" fillId="0" borderId="0" xfId="0" applyFont="1" applyAlignment="1">
      <alignment horizontal="left"/>
    </xf>
    <xf numFmtId="0" fontId="0" fillId="20" borderId="0" xfId="0" applyFill="1" applyAlignment="1">
      <alignment horizontal="center"/>
    </xf>
    <xf numFmtId="3" fontId="11" fillId="0" borderId="128" xfId="0" applyNumberFormat="1" applyFont="1" applyBorder="1" applyAlignment="1">
      <alignment horizontal="center"/>
    </xf>
    <xf numFmtId="0" fontId="10" fillId="23" borderId="127" xfId="0" applyFont="1" applyFill="1" applyBorder="1" applyAlignment="1">
      <alignment horizontal="left"/>
    </xf>
    <xf numFmtId="3" fontId="10" fillId="23" borderId="127" xfId="0" applyNumberFormat="1" applyFont="1" applyFill="1" applyBorder="1" applyAlignment="1">
      <alignment horizontal="left"/>
    </xf>
    <xf numFmtId="3" fontId="10" fillId="23" borderId="29" xfId="0" applyNumberFormat="1" applyFont="1" applyFill="1" applyBorder="1" applyAlignment="1">
      <alignment horizontal="left"/>
    </xf>
    <xf numFmtId="0" fontId="11" fillId="0" borderId="139" xfId="0" applyFont="1" applyBorder="1" applyAlignment="1">
      <alignment horizontal="left"/>
    </xf>
    <xf numFmtId="0" fontId="11" fillId="0" borderId="144" xfId="0" applyFont="1" applyBorder="1" applyAlignment="1">
      <alignment horizontal="left"/>
    </xf>
    <xf numFmtId="0" fontId="11" fillId="0" borderId="145" xfId="0" applyFont="1" applyBorder="1" applyAlignment="1">
      <alignment horizontal="left"/>
    </xf>
    <xf numFmtId="0" fontId="11" fillId="0" borderId="144" xfId="0" applyFont="1" applyBorder="1" applyAlignment="1">
      <alignment horizontal="left" wrapText="1"/>
    </xf>
    <xf numFmtId="0" fontId="10" fillId="21" borderId="30" xfId="0" applyFont="1" applyFill="1" applyBorder="1" applyAlignment="1">
      <alignment horizontal="center" wrapText="1"/>
    </xf>
    <xf numFmtId="0" fontId="10" fillId="21" borderId="30" xfId="0" applyFont="1" applyFill="1" applyBorder="1" applyAlignment="1">
      <alignment horizontal="center"/>
    </xf>
    <xf numFmtId="0" fontId="10" fillId="21" borderId="42" xfId="0" applyFont="1" applyFill="1" applyBorder="1" applyAlignment="1">
      <alignment horizontal="center"/>
    </xf>
    <xf numFmtId="3" fontId="10" fillId="23" borderId="127" xfId="0" applyNumberFormat="1" applyFont="1" applyFill="1" applyBorder="1" applyAlignment="1">
      <alignment horizontal="right"/>
    </xf>
    <xf numFmtId="3" fontId="10" fillId="23" borderId="29" xfId="0" applyNumberFormat="1" applyFont="1" applyFill="1" applyBorder="1" applyAlignment="1">
      <alignment horizontal="right"/>
    </xf>
    <xf numFmtId="0" fontId="11" fillId="0" borderId="140" xfId="0" applyFont="1" applyBorder="1" applyAlignment="1">
      <alignment horizontal="right"/>
    </xf>
    <xf numFmtId="3" fontId="11" fillId="0" borderId="140" xfId="0" applyNumberFormat="1" applyFont="1" applyBorder="1" applyAlignment="1">
      <alignment horizontal="right"/>
    </xf>
    <xf numFmtId="0" fontId="11" fillId="0" borderId="141" xfId="0" applyFont="1" applyBorder="1" applyAlignment="1">
      <alignment horizontal="right"/>
    </xf>
    <xf numFmtId="3" fontId="11" fillId="0" borderId="142" xfId="0" applyNumberFormat="1" applyFont="1" applyBorder="1" applyAlignment="1">
      <alignment horizontal="right"/>
    </xf>
    <xf numFmtId="3" fontId="11" fillId="0" borderId="143" xfId="0" applyNumberFormat="1" applyFont="1" applyBorder="1" applyAlignment="1">
      <alignment horizontal="right"/>
    </xf>
    <xf numFmtId="0" fontId="11" fillId="0" borderId="145" xfId="0" applyFont="1" applyBorder="1" applyAlignment="1">
      <alignment horizontal="right"/>
    </xf>
    <xf numFmtId="3" fontId="11" fillId="0" borderId="146" xfId="0" applyNumberFormat="1" applyFont="1" applyBorder="1" applyAlignment="1">
      <alignment horizontal="right"/>
    </xf>
    <xf numFmtId="0" fontId="11" fillId="0" borderId="124" xfId="0" applyFont="1" applyBorder="1" applyAlignment="1">
      <alignment horizontal="right"/>
    </xf>
    <xf numFmtId="3" fontId="11" fillId="0" borderId="145" xfId="0" applyNumberFormat="1" applyFont="1" applyBorder="1" applyAlignment="1">
      <alignment horizontal="right"/>
    </xf>
    <xf numFmtId="0" fontId="11" fillId="0" borderId="146" xfId="0" applyFont="1" applyBorder="1" applyAlignment="1">
      <alignment horizontal="right"/>
    </xf>
    <xf numFmtId="0" fontId="11" fillId="0" borderId="123" xfId="0" applyFont="1" applyBorder="1" applyAlignment="1">
      <alignment horizontal="left" wrapText="1"/>
    </xf>
    <xf numFmtId="0" fontId="10" fillId="21" borderId="148" xfId="0" applyFont="1" applyFill="1" applyBorder="1" applyAlignment="1">
      <alignment horizontal="center"/>
    </xf>
    <xf numFmtId="0" fontId="10" fillId="23" borderId="42" xfId="0" applyFont="1" applyFill="1" applyBorder="1" applyAlignment="1">
      <alignment horizontal="right"/>
    </xf>
    <xf numFmtId="0" fontId="10" fillId="23" borderId="127" xfId="0" applyFont="1" applyFill="1" applyBorder="1" applyAlignment="1">
      <alignment horizontal="right"/>
    </xf>
    <xf numFmtId="49" fontId="10" fillId="23" borderId="133" xfId="0" applyNumberFormat="1" applyFont="1" applyFill="1" applyBorder="1" applyAlignment="1">
      <alignment horizontal="center"/>
    </xf>
    <xf numFmtId="49" fontId="11" fillId="0" borderId="138" xfId="0" applyNumberFormat="1" applyFont="1" applyBorder="1" applyAlignment="1">
      <alignment horizontal="center"/>
    </xf>
    <xf numFmtId="49" fontId="11" fillId="0" borderId="126" xfId="0" applyNumberFormat="1" applyFont="1" applyBorder="1" applyAlignment="1">
      <alignment horizontal="center"/>
    </xf>
    <xf numFmtId="49" fontId="11" fillId="0" borderId="128" xfId="0" applyNumberFormat="1" applyFont="1" applyBorder="1" applyAlignment="1">
      <alignment horizontal="center"/>
    </xf>
    <xf numFmtId="3" fontId="10" fillId="23" borderId="42" xfId="0" applyNumberFormat="1" applyFont="1" applyFill="1" applyBorder="1" applyAlignment="1">
      <alignment horizontal="right"/>
    </xf>
    <xf numFmtId="0" fontId="10" fillId="23" borderId="29" xfId="0" applyFont="1" applyFill="1" applyBorder="1" applyAlignment="1">
      <alignment horizontal="right"/>
    </xf>
    <xf numFmtId="0" fontId="10" fillId="23" borderId="154" xfId="0" applyFont="1" applyFill="1" applyBorder="1" applyAlignment="1">
      <alignment horizontal="left"/>
    </xf>
    <xf numFmtId="0" fontId="11" fillId="0" borderId="130" xfId="0" applyFont="1" applyBorder="1" applyAlignment="1">
      <alignment horizontal="left"/>
    </xf>
    <xf numFmtId="0" fontId="11" fillId="0" borderId="131" xfId="0" applyFont="1" applyBorder="1" applyAlignment="1">
      <alignment horizontal="left"/>
    </xf>
    <xf numFmtId="0" fontId="11" fillId="0" borderId="155" xfId="0" applyFont="1" applyBorder="1" applyAlignment="1">
      <alignment horizontal="left"/>
    </xf>
    <xf numFmtId="3" fontId="11" fillId="0" borderId="155" xfId="0" applyNumberFormat="1" applyFont="1" applyBorder="1" applyAlignment="1">
      <alignment horizontal="left"/>
    </xf>
    <xf numFmtId="0" fontId="11" fillId="0" borderId="132" xfId="0" applyFont="1" applyBorder="1" applyAlignment="1">
      <alignment horizontal="left"/>
    </xf>
    <xf numFmtId="3" fontId="11" fillId="0" borderId="156" xfId="0" applyNumberFormat="1" applyFont="1" applyBorder="1" applyAlignment="1">
      <alignment horizontal="left"/>
    </xf>
    <xf numFmtId="0" fontId="10" fillId="21" borderId="29" xfId="0" applyFont="1" applyFill="1" applyBorder="1" applyAlignment="1">
      <alignment horizontal="center" wrapText="1"/>
    </xf>
    <xf numFmtId="3" fontId="10" fillId="23" borderId="154" xfId="0" applyNumberFormat="1" applyFont="1" applyFill="1" applyBorder="1" applyAlignment="1">
      <alignment horizontal="right"/>
    </xf>
    <xf numFmtId="3" fontId="11" fillId="0" borderId="130" xfId="0" applyNumberFormat="1" applyFont="1" applyBorder="1" applyAlignment="1">
      <alignment horizontal="right"/>
    </xf>
    <xf numFmtId="3" fontId="11" fillId="0" borderId="155" xfId="0" applyNumberFormat="1" applyFont="1" applyBorder="1" applyAlignment="1">
      <alignment horizontal="right"/>
    </xf>
    <xf numFmtId="0" fontId="11" fillId="0" borderId="131" xfId="0" applyFont="1" applyBorder="1" applyAlignment="1">
      <alignment horizontal="right"/>
    </xf>
    <xf numFmtId="3" fontId="11" fillId="0" borderId="132" xfId="0" applyNumberFormat="1" applyFont="1" applyBorder="1" applyAlignment="1">
      <alignment horizontal="right"/>
    </xf>
    <xf numFmtId="3" fontId="11" fillId="0" borderId="156" xfId="0" applyNumberFormat="1" applyFont="1" applyBorder="1" applyAlignment="1">
      <alignment horizontal="right"/>
    </xf>
    <xf numFmtId="0" fontId="10" fillId="23" borderId="30" xfId="0" applyFont="1" applyFill="1" applyBorder="1" applyAlignment="1">
      <alignment horizontal="left"/>
    </xf>
    <xf numFmtId="0" fontId="10" fillId="23" borderId="157" xfId="0" applyFont="1" applyFill="1" applyBorder="1" applyAlignment="1">
      <alignment horizontal="left"/>
    </xf>
    <xf numFmtId="0" fontId="10" fillId="23" borderId="157" xfId="0" applyFont="1" applyFill="1" applyBorder="1" applyAlignment="1">
      <alignment horizontal="right"/>
    </xf>
    <xf numFmtId="3" fontId="10" fillId="23" borderId="30" xfId="0" applyNumberFormat="1" applyFont="1" applyFill="1" applyBorder="1" applyAlignment="1">
      <alignment horizontal="right"/>
    </xf>
    <xf numFmtId="3" fontId="10" fillId="23" borderId="158" xfId="0" applyNumberFormat="1" applyFont="1" applyFill="1" applyBorder="1" applyAlignment="1">
      <alignment horizontal="right"/>
    </xf>
    <xf numFmtId="0" fontId="11" fillId="0" borderId="159" xfId="0" applyFont="1" applyBorder="1" applyAlignment="1">
      <alignment horizontal="right"/>
    </xf>
    <xf numFmtId="0" fontId="11" fillId="0" borderId="160" xfId="0" applyFont="1" applyBorder="1" applyAlignment="1">
      <alignment horizontal="right"/>
    </xf>
    <xf numFmtId="0" fontId="10" fillId="23" borderId="154" xfId="0" applyFont="1" applyFill="1" applyBorder="1" applyAlignment="1">
      <alignment horizontal="right"/>
    </xf>
    <xf numFmtId="0" fontId="11" fillId="0" borderId="145" xfId="0" applyFont="1" applyBorder="1" applyAlignment="1">
      <alignment horizontal="left" wrapText="1"/>
    </xf>
    <xf numFmtId="0" fontId="10" fillId="21" borderId="33" xfId="0" applyFont="1" applyFill="1" applyBorder="1" applyAlignment="1">
      <alignment horizontal="center" wrapText="1"/>
    </xf>
    <xf numFmtId="0" fontId="10" fillId="23" borderId="30" xfId="0" applyFont="1" applyFill="1" applyBorder="1" applyAlignment="1">
      <alignment horizontal="right"/>
    </xf>
    <xf numFmtId="0" fontId="10" fillId="23" borderId="163" xfId="0" applyFont="1" applyFill="1" applyBorder="1" applyAlignment="1">
      <alignment horizontal="right"/>
    </xf>
    <xf numFmtId="0" fontId="11" fillId="0" borderId="155" xfId="0" applyFont="1" applyBorder="1" applyAlignment="1">
      <alignment horizontal="right"/>
    </xf>
    <xf numFmtId="0" fontId="11" fillId="0" borderId="156" xfId="0" applyFont="1" applyBorder="1" applyAlignment="1">
      <alignment horizontal="right"/>
    </xf>
    <xf numFmtId="3" fontId="10" fillId="23" borderId="157" xfId="0" applyNumberFormat="1" applyFont="1" applyFill="1" applyBorder="1" applyAlignment="1">
      <alignment horizontal="right"/>
    </xf>
    <xf numFmtId="0" fontId="10" fillId="21" borderId="164" xfId="0" applyFont="1" applyFill="1" applyBorder="1" applyAlignment="1">
      <alignment horizontal="center"/>
    </xf>
    <xf numFmtId="0" fontId="10" fillId="21" borderId="165" xfId="0" applyFont="1" applyFill="1" applyBorder="1" applyAlignment="1">
      <alignment horizontal="center"/>
    </xf>
    <xf numFmtId="0" fontId="10" fillId="21" borderId="166" xfId="0" applyFont="1" applyFill="1" applyBorder="1" applyAlignment="1">
      <alignment horizontal="center"/>
    </xf>
    <xf numFmtId="0" fontId="11" fillId="0" borderId="167" xfId="0" applyFont="1" applyBorder="1" applyAlignment="1">
      <alignment horizontal="right"/>
    </xf>
    <xf numFmtId="3" fontId="10" fillId="23" borderId="163" xfId="0" applyNumberFormat="1" applyFont="1" applyFill="1" applyBorder="1" applyAlignment="1">
      <alignment horizontal="left"/>
    </xf>
    <xf numFmtId="0" fontId="10" fillId="21" borderId="168" xfId="0" applyFont="1" applyFill="1" applyBorder="1" applyAlignment="1">
      <alignment horizontal="center"/>
    </xf>
    <xf numFmtId="0" fontId="10" fillId="23" borderId="133" xfId="0" applyFont="1" applyFill="1" applyBorder="1" applyAlignment="1">
      <alignment horizontal="right"/>
    </xf>
    <xf numFmtId="3" fontId="10" fillId="23" borderId="133" xfId="0" applyNumberFormat="1" applyFont="1" applyFill="1" applyBorder="1" applyAlignment="1">
      <alignment horizontal="right"/>
    </xf>
    <xf numFmtId="0" fontId="11" fillId="0" borderId="126" xfId="0" applyFont="1" applyBorder="1" applyAlignment="1">
      <alignment horizontal="right"/>
    </xf>
    <xf numFmtId="3" fontId="11" fillId="0" borderId="126" xfId="0" applyNumberFormat="1" applyFont="1" applyBorder="1" applyAlignment="1">
      <alignment horizontal="right"/>
    </xf>
    <xf numFmtId="0" fontId="11" fillId="0" borderId="128" xfId="0" applyFont="1" applyBorder="1" applyAlignment="1">
      <alignment horizontal="right"/>
    </xf>
    <xf numFmtId="0" fontId="10" fillId="21" borderId="28" xfId="0" applyFont="1" applyFill="1" applyBorder="1" applyAlignment="1">
      <alignment horizontal="center" wrapText="1"/>
    </xf>
    <xf numFmtId="0" fontId="10" fillId="21" borderId="169" xfId="0" applyFont="1" applyFill="1" applyBorder="1" applyAlignment="1">
      <alignment horizontal="center" wrapText="1"/>
    </xf>
    <xf numFmtId="0" fontId="11" fillId="0" borderId="129" xfId="0" applyFont="1" applyBorder="1" applyAlignment="1">
      <alignment horizontal="right"/>
    </xf>
    <xf numFmtId="3" fontId="11" fillId="0" borderId="125" xfId="0" applyNumberFormat="1" applyFont="1" applyBorder="1" applyAlignment="1">
      <alignment horizontal="right"/>
    </xf>
    <xf numFmtId="0" fontId="11" fillId="0" borderId="125" xfId="0" applyFont="1" applyBorder="1" applyAlignment="1">
      <alignment horizontal="right"/>
    </xf>
    <xf numFmtId="3" fontId="11" fillId="0" borderId="129" xfId="0" applyNumberFormat="1" applyFont="1" applyBorder="1" applyAlignment="1">
      <alignment horizontal="right"/>
    </xf>
    <xf numFmtId="0" fontId="10" fillId="21" borderId="29" xfId="0" applyFont="1" applyFill="1" applyBorder="1" applyAlignment="1">
      <alignment horizontal="left" wrapText="1"/>
    </xf>
    <xf numFmtId="0" fontId="10" fillId="21" borderId="127" xfId="0" applyFont="1" applyFill="1" applyBorder="1" applyAlignment="1">
      <alignment horizontal="left" wrapText="1"/>
    </xf>
    <xf numFmtId="0" fontId="10" fillId="21" borderId="169" xfId="0" applyFont="1" applyFill="1" applyBorder="1" applyAlignment="1">
      <alignment horizontal="left" wrapText="1"/>
    </xf>
    <xf numFmtId="0" fontId="10" fillId="21" borderId="30" xfId="0" applyFont="1" applyFill="1" applyBorder="1" applyAlignment="1">
      <alignment horizontal="left" wrapText="1"/>
    </xf>
    <xf numFmtId="3" fontId="10" fillId="23" borderId="28" xfId="0" applyNumberFormat="1" applyFont="1" applyFill="1" applyBorder="1" applyAlignment="1">
      <alignment horizontal="right"/>
    </xf>
    <xf numFmtId="0" fontId="10" fillId="23" borderId="28" xfId="0" applyFont="1" applyFill="1" applyBorder="1" applyAlignment="1">
      <alignment horizontal="right"/>
    </xf>
    <xf numFmtId="3" fontId="47" fillId="5" borderId="172" xfId="13" applyNumberFormat="1" applyFont="1" applyFill="1" applyBorder="1" applyAlignment="1">
      <alignment horizontal="center" wrapText="1"/>
    </xf>
    <xf numFmtId="0" fontId="33" fillId="9" borderId="34" xfId="0" applyFont="1" applyFill="1" applyBorder="1" applyAlignment="1">
      <alignment horizontal="center"/>
    </xf>
    <xf numFmtId="0" fontId="33" fillId="9" borderId="176" xfId="0" applyFont="1" applyFill="1" applyBorder="1" applyAlignment="1">
      <alignment horizontal="center"/>
    </xf>
    <xf numFmtId="0" fontId="33" fillId="9" borderId="177" xfId="0" applyFont="1" applyFill="1" applyBorder="1" applyAlignment="1">
      <alignment horizontal="center"/>
    </xf>
    <xf numFmtId="0" fontId="33" fillId="9" borderId="0" xfId="0" applyFont="1" applyFill="1" applyAlignment="1">
      <alignment horizontal="center"/>
    </xf>
    <xf numFmtId="0" fontId="33" fillId="9" borderId="1" xfId="0" applyFont="1" applyFill="1" applyBorder="1" applyAlignment="1">
      <alignment horizontal="center"/>
    </xf>
    <xf numFmtId="0" fontId="33" fillId="9" borderId="34" xfId="0" applyFont="1" applyFill="1" applyBorder="1" applyAlignment="1">
      <alignment wrapText="1"/>
    </xf>
    <xf numFmtId="0" fontId="33" fillId="9" borderId="30" xfId="0" applyFont="1" applyFill="1" applyBorder="1"/>
    <xf numFmtId="0" fontId="33" fillId="9" borderId="1" xfId="0" applyFont="1" applyFill="1" applyBorder="1"/>
    <xf numFmtId="0" fontId="33" fillId="9" borderId="0" xfId="0" applyFont="1" applyFill="1" applyAlignment="1">
      <alignment horizontal="right"/>
    </xf>
    <xf numFmtId="0" fontId="33" fillId="0" borderId="0" xfId="0" applyFont="1" applyAlignment="1">
      <alignment wrapText="1"/>
    </xf>
    <xf numFmtId="0" fontId="33" fillId="0" borderId="0" xfId="0" applyFont="1"/>
    <xf numFmtId="168" fontId="33" fillId="0" borderId="0" xfId="26" applyNumberFormat="1" applyFont="1"/>
    <xf numFmtId="37" fontId="33" fillId="0" borderId="0" xfId="0" applyNumberFormat="1" applyFont="1"/>
    <xf numFmtId="168" fontId="33" fillId="0" borderId="0" xfId="0" applyNumberFormat="1" applyFont="1"/>
    <xf numFmtId="0" fontId="33" fillId="0" borderId="176" xfId="0" applyFont="1" applyBorder="1" applyAlignment="1">
      <alignment horizontal="center"/>
    </xf>
    <xf numFmtId="0" fontId="33" fillId="0" borderId="178" xfId="0" applyFont="1" applyBorder="1" applyAlignment="1">
      <alignment horizontal="center"/>
    </xf>
    <xf numFmtId="0" fontId="33" fillId="0" borderId="177" xfId="0" applyFont="1" applyBorder="1" applyAlignment="1">
      <alignment horizontal="center"/>
    </xf>
    <xf numFmtId="0" fontId="33" fillId="0" borderId="34" xfId="0" applyFont="1" applyBorder="1" applyAlignment="1">
      <alignment horizontal="center"/>
    </xf>
    <xf numFmtId="0" fontId="33" fillId="0" borderId="0" xfId="0" applyFont="1" applyAlignment="1">
      <alignment horizontal="center"/>
    </xf>
    <xf numFmtId="0" fontId="33" fillId="0" borderId="1" xfId="0" applyFont="1" applyBorder="1" applyAlignment="1">
      <alignment horizontal="center"/>
    </xf>
    <xf numFmtId="0" fontId="33" fillId="0" borderId="34" xfId="0" applyFont="1" applyBorder="1" applyAlignment="1">
      <alignment wrapText="1"/>
    </xf>
    <xf numFmtId="168" fontId="33" fillId="0" borderId="0" xfId="26" applyNumberFormat="1" applyFont="1" applyFill="1" applyBorder="1"/>
    <xf numFmtId="0" fontId="33" fillId="0" borderId="1" xfId="0" applyFont="1" applyBorder="1"/>
    <xf numFmtId="0" fontId="33" fillId="0" borderId="28" xfId="0" applyFont="1" applyBorder="1" applyAlignment="1">
      <alignment horizontal="center"/>
    </xf>
    <xf numFmtId="0" fontId="33" fillId="0" borderId="41" xfId="0" applyFont="1" applyBorder="1" applyAlignment="1">
      <alignment horizontal="center"/>
    </xf>
    <xf numFmtId="0" fontId="33" fillId="0" borderId="42" xfId="0" applyFont="1" applyBorder="1" applyAlignment="1">
      <alignment horizontal="center" wrapText="1"/>
    </xf>
    <xf numFmtId="0" fontId="33" fillId="9" borderId="178" xfId="0" applyFont="1" applyFill="1" applyBorder="1" applyAlignment="1">
      <alignment horizontal="center"/>
    </xf>
    <xf numFmtId="0" fontId="37" fillId="0" borderId="211" xfId="36" applyFont="1" applyBorder="1"/>
    <xf numFmtId="0" fontId="43" fillId="0" borderId="0" xfId="0" applyFont="1"/>
    <xf numFmtId="0" fontId="127" fillId="0" borderId="1" xfId="0" applyFont="1" applyBorder="1"/>
    <xf numFmtId="0" fontId="127" fillId="0" borderId="61" xfId="0" applyFont="1" applyBorder="1"/>
    <xf numFmtId="0" fontId="37" fillId="0" borderId="0" xfId="0" applyFont="1" applyAlignment="1">
      <alignment horizontal="centerContinuous"/>
    </xf>
    <xf numFmtId="0" fontId="26" fillId="0" borderId="0" xfId="0" applyFont="1"/>
    <xf numFmtId="10" fontId="37" fillId="0" borderId="194" xfId="0" applyNumberFormat="1" applyFont="1" applyBorder="1"/>
    <xf numFmtId="0" fontId="128" fillId="0" borderId="0" xfId="19" applyFont="1" applyAlignment="1">
      <alignment horizontal="center"/>
    </xf>
    <xf numFmtId="10" fontId="37" fillId="0" borderId="195" xfId="0" applyNumberFormat="1" applyFont="1" applyBorder="1"/>
    <xf numFmtId="10" fontId="37" fillId="0" borderId="192" xfId="0" applyNumberFormat="1" applyFont="1" applyBorder="1"/>
    <xf numFmtId="0" fontId="127" fillId="0" borderId="212" xfId="0" applyFont="1" applyBorder="1"/>
    <xf numFmtId="3" fontId="37" fillId="0" borderId="0" xfId="36" applyNumberFormat="1" applyFont="1"/>
    <xf numFmtId="0" fontId="37" fillId="0" borderId="0" xfId="36" applyFont="1" applyAlignment="1">
      <alignment horizontal="left"/>
    </xf>
    <xf numFmtId="0" fontId="127" fillId="0" borderId="0" xfId="0" applyFont="1"/>
    <xf numFmtId="0" fontId="127" fillId="0" borderId="59" xfId="0" applyFont="1" applyBorder="1"/>
    <xf numFmtId="0" fontId="55" fillId="0" borderId="0" xfId="36" applyFont="1" applyAlignment="1">
      <alignment horizontal="centerContinuous"/>
    </xf>
    <xf numFmtId="0" fontId="37" fillId="0" borderId="0" xfId="36" applyFont="1" applyAlignment="1">
      <alignment horizontal="centerContinuous"/>
    </xf>
    <xf numFmtId="0" fontId="127" fillId="0" borderId="34" xfId="0" applyFont="1" applyBorder="1"/>
    <xf numFmtId="0" fontId="127" fillId="0" borderId="60" xfId="0" applyFont="1" applyBorder="1"/>
    <xf numFmtId="0" fontId="0" fillId="0" borderId="0" xfId="0"/>
    <xf numFmtId="0" fontId="25" fillId="0" borderId="0" xfId="0" applyFont="1" applyAlignment="1">
      <alignment horizontal="left"/>
    </xf>
    <xf numFmtId="3" fontId="72" fillId="0" borderId="0" xfId="81" applyNumberFormat="1" applyFont="1" applyFill="1"/>
    <xf numFmtId="3" fontId="11" fillId="0" borderId="0" xfId="81" applyNumberFormat="1" applyFont="1"/>
    <xf numFmtId="3" fontId="11" fillId="0" borderId="0" xfId="81" applyNumberFormat="1" applyFont="1" applyFill="1"/>
    <xf numFmtId="0" fontId="37" fillId="0" borderId="0" xfId="122" applyFont="1" applyAlignment="1">
      <alignment horizontal="centerContinuous"/>
    </xf>
    <xf numFmtId="3" fontId="37" fillId="0" borderId="192" xfId="36" applyNumberFormat="1" applyFont="1" applyBorder="1"/>
    <xf numFmtId="3" fontId="37" fillId="0" borderId="193" xfId="36" applyNumberFormat="1" applyFont="1" applyBorder="1"/>
    <xf numFmtId="3" fontId="37" fillId="0" borderId="194" xfId="36" applyNumberFormat="1" applyFont="1" applyBorder="1"/>
    <xf numFmtId="0" fontId="25" fillId="0" borderId="0" xfId="36" applyFont="1" applyAlignment="1">
      <alignment horizontal="center"/>
    </xf>
    <xf numFmtId="6" fontId="25" fillId="0" borderId="0" xfId="36" applyNumberFormat="1" applyFont="1" applyAlignment="1">
      <alignment horizontal="center"/>
    </xf>
    <xf numFmtId="0" fontId="37" fillId="0" borderId="33" xfId="19" applyFont="1" applyBorder="1"/>
    <xf numFmtId="0" fontId="37" fillId="0" borderId="202" xfId="19" applyFont="1" applyBorder="1"/>
    <xf numFmtId="0" fontId="37" fillId="0" borderId="196" xfId="19" applyFont="1" applyBorder="1"/>
    <xf numFmtId="0" fontId="37" fillId="0" borderId="194" xfId="19" applyFont="1" applyBorder="1"/>
    <xf numFmtId="10" fontId="37" fillId="0" borderId="172" xfId="19" applyNumberFormat="1" applyFont="1" applyBorder="1"/>
    <xf numFmtId="10" fontId="37" fillId="10" borderId="172" xfId="19" applyNumberFormat="1" applyFont="1" applyFill="1" applyBorder="1"/>
    <xf numFmtId="6" fontId="38" fillId="0" borderId="0" xfId="32" applyNumberFormat="1" applyFont="1"/>
    <xf numFmtId="0" fontId="37" fillId="0" borderId="0" xfId="36" applyFont="1" applyAlignment="1">
      <alignment horizontal="center"/>
    </xf>
    <xf numFmtId="3" fontId="38" fillId="0" borderId="63" xfId="18" applyNumberFormat="1" applyFont="1" applyFill="1" applyBorder="1" applyAlignment="1">
      <alignment horizontal="right"/>
    </xf>
    <xf numFmtId="3" fontId="38" fillId="0" borderId="172" xfId="18" applyNumberFormat="1" applyFont="1" applyFill="1" applyBorder="1" applyAlignment="1">
      <alignment horizontal="right"/>
    </xf>
    <xf numFmtId="3" fontId="38" fillId="0" borderId="64" xfId="18" applyNumberFormat="1" applyFont="1" applyFill="1" applyBorder="1" applyAlignment="1">
      <alignment horizontal="right"/>
    </xf>
    <xf numFmtId="3" fontId="38" fillId="0" borderId="62" xfId="18" applyNumberFormat="1" applyFont="1" applyFill="1" applyBorder="1" applyAlignment="1">
      <alignment horizontal="right"/>
    </xf>
    <xf numFmtId="3" fontId="44" fillId="0" borderId="194" xfId="32" applyNumberFormat="1" applyFont="1" applyBorder="1" applyAlignment="1">
      <alignment horizontal="left"/>
    </xf>
    <xf numFmtId="0" fontId="39" fillId="0" borderId="0" xfId="36" applyFont="1" applyAlignment="1">
      <alignment horizontal="centerContinuous"/>
    </xf>
    <xf numFmtId="0" fontId="40" fillId="0" borderId="0" xfId="19" applyFont="1" applyAlignment="1">
      <alignment horizontal="centerContinuous"/>
    </xf>
    <xf numFmtId="0" fontId="55" fillId="0" borderId="0" xfId="19" applyFont="1" applyAlignment="1">
      <alignment horizontal="centerContinuous"/>
    </xf>
    <xf numFmtId="0" fontId="104" fillId="0" borderId="0" xfId="19" applyFont="1"/>
    <xf numFmtId="0" fontId="104" fillId="0" borderId="0" xfId="19" applyFont="1" applyAlignment="1">
      <alignment wrapText="1"/>
    </xf>
    <xf numFmtId="3" fontId="37" fillId="0" borderId="100" xfId="19" applyNumberFormat="1" applyFont="1" applyBorder="1"/>
    <xf numFmtId="3" fontId="37" fillId="0" borderId="44" xfId="19" applyNumberFormat="1" applyFont="1" applyBorder="1"/>
    <xf numFmtId="3" fontId="37" fillId="0" borderId="24" xfId="19" applyNumberFormat="1" applyFont="1" applyBorder="1"/>
    <xf numFmtId="3" fontId="37" fillId="0" borderId="42" xfId="19" applyNumberFormat="1" applyFont="1" applyBorder="1"/>
    <xf numFmtId="3" fontId="37" fillId="0" borderId="33" xfId="19" applyNumberFormat="1" applyFont="1" applyBorder="1"/>
    <xf numFmtId="3" fontId="37" fillId="0" borderId="38" xfId="19" applyNumberFormat="1" applyFont="1" applyBorder="1"/>
    <xf numFmtId="3" fontId="37" fillId="0" borderId="197" xfId="19" applyNumberFormat="1" applyFont="1" applyBorder="1"/>
    <xf numFmtId="3" fontId="37" fillId="0" borderId="198" xfId="19" applyNumberFormat="1" applyFont="1" applyBorder="1"/>
    <xf numFmtId="3" fontId="37" fillId="0" borderId="199" xfId="19" applyNumberFormat="1" applyFont="1" applyBorder="1"/>
    <xf numFmtId="3" fontId="37" fillId="0" borderId="200" xfId="19" applyNumberFormat="1" applyFont="1" applyBorder="1"/>
    <xf numFmtId="3" fontId="37" fillId="0" borderId="196" xfId="19" applyNumberFormat="1" applyFont="1" applyBorder="1"/>
    <xf numFmtId="4" fontId="127" fillId="0" borderId="65" xfId="18" applyNumberFormat="1" applyFont="1" applyBorder="1"/>
    <xf numFmtId="171" fontId="44" fillId="0" borderId="100" xfId="22" applyNumberFormat="1" applyFont="1" applyBorder="1" applyAlignment="1"/>
    <xf numFmtId="171" fontId="44" fillId="0" borderId="42" xfId="22" applyNumberFormat="1" applyFont="1" applyBorder="1" applyAlignment="1"/>
    <xf numFmtId="171" fontId="44" fillId="0" borderId="35" xfId="22" applyNumberFormat="1" applyFont="1" applyBorder="1" applyAlignment="1"/>
    <xf numFmtId="171" fontId="44" fillId="0" borderId="33" xfId="22" applyNumberFormat="1" applyFont="1" applyBorder="1" applyAlignment="1"/>
    <xf numFmtId="175" fontId="44" fillId="0" borderId="112" xfId="22" applyNumberFormat="1" applyFont="1" applyBorder="1" applyAlignment="1"/>
    <xf numFmtId="171" fontId="44" fillId="0" borderId="201" xfId="22" applyNumberFormat="1" applyFont="1" applyBorder="1" applyAlignment="1"/>
    <xf numFmtId="171" fontId="44" fillId="0" borderId="192" xfId="22" applyNumberFormat="1" applyFont="1" applyBorder="1" applyAlignment="1"/>
    <xf numFmtId="171" fontId="44" fillId="0" borderId="193" xfId="22" applyNumberFormat="1" applyFont="1" applyBorder="1" applyAlignment="1"/>
    <xf numFmtId="171" fontId="44" fillId="0" borderId="194" xfId="22" applyNumberFormat="1" applyFont="1" applyBorder="1" applyAlignment="1"/>
    <xf numFmtId="176" fontId="38" fillId="0" borderId="60" xfId="0" applyNumberFormat="1" applyFont="1" applyBorder="1" applyAlignment="1">
      <alignment horizontal="right"/>
    </xf>
    <xf numFmtId="176" fontId="38" fillId="0" borderId="0" xfId="0" applyNumberFormat="1" applyFont="1" applyAlignment="1">
      <alignment horizontal="right"/>
    </xf>
    <xf numFmtId="176" fontId="38" fillId="0" borderId="1" xfId="0" applyNumberFormat="1" applyFont="1" applyBorder="1" applyAlignment="1">
      <alignment horizontal="right"/>
    </xf>
    <xf numFmtId="176" fontId="38" fillId="0" borderId="34" xfId="0" applyNumberFormat="1" applyFont="1" applyBorder="1" applyAlignment="1">
      <alignment horizontal="right"/>
    </xf>
    <xf numFmtId="176" fontId="38" fillId="0" borderId="61" xfId="0" applyNumberFormat="1" applyFont="1" applyBorder="1" applyAlignment="1">
      <alignment horizontal="right"/>
    </xf>
    <xf numFmtId="176" fontId="38" fillId="0" borderId="59" xfId="0" applyNumberFormat="1" applyFont="1" applyBorder="1" applyAlignment="1">
      <alignment horizontal="right"/>
    </xf>
    <xf numFmtId="176" fontId="38" fillId="0" borderId="34" xfId="0" applyNumberFormat="1" applyFont="1" applyBorder="1"/>
    <xf numFmtId="176" fontId="38" fillId="0" borderId="212" xfId="0" applyNumberFormat="1" applyFont="1" applyBorder="1"/>
    <xf numFmtId="176" fontId="38" fillId="0" borderId="63" xfId="0" applyNumberFormat="1" applyFont="1" applyBorder="1" applyAlignment="1">
      <alignment horizontal="right"/>
    </xf>
    <xf numFmtId="176" fontId="38" fillId="0" borderId="172" xfId="0" applyNumberFormat="1" applyFont="1" applyBorder="1" applyAlignment="1">
      <alignment horizontal="right"/>
    </xf>
    <xf numFmtId="176" fontId="38" fillId="0" borderId="64" xfId="0" applyNumberFormat="1" applyFont="1" applyBorder="1" applyAlignment="1">
      <alignment horizontal="right"/>
    </xf>
    <xf numFmtId="176" fontId="38" fillId="0" borderId="62" xfId="0" applyNumberFormat="1" applyFont="1" applyBorder="1" applyAlignment="1">
      <alignment horizontal="right"/>
    </xf>
    <xf numFmtId="176" fontId="38" fillId="0" borderId="65" xfId="0" applyNumberFormat="1" applyFont="1" applyBorder="1"/>
    <xf numFmtId="176" fontId="44" fillId="0" borderId="189" xfId="0" applyNumberFormat="1" applyFont="1" applyBorder="1" applyAlignment="1">
      <alignment horizontal="right"/>
    </xf>
    <xf numFmtId="176" fontId="44" fillId="0" borderId="191" xfId="0" applyNumberFormat="1" applyFont="1" applyBorder="1" applyAlignment="1">
      <alignment horizontal="right"/>
    </xf>
    <xf numFmtId="176" fontId="44" fillId="0" borderId="188" xfId="0" applyNumberFormat="1" applyFont="1" applyBorder="1" applyAlignment="1">
      <alignment horizontal="right"/>
    </xf>
    <xf numFmtId="176" fontId="44" fillId="0" borderId="111" xfId="0" applyNumberFormat="1" applyFont="1" applyBorder="1"/>
    <xf numFmtId="176" fontId="23" fillId="0" borderId="60" xfId="0" applyNumberFormat="1" applyFont="1" applyBorder="1" applyAlignment="1">
      <alignment horizontal="right"/>
    </xf>
    <xf numFmtId="176" fontId="23" fillId="0" borderId="0" xfId="0" applyNumberFormat="1" applyFont="1" applyAlignment="1">
      <alignment horizontal="right"/>
    </xf>
    <xf numFmtId="176" fontId="23" fillId="0" borderId="1" xfId="0" applyNumberFormat="1" applyFont="1" applyBorder="1" applyAlignment="1">
      <alignment horizontal="right"/>
    </xf>
    <xf numFmtId="176" fontId="23" fillId="0" borderId="34" xfId="0" applyNumberFormat="1" applyFont="1" applyBorder="1" applyAlignment="1">
      <alignment horizontal="right"/>
    </xf>
    <xf numFmtId="176" fontId="23" fillId="0" borderId="61" xfId="0" applyNumberFormat="1" applyFont="1" applyBorder="1" applyAlignment="1">
      <alignment horizontal="right"/>
    </xf>
    <xf numFmtId="176" fontId="23" fillId="0" borderId="59" xfId="0" applyNumberFormat="1" applyFont="1" applyBorder="1" applyAlignment="1">
      <alignment horizontal="right"/>
    </xf>
    <xf numFmtId="176" fontId="23" fillId="0" borderId="34" xfId="0" applyNumberFormat="1" applyFont="1" applyBorder="1"/>
    <xf numFmtId="176" fontId="127" fillId="0" borderId="34" xfId="0" applyNumberFormat="1" applyFont="1" applyBorder="1"/>
    <xf numFmtId="176" fontId="127" fillId="0" borderId="212" xfId="0" applyNumberFormat="1" applyFont="1" applyBorder="1"/>
    <xf numFmtId="176" fontId="127" fillId="0" borderId="65" xfId="0" applyNumberFormat="1" applyFont="1" applyBorder="1"/>
    <xf numFmtId="176" fontId="126" fillId="0" borderId="111" xfId="0" applyNumberFormat="1" applyFont="1" applyBorder="1"/>
    <xf numFmtId="176" fontId="38" fillId="0" borderId="63" xfId="18" applyNumberFormat="1" applyFont="1" applyFill="1" applyBorder="1" applyAlignment="1">
      <alignment horizontal="right"/>
    </xf>
    <xf numFmtId="176" fontId="38" fillId="0" borderId="172" xfId="18" applyNumberFormat="1" applyFont="1" applyFill="1" applyBorder="1" applyAlignment="1">
      <alignment horizontal="right"/>
    </xf>
    <xf numFmtId="176" fontId="38" fillId="0" borderId="64" xfId="18" applyNumberFormat="1" applyFont="1" applyFill="1" applyBorder="1" applyAlignment="1">
      <alignment horizontal="right"/>
    </xf>
    <xf numFmtId="176" fontId="38" fillId="0" borderId="62" xfId="18" applyNumberFormat="1" applyFont="1" applyFill="1" applyBorder="1" applyAlignment="1">
      <alignment horizontal="right"/>
    </xf>
    <xf numFmtId="176" fontId="127" fillId="0" borderId="65" xfId="18" applyNumberFormat="1" applyFont="1" applyBorder="1"/>
    <xf numFmtId="176" fontId="44" fillId="0" borderId="101" xfId="0" applyNumberFormat="1" applyFont="1" applyBorder="1" applyAlignment="1">
      <alignment horizontal="right"/>
    </xf>
    <xf numFmtId="176" fontId="44" fillId="0" borderId="102" xfId="0" applyNumberFormat="1" applyFont="1" applyBorder="1" applyAlignment="1">
      <alignment horizontal="right"/>
    </xf>
    <xf numFmtId="176" fontId="44" fillId="0" borderId="103" xfId="0" applyNumberFormat="1" applyFont="1" applyBorder="1" applyAlignment="1">
      <alignment horizontal="right"/>
    </xf>
    <xf numFmtId="176" fontId="44" fillId="0" borderId="104" xfId="0" applyNumberFormat="1" applyFont="1" applyBorder="1" applyAlignment="1">
      <alignment horizontal="right"/>
    </xf>
    <xf numFmtId="176" fontId="44" fillId="0" borderId="105" xfId="0" applyNumberFormat="1" applyFont="1" applyBorder="1" applyAlignment="1">
      <alignment horizontal="right"/>
    </xf>
    <xf numFmtId="176" fontId="44" fillId="0" borderId="106" xfId="0" applyNumberFormat="1" applyFont="1" applyBorder="1" applyAlignment="1">
      <alignment horizontal="right"/>
    </xf>
    <xf numFmtId="176" fontId="44" fillId="0" borderId="107" xfId="0" applyNumberFormat="1" applyFont="1" applyBorder="1" applyAlignment="1">
      <alignment horizontal="right"/>
    </xf>
    <xf numFmtId="176" fontId="44" fillId="0" borderId="108" xfId="0" applyNumberFormat="1" applyFont="1" applyBorder="1" applyAlignment="1">
      <alignment horizontal="right"/>
    </xf>
    <xf numFmtId="176" fontId="44" fillId="0" borderId="109" xfId="0" applyNumberFormat="1" applyFont="1" applyBorder="1" applyAlignment="1">
      <alignment horizontal="right"/>
    </xf>
    <xf numFmtId="176" fontId="126" fillId="0" borderId="105" xfId="0" applyNumberFormat="1" applyFont="1" applyBorder="1"/>
    <xf numFmtId="176" fontId="126" fillId="0" borderId="110" xfId="0" applyNumberFormat="1" applyFont="1" applyBorder="1"/>
    <xf numFmtId="0" fontId="15" fillId="0" borderId="0" xfId="0" applyFont="1" applyAlignment="1">
      <alignment horizontal="center" vertical="center"/>
    </xf>
    <xf numFmtId="0" fontId="80" fillId="0" borderId="30" xfId="0" applyFont="1" applyBorder="1" applyAlignment="1">
      <alignment horizontal="center" vertical="center" wrapText="1"/>
    </xf>
    <xf numFmtId="0" fontId="80" fillId="0" borderId="0" xfId="0" applyFont="1"/>
    <xf numFmtId="0" fontId="15" fillId="0" borderId="66" xfId="0" applyFont="1" applyBorder="1"/>
    <xf numFmtId="168" fontId="15" fillId="0" borderId="0" xfId="79" applyNumberFormat="1" applyFont="1"/>
    <xf numFmtId="168" fontId="15" fillId="6" borderId="0" xfId="79" applyNumberFormat="1" applyFont="1" applyFill="1" applyBorder="1"/>
    <xf numFmtId="168" fontId="15" fillId="0" borderId="0" xfId="79" applyNumberFormat="1" applyFont="1" applyFill="1"/>
    <xf numFmtId="43" fontId="15" fillId="0" borderId="0" xfId="79" applyFont="1"/>
    <xf numFmtId="168" fontId="15" fillId="0" borderId="67" xfId="79" applyNumberFormat="1" applyFont="1" applyFill="1" applyBorder="1"/>
    <xf numFmtId="168" fontId="15" fillId="0" borderId="30" xfId="79" applyNumberFormat="1" applyFont="1" applyBorder="1"/>
    <xf numFmtId="168" fontId="15" fillId="0" borderId="30" xfId="79" applyNumberFormat="1" applyFont="1" applyFill="1" applyBorder="1"/>
    <xf numFmtId="42" fontId="129" fillId="0" borderId="0" xfId="0" applyNumberFormat="1" applyFont="1"/>
    <xf numFmtId="3" fontId="129" fillId="0" borderId="0" xfId="0" applyNumberFormat="1" applyFont="1"/>
    <xf numFmtId="42" fontId="130" fillId="0" borderId="0" xfId="0" applyNumberFormat="1" applyFont="1"/>
    <xf numFmtId="0" fontId="37" fillId="0" borderId="33" xfId="0" applyFont="1" applyBorder="1"/>
    <xf numFmtId="6" fontId="0" fillId="0" borderId="0" xfId="0" applyNumberFormat="1"/>
    <xf numFmtId="0" fontId="45" fillId="0" borderId="0" xfId="0" applyFont="1" applyAlignment="1">
      <alignment horizontal="centerContinuous"/>
    </xf>
    <xf numFmtId="4" fontId="23" fillId="6" borderId="80" xfId="13" applyNumberFormat="1" applyFill="1" applyBorder="1"/>
    <xf numFmtId="4" fontId="23" fillId="6" borderId="78" xfId="13" applyNumberFormat="1" applyFill="1" applyBorder="1"/>
    <xf numFmtId="4" fontId="23" fillId="6" borderId="79" xfId="13" applyNumberFormat="1" applyFill="1" applyBorder="1"/>
    <xf numFmtId="4" fontId="23" fillId="6" borderId="77" xfId="13" applyNumberFormat="1" applyFill="1" applyBorder="1"/>
    <xf numFmtId="4" fontId="23" fillId="6" borderId="76" xfId="13" applyNumberFormat="1" applyFill="1" applyBorder="1"/>
    <xf numFmtId="171" fontId="59" fillId="6" borderId="81" xfId="13" applyNumberFormat="1" applyFont="1" applyFill="1" applyBorder="1" applyAlignment="1">
      <alignment horizontal="right"/>
    </xf>
    <xf numFmtId="0" fontId="104" fillId="0" borderId="0" xfId="38" applyFont="1"/>
    <xf numFmtId="3" fontId="51" fillId="0" borderId="0" xfId="38" applyNumberFormat="1" applyFont="1" applyAlignment="1">
      <alignment horizontal="center"/>
    </xf>
    <xf numFmtId="3" fontId="135" fillId="0" borderId="0" xfId="38" applyNumberFormat="1" applyFont="1" applyAlignment="1">
      <alignment horizontal="center"/>
    </xf>
    <xf numFmtId="0" fontId="49" fillId="18" borderId="0" xfId="12" applyFont="1" applyFill="1"/>
    <xf numFmtId="0" fontId="50" fillId="66" borderId="0" xfId="12" applyFont="1" applyFill="1"/>
    <xf numFmtId="0" fontId="55" fillId="15" borderId="0" xfId="0" applyFont="1" applyFill="1" applyAlignment="1">
      <alignment horizontal="center"/>
    </xf>
    <xf numFmtId="0" fontId="40" fillId="15" borderId="0" xfId="0" applyFont="1" applyFill="1" applyAlignment="1">
      <alignment horizontal="center"/>
    </xf>
    <xf numFmtId="0" fontId="22" fillId="0" borderId="0" xfId="0" applyFont="1" applyAlignment="1">
      <alignment horizontal="center"/>
    </xf>
    <xf numFmtId="0" fontId="22" fillId="0" borderId="0" xfId="0" applyFont="1"/>
    <xf numFmtId="0" fontId="55" fillId="14" borderId="0" xfId="0" applyFont="1" applyFill="1" applyAlignment="1">
      <alignment horizontal="center"/>
    </xf>
    <xf numFmtId="0" fontId="23" fillId="15" borderId="0" xfId="0" applyFont="1" applyFill="1" applyAlignment="1">
      <alignment horizontal="center"/>
    </xf>
    <xf numFmtId="0" fontId="56" fillId="0" borderId="0" xfId="0" applyFont="1" applyAlignment="1">
      <alignment horizontal="center"/>
    </xf>
    <xf numFmtId="3" fontId="51" fillId="0" borderId="0" xfId="0" applyNumberFormat="1" applyFont="1" applyAlignment="1">
      <alignment horizontal="center"/>
    </xf>
    <xf numFmtId="0" fontId="104" fillId="0" borderId="0" xfId="0" applyFont="1"/>
    <xf numFmtId="3" fontId="47" fillId="0" borderId="0" xfId="0" applyNumberFormat="1" applyFont="1" applyAlignment="1">
      <alignment horizontal="center"/>
    </xf>
    <xf numFmtId="3" fontId="135" fillId="0" borderId="0" xfId="0" applyNumberFormat="1" applyFont="1" applyAlignment="1">
      <alignment horizontal="center"/>
    </xf>
    <xf numFmtId="3" fontId="49" fillId="0" borderId="0" xfId="0" applyNumberFormat="1" applyFont="1" applyAlignment="1">
      <alignment horizontal="center"/>
    </xf>
    <xf numFmtId="4" fontId="51" fillId="66" borderId="0" xfId="0" applyNumberFormat="1" applyFont="1" applyFill="1"/>
    <xf numFmtId="3" fontId="51" fillId="12" borderId="216" xfId="0" applyNumberFormat="1" applyFont="1" applyFill="1" applyBorder="1"/>
    <xf numFmtId="4" fontId="51" fillId="15" borderId="216" xfId="0" applyNumberFormat="1" applyFont="1" applyFill="1" applyBorder="1"/>
    <xf numFmtId="3" fontId="47" fillId="5" borderId="34" xfId="0" applyNumberFormat="1" applyFont="1" applyFill="1" applyBorder="1" applyAlignment="1">
      <alignment horizontal="center"/>
    </xf>
    <xf numFmtId="3" fontId="47" fillId="5" borderId="172" xfId="0" applyNumberFormat="1" applyFont="1" applyFill="1" applyBorder="1" applyAlignment="1">
      <alignment horizontal="center" wrapText="1"/>
    </xf>
    <xf numFmtId="3" fontId="47" fillId="5" borderId="215" xfId="13" applyNumberFormat="1" applyFont="1" applyFill="1" applyBorder="1" applyAlignment="1">
      <alignment horizontal="center"/>
    </xf>
    <xf numFmtId="0" fontId="78" fillId="18" borderId="0" xfId="0" applyFont="1" applyFill="1"/>
    <xf numFmtId="37" fontId="50" fillId="66" borderId="0" xfId="12" applyNumberFormat="1" applyFont="1" applyFill="1"/>
    <xf numFmtId="0" fontId="81" fillId="18" borderId="0" xfId="0" applyFont="1" applyFill="1"/>
    <xf numFmtId="0" fontId="25" fillId="18" borderId="0" xfId="13" applyFont="1" applyFill="1"/>
    <xf numFmtId="172" fontId="25" fillId="18" borderId="0" xfId="13" applyNumberFormat="1" applyFont="1" applyFill="1"/>
    <xf numFmtId="0" fontId="25" fillId="18" borderId="0" xfId="0" applyFont="1" applyFill="1"/>
    <xf numFmtId="3" fontId="51" fillId="12" borderId="213" xfId="38" applyNumberFormat="1" applyFont="1" applyFill="1" applyBorder="1"/>
    <xf numFmtId="4" fontId="79" fillId="0" borderId="70" xfId="38" applyNumberFormat="1" applyFont="1" applyBorder="1" applyAlignment="1">
      <alignment horizontal="right"/>
    </xf>
    <xf numFmtId="4" fontId="23" fillId="0" borderId="70" xfId="14" applyNumberFormat="1" applyFont="1" applyBorder="1"/>
    <xf numFmtId="2" fontId="79" fillId="0" borderId="70" xfId="38" applyNumberFormat="1" applyFont="1" applyBorder="1"/>
    <xf numFmtId="4" fontId="23" fillId="2" borderId="70" xfId="14" applyNumberFormat="1" applyFont="1" applyFill="1" applyBorder="1"/>
    <xf numFmtId="2" fontId="79" fillId="0" borderId="71" xfId="38" applyNumberFormat="1" applyFont="1" applyBorder="1"/>
    <xf numFmtId="4" fontId="40" fillId="0" borderId="213" xfId="14" applyNumberFormat="1" applyFont="1" applyBorder="1" applyAlignment="1">
      <alignment horizontal="right"/>
    </xf>
    <xf numFmtId="4" fontId="79" fillId="0" borderId="69" xfId="38" applyNumberFormat="1" applyFont="1" applyBorder="1"/>
    <xf numFmtId="4" fontId="79" fillId="0" borderId="71" xfId="38" applyNumberFormat="1" applyFont="1" applyBorder="1" applyAlignment="1">
      <alignment horizontal="right"/>
    </xf>
    <xf numFmtId="0" fontId="134" fillId="0" borderId="0" xfId="38" applyFont="1"/>
    <xf numFmtId="4" fontId="68" fillId="0" borderId="98" xfId="79" applyNumberFormat="1" applyFont="1" applyFill="1" applyBorder="1" applyAlignment="1">
      <alignment horizontal="right" wrapText="1"/>
    </xf>
    <xf numFmtId="0" fontId="71" fillId="0" borderId="0" xfId="0" applyFont="1" applyAlignment="1">
      <alignment horizontal="left"/>
    </xf>
    <xf numFmtId="3" fontId="66" fillId="0" borderId="0" xfId="0" applyNumberFormat="1" applyFont="1" applyAlignment="1">
      <alignment horizontal="left"/>
    </xf>
    <xf numFmtId="3" fontId="66" fillId="0" borderId="0" xfId="0" applyNumberFormat="1" applyFont="1" applyAlignment="1">
      <alignment horizontal="right"/>
    </xf>
    <xf numFmtId="0" fontId="70" fillId="0" borderId="0" xfId="0" applyFont="1" applyAlignment="1">
      <alignment horizontal="left"/>
    </xf>
    <xf numFmtId="168" fontId="68" fillId="0" borderId="98" xfId="79" applyNumberFormat="1" applyFont="1" applyFill="1" applyBorder="1" applyAlignment="1">
      <alignment horizontal="right" wrapText="1"/>
    </xf>
    <xf numFmtId="4" fontId="66" fillId="0" borderId="96" xfId="0" applyNumberFormat="1" applyFont="1" applyBorder="1" applyAlignment="1">
      <alignment horizontal="right" wrapText="1"/>
    </xf>
    <xf numFmtId="0" fontId="68" fillId="17" borderId="93" xfId="0" applyFont="1" applyFill="1" applyBorder="1" applyAlignment="1">
      <alignment horizontal="center" wrapText="1"/>
    </xf>
    <xf numFmtId="0" fontId="68" fillId="17" borderId="92" xfId="0" applyFont="1" applyFill="1" applyBorder="1" applyAlignment="1">
      <alignment wrapText="1"/>
    </xf>
    <xf numFmtId="3" fontId="66" fillId="0" borderId="217" xfId="0" applyNumberFormat="1" applyFont="1" applyBorder="1" applyAlignment="1">
      <alignment horizontal="right" wrapText="1"/>
    </xf>
    <xf numFmtId="0" fontId="68" fillId="17" borderId="94" xfId="0" applyFont="1" applyFill="1" applyBorder="1" applyAlignment="1">
      <alignment horizontal="center" wrapText="1"/>
    </xf>
    <xf numFmtId="0" fontId="22" fillId="0" borderId="0" xfId="1994"/>
    <xf numFmtId="0" fontId="56" fillId="0" borderId="0" xfId="1994" applyFont="1" applyAlignment="1">
      <alignment horizontal="center"/>
    </xf>
    <xf numFmtId="0" fontId="55" fillId="14" borderId="0" xfId="1994" applyFont="1" applyFill="1" applyAlignment="1">
      <alignment horizontal="center"/>
    </xf>
    <xf numFmtId="0" fontId="55" fillId="15" borderId="0" xfId="1994" applyFont="1" applyFill="1" applyAlignment="1">
      <alignment horizontal="center"/>
    </xf>
    <xf numFmtId="0" fontId="40" fillId="15" borderId="0" xfId="1994" applyFont="1" applyFill="1" applyAlignment="1">
      <alignment horizontal="center"/>
    </xf>
    <xf numFmtId="0" fontId="23" fillId="15" borderId="0" xfId="1994" applyFont="1" applyFill="1" applyAlignment="1">
      <alignment horizontal="center"/>
    </xf>
    <xf numFmtId="0" fontId="22" fillId="0" borderId="0" xfId="1994" applyAlignment="1">
      <alignment horizontal="center"/>
    </xf>
    <xf numFmtId="0" fontId="40" fillId="16" borderId="83" xfId="1994" applyFont="1" applyFill="1" applyBorder="1" applyAlignment="1">
      <alignment horizontal="center" wrapText="1"/>
    </xf>
    <xf numFmtId="10" fontId="23" fillId="0" borderId="86" xfId="15" applyNumberFormat="1" applyFont="1" applyBorder="1"/>
    <xf numFmtId="10" fontId="23" fillId="0" borderId="85" xfId="1994" applyNumberFormat="1" applyFont="1" applyBorder="1"/>
    <xf numFmtId="10" fontId="23" fillId="0" borderId="87" xfId="1994" applyNumberFormat="1" applyFont="1" applyBorder="1"/>
    <xf numFmtId="10" fontId="23" fillId="0" borderId="90" xfId="1994" applyNumberFormat="1" applyFont="1" applyBorder="1"/>
    <xf numFmtId="10" fontId="23" fillId="0" borderId="89" xfId="15" applyNumberFormat="1" applyFont="1" applyBorder="1"/>
    <xf numFmtId="3" fontId="53" fillId="0" borderId="91" xfId="14" applyNumberFormat="1" applyFont="1" applyBorder="1" applyAlignment="1">
      <alignment horizontal="right"/>
    </xf>
    <xf numFmtId="3" fontId="53" fillId="0" borderId="91" xfId="14" applyNumberFormat="1" applyFont="1" applyBorder="1"/>
    <xf numFmtId="4" fontId="23" fillId="0" borderId="84" xfId="14" applyNumberFormat="1" applyFont="1" applyBorder="1"/>
    <xf numFmtId="4" fontId="23" fillId="0" borderId="88" xfId="14" applyNumberFormat="1" applyFont="1" applyBorder="1"/>
    <xf numFmtId="10" fontId="40" fillId="0" borderId="91" xfId="15" applyNumberFormat="1" applyFont="1" applyFill="1" applyBorder="1"/>
    <xf numFmtId="0" fontId="9" fillId="0" borderId="0" xfId="0" applyFont="1" applyAlignment="1">
      <alignment horizontal="center" wrapText="1"/>
    </xf>
    <xf numFmtId="0" fontId="136" fillId="0" borderId="0" xfId="0" applyFont="1" applyAlignment="1">
      <alignment horizontal="center"/>
    </xf>
    <xf numFmtId="0" fontId="136" fillId="20" borderId="0" xfId="0" applyFont="1" applyFill="1" applyAlignment="1">
      <alignment horizontal="center"/>
    </xf>
    <xf numFmtId="0" fontId="11" fillId="0" borderId="172" xfId="0" applyFont="1" applyBorder="1" applyAlignment="1">
      <alignment horizontal="left"/>
    </xf>
    <xf numFmtId="0" fontId="11" fillId="0" borderId="225" xfId="0" applyFont="1" applyBorder="1" applyAlignment="1">
      <alignment horizontal="center"/>
    </xf>
    <xf numFmtId="0" fontId="11" fillId="0" borderId="225" xfId="0" applyFont="1" applyBorder="1" applyAlignment="1">
      <alignment horizontal="right"/>
    </xf>
    <xf numFmtId="3" fontId="11" fillId="0" borderId="172" xfId="0" applyNumberFormat="1" applyFont="1" applyBorder="1" applyAlignment="1">
      <alignment horizontal="right"/>
    </xf>
    <xf numFmtId="0" fontId="11" fillId="0" borderId="172" xfId="0" applyFont="1" applyBorder="1" applyAlignment="1">
      <alignment horizontal="right"/>
    </xf>
    <xf numFmtId="3" fontId="11" fillId="0" borderId="225" xfId="0" applyNumberFormat="1" applyFont="1" applyBorder="1" applyAlignment="1">
      <alignment horizontal="right"/>
    </xf>
    <xf numFmtId="0" fontId="10" fillId="3" borderId="223" xfId="28" applyFont="1" applyFill="1" applyBorder="1" applyAlignment="1">
      <alignment horizontal="center"/>
    </xf>
    <xf numFmtId="0" fontId="33" fillId="9" borderId="225" xfId="0" applyFont="1" applyFill="1" applyBorder="1" applyAlignment="1">
      <alignment wrapText="1"/>
    </xf>
    <xf numFmtId="0" fontId="37" fillId="5" borderId="222" xfId="28" applyFont="1" applyFill="1" applyBorder="1" applyAlignment="1">
      <alignment horizontal="center" wrapText="1"/>
    </xf>
    <xf numFmtId="0" fontId="37" fillId="5" borderId="224" xfId="19" applyFont="1" applyFill="1" applyBorder="1" applyAlignment="1">
      <alignment horizontal="center" vertical="center"/>
    </xf>
    <xf numFmtId="0" fontId="37" fillId="5" borderId="220" xfId="19" applyFont="1" applyFill="1" applyBorder="1" applyAlignment="1">
      <alignment horizontal="centerContinuous"/>
    </xf>
    <xf numFmtId="0" fontId="37" fillId="5" borderId="218" xfId="19" applyFont="1" applyFill="1" applyBorder="1" applyAlignment="1">
      <alignment horizontal="center" vertical="center" wrapText="1"/>
    </xf>
    <xf numFmtId="0" fontId="37" fillId="5" borderId="228" xfId="19" applyFont="1" applyFill="1" applyBorder="1" applyAlignment="1">
      <alignment horizontal="center" vertical="center" wrapText="1"/>
    </xf>
    <xf numFmtId="0" fontId="37" fillId="5" borderId="229" xfId="19" applyFont="1" applyFill="1" applyBorder="1" applyAlignment="1">
      <alignment horizontal="center" vertical="center" wrapText="1"/>
    </xf>
    <xf numFmtId="0" fontId="37" fillId="5" borderId="224" xfId="19" applyFont="1" applyFill="1" applyBorder="1" applyAlignment="1">
      <alignment horizontal="center" vertical="center" wrapText="1"/>
    </xf>
    <xf numFmtId="0" fontId="37" fillId="5" borderId="172" xfId="19" applyFont="1" applyFill="1" applyBorder="1" applyAlignment="1">
      <alignment horizontal="center" vertical="center"/>
    </xf>
    <xf numFmtId="0" fontId="37" fillId="5" borderId="172" xfId="19" applyFont="1" applyFill="1" applyBorder="1" applyAlignment="1">
      <alignment horizontal="center" vertical="center" wrapText="1"/>
    </xf>
    <xf numFmtId="0" fontId="44" fillId="0" borderId="216" xfId="28" applyFont="1" applyBorder="1"/>
    <xf numFmtId="3" fontId="38" fillId="0" borderId="225" xfId="18" applyNumberFormat="1" applyFont="1" applyFill="1" applyBorder="1" applyAlignment="1">
      <alignment horizontal="right"/>
    </xf>
    <xf numFmtId="4" fontId="127" fillId="0" borderId="225" xfId="18" applyNumberFormat="1" applyFont="1" applyBorder="1"/>
    <xf numFmtId="3" fontId="23" fillId="0" borderId="212" xfId="0" applyNumberFormat="1" applyFont="1" applyBorder="1"/>
    <xf numFmtId="176" fontId="38" fillId="0" borderId="225" xfId="0" applyNumberFormat="1" applyFont="1" applyBorder="1" applyAlignment="1">
      <alignment horizontal="right"/>
    </xf>
    <xf numFmtId="176" fontId="38" fillId="0" borderId="225" xfId="0" applyNumberFormat="1" applyFont="1" applyBorder="1"/>
    <xf numFmtId="0" fontId="40" fillId="0" borderId="188" xfId="0" applyFont="1" applyBorder="1"/>
    <xf numFmtId="176" fontId="44" fillId="0" borderId="220" xfId="0" applyNumberFormat="1" applyFont="1" applyBorder="1" applyAlignment="1">
      <alignment horizontal="right"/>
    </xf>
    <xf numFmtId="176" fontId="44" fillId="0" borderId="216" xfId="0" applyNumberFormat="1" applyFont="1" applyBorder="1" applyAlignment="1">
      <alignment horizontal="right"/>
    </xf>
    <xf numFmtId="176" fontId="44" fillId="0" borderId="220" xfId="0" applyNumberFormat="1" applyFont="1" applyBorder="1"/>
    <xf numFmtId="176" fontId="23" fillId="0" borderId="212" xfId="0" applyNumberFormat="1" applyFont="1" applyBorder="1"/>
    <xf numFmtId="176" fontId="127" fillId="0" borderId="225" xfId="0" applyNumberFormat="1" applyFont="1" applyBorder="1"/>
    <xf numFmtId="176" fontId="126" fillId="0" borderId="220" xfId="0" applyNumberFormat="1" applyFont="1" applyBorder="1"/>
    <xf numFmtId="176" fontId="38" fillId="0" borderId="225" xfId="18" applyNumberFormat="1" applyFont="1" applyFill="1" applyBorder="1" applyAlignment="1">
      <alignment horizontal="right"/>
    </xf>
    <xf numFmtId="176" fontId="127" fillId="0" borderId="225" xfId="18" applyNumberFormat="1" applyFont="1" applyBorder="1"/>
    <xf numFmtId="0" fontId="80" fillId="5" borderId="216" xfId="28" applyFont="1" applyFill="1" applyBorder="1" applyAlignment="1">
      <alignment horizontal="center" vertical="center"/>
    </xf>
    <xf numFmtId="3" fontId="74" fillId="5" borderId="213" xfId="32" applyNumberFormat="1" applyFont="1" applyFill="1" applyBorder="1" applyAlignment="1">
      <alignment horizontal="center" wrapText="1"/>
    </xf>
    <xf numFmtId="3" fontId="74" fillId="5" borderId="216" xfId="32" applyNumberFormat="1" applyFont="1" applyFill="1" applyBorder="1" applyAlignment="1">
      <alignment horizontal="center" wrapText="1"/>
    </xf>
    <xf numFmtId="175" fontId="44" fillId="0" borderId="113" xfId="22" applyNumberFormat="1" applyFont="1" applyBorder="1" applyAlignment="1"/>
    <xf numFmtId="4" fontId="40" fillId="0" borderId="220" xfId="14" applyNumberFormat="1" applyFont="1" applyBorder="1" applyAlignment="1">
      <alignment horizontal="right"/>
    </xf>
    <xf numFmtId="4" fontId="52" fillId="13" borderId="230" xfId="38" applyNumberFormat="1" applyFont="1" applyFill="1" applyBorder="1"/>
    <xf numFmtId="4" fontId="55" fillId="0" borderId="220" xfId="14" applyNumberFormat="1" applyFont="1" applyBorder="1" applyAlignment="1">
      <alignment horizontal="right"/>
    </xf>
    <xf numFmtId="0" fontId="137" fillId="2" borderId="0" xfId="5" applyFont="1" applyFill="1" applyAlignment="1">
      <alignment horizontal="left"/>
    </xf>
    <xf numFmtId="0" fontId="138" fillId="7" borderId="0" xfId="33" applyFont="1" applyFill="1"/>
    <xf numFmtId="0" fontId="138" fillId="0" borderId="0" xfId="33" applyFont="1"/>
    <xf numFmtId="0" fontId="140" fillId="2" borderId="0" xfId="0" applyFont="1" applyFill="1" applyAlignment="1">
      <alignment horizontal="left" vertical="center"/>
    </xf>
    <xf numFmtId="0" fontId="141" fillId="2" borderId="0" xfId="0" applyFont="1" applyFill="1" applyAlignment="1">
      <alignment horizontal="left"/>
    </xf>
    <xf numFmtId="0" fontId="142" fillId="2" borderId="0" xfId="33" applyFont="1" applyFill="1" applyAlignment="1">
      <alignment horizontal="left" wrapText="1"/>
    </xf>
    <xf numFmtId="0" fontId="142" fillId="2" borderId="0" xfId="33" applyFont="1" applyFill="1" applyAlignment="1">
      <alignment horizontal="left"/>
    </xf>
    <xf numFmtId="0" fontId="142" fillId="20" borderId="0" xfId="0" applyFont="1" applyFill="1" applyAlignment="1">
      <alignment horizontal="left"/>
    </xf>
    <xf numFmtId="0" fontId="144" fillId="20" borderId="39" xfId="0" applyFont="1" applyFill="1" applyBorder="1" applyAlignment="1">
      <alignment horizontal="left" wrapText="1"/>
    </xf>
    <xf numFmtId="0" fontId="143" fillId="25" borderId="39" xfId="0" applyFont="1" applyFill="1" applyBorder="1" applyAlignment="1">
      <alignment horizontal="center" wrapText="1"/>
    </xf>
    <xf numFmtId="0" fontId="145" fillId="5" borderId="39" xfId="0" applyFont="1" applyFill="1" applyBorder="1" applyAlignment="1">
      <alignment horizontal="left" wrapText="1"/>
    </xf>
    <xf numFmtId="0" fontId="146" fillId="24" borderId="0" xfId="0" applyFont="1" applyFill="1" applyAlignment="1">
      <alignment horizontal="center" vertical="center"/>
    </xf>
    <xf numFmtId="0" fontId="146" fillId="24" borderId="0" xfId="0" applyFont="1" applyFill="1" applyAlignment="1">
      <alignment horizontal="left"/>
    </xf>
    <xf numFmtId="0" fontId="144" fillId="25" borderId="39" xfId="0" applyFont="1" applyFill="1" applyBorder="1" applyAlignment="1">
      <alignment horizontal="center" vertical="center" wrapText="1"/>
    </xf>
    <xf numFmtId="0" fontId="138" fillId="7" borderId="0" xfId="28" applyFont="1" applyFill="1"/>
    <xf numFmtId="0" fontId="139" fillId="2" borderId="0" xfId="28" applyFont="1" applyFill="1" applyAlignment="1">
      <alignment horizontal="center" wrapText="1"/>
    </xf>
    <xf numFmtId="0" fontId="142" fillId="2" borderId="0" xfId="28" applyFont="1" applyFill="1" applyAlignment="1">
      <alignment horizontal="left"/>
    </xf>
    <xf numFmtId="0" fontId="144" fillId="25" borderId="39" xfId="0" applyFont="1" applyFill="1" applyBorder="1" applyAlignment="1">
      <alignment horizontal="left" wrapText="1"/>
    </xf>
    <xf numFmtId="0" fontId="144" fillId="8" borderId="39" xfId="28" applyFont="1" applyFill="1" applyBorder="1" applyAlignment="1">
      <alignment horizontal="center" vertical="center" wrapText="1"/>
    </xf>
    <xf numFmtId="0" fontId="11" fillId="0" borderId="233" xfId="0" applyFont="1" applyBorder="1" applyAlignment="1">
      <alignment horizontal="left"/>
    </xf>
    <xf numFmtId="0" fontId="11" fillId="0" borderId="234" xfId="0" applyFont="1" applyBorder="1" applyAlignment="1">
      <alignment horizontal="right"/>
    </xf>
    <xf numFmtId="3" fontId="11" fillId="0" borderId="234" xfId="0" applyNumberFormat="1" applyFont="1" applyBorder="1" applyAlignment="1">
      <alignment horizontal="right"/>
    </xf>
    <xf numFmtId="0" fontId="11" fillId="0" borderId="234" xfId="0" applyFont="1" applyBorder="1" applyAlignment="1">
      <alignment horizontal="left"/>
    </xf>
    <xf numFmtId="0" fontId="11" fillId="0" borderId="235" xfId="0" applyFont="1" applyBorder="1" applyAlignment="1">
      <alignment horizontal="right"/>
    </xf>
    <xf numFmtId="0" fontId="33" fillId="9" borderId="234" xfId="0" applyFont="1" applyFill="1" applyBorder="1"/>
    <xf numFmtId="168" fontId="33" fillId="9" borderId="234" xfId="26" applyNumberFormat="1" applyFont="1" applyFill="1" applyBorder="1"/>
    <xf numFmtId="0" fontId="33" fillId="9" borderId="234" xfId="0" applyFont="1" applyFill="1" applyBorder="1" applyAlignment="1">
      <alignment horizontal="right"/>
    </xf>
    <xf numFmtId="0" fontId="37" fillId="0" borderId="233" xfId="36" applyFont="1" applyBorder="1" applyAlignment="1">
      <alignment horizontal="left"/>
    </xf>
    <xf numFmtId="0" fontId="37" fillId="0" borderId="233" xfId="0" applyFont="1" applyBorder="1" applyAlignment="1">
      <alignment horizontal="left"/>
    </xf>
    <xf numFmtId="0" fontId="23" fillId="0" borderId="234" xfId="19" applyBorder="1"/>
    <xf numFmtId="0" fontId="37" fillId="5" borderId="233" xfId="19" applyFont="1" applyFill="1" applyBorder="1" applyAlignment="1">
      <alignment horizontal="center" vertical="center"/>
    </xf>
    <xf numFmtId="0" fontId="37" fillId="5" borderId="233" xfId="19" applyFont="1" applyFill="1" applyBorder="1" applyAlignment="1">
      <alignment horizontal="center" vertical="center" wrapText="1"/>
    </xf>
    <xf numFmtId="10" fontId="37" fillId="0" borderId="233" xfId="20" applyNumberFormat="1" applyFont="1" applyBorder="1"/>
    <xf numFmtId="10" fontId="37" fillId="0" borderId="233" xfId="19" applyNumberFormat="1" applyFont="1" applyBorder="1"/>
    <xf numFmtId="0" fontId="127" fillId="0" borderId="236" xfId="0" applyFont="1" applyBorder="1"/>
    <xf numFmtId="3" fontId="38" fillId="0" borderId="234" xfId="18" applyNumberFormat="1" applyFont="1" applyFill="1" applyBorder="1" applyAlignment="1">
      <alignment horizontal="right"/>
    </xf>
    <xf numFmtId="3" fontId="23" fillId="0" borderId="236" xfId="0" applyNumberFormat="1" applyFont="1" applyBorder="1" applyAlignment="1">
      <alignment horizontal="right"/>
    </xf>
    <xf numFmtId="176" fontId="38" fillId="0" borderId="236" xfId="0" applyNumberFormat="1" applyFont="1" applyBorder="1" applyAlignment="1">
      <alignment horizontal="right"/>
    </xf>
    <xf numFmtId="176" fontId="38" fillId="0" borderId="234" xfId="0" applyNumberFormat="1" applyFont="1" applyBorder="1" applyAlignment="1">
      <alignment horizontal="right"/>
    </xf>
    <xf numFmtId="176" fontId="23" fillId="0" borderId="236" xfId="0" applyNumberFormat="1" applyFont="1" applyBorder="1" applyAlignment="1">
      <alignment horizontal="right"/>
    </xf>
    <xf numFmtId="176" fontId="38" fillId="0" borderId="234" xfId="18" applyNumberFormat="1" applyFont="1" applyFill="1" applyBorder="1" applyAlignment="1">
      <alignment horizontal="right"/>
    </xf>
    <xf numFmtId="0" fontId="104" fillId="0" borderId="234" xfId="38" applyFont="1" applyBorder="1"/>
    <xf numFmtId="3" fontId="51" fillId="0" borderId="234" xfId="38" applyNumberFormat="1" applyFont="1" applyBorder="1" applyAlignment="1">
      <alignment horizontal="center"/>
    </xf>
    <xf numFmtId="4" fontId="79" fillId="0" borderId="239" xfId="38" applyNumberFormat="1" applyFont="1" applyBorder="1" applyAlignment="1">
      <alignment horizontal="right"/>
    </xf>
    <xf numFmtId="4" fontId="23" fillId="0" borderId="233" xfId="14" applyNumberFormat="1" applyFont="1" applyBorder="1"/>
    <xf numFmtId="0" fontId="104" fillId="0" borderId="234" xfId="0" applyFont="1" applyBorder="1"/>
    <xf numFmtId="3" fontId="51" fillId="0" borderId="234" xfId="0" applyNumberFormat="1" applyFont="1" applyBorder="1" applyAlignment="1">
      <alignment horizontal="center"/>
    </xf>
    <xf numFmtId="3" fontId="51" fillId="12" borderId="241" xfId="38" applyNumberFormat="1" applyFont="1" applyFill="1" applyBorder="1"/>
    <xf numFmtId="3" fontId="47" fillId="5" borderId="242" xfId="13" applyNumberFormat="1" applyFont="1" applyFill="1" applyBorder="1" applyAlignment="1">
      <alignment horizontal="center" wrapText="1"/>
    </xf>
    <xf numFmtId="3" fontId="47" fillId="5" borderId="243" xfId="13" applyNumberFormat="1" applyFont="1" applyFill="1" applyBorder="1" applyAlignment="1">
      <alignment horizontal="center" wrapText="1"/>
    </xf>
    <xf numFmtId="3" fontId="47" fillId="5" borderId="244" xfId="0" applyNumberFormat="1" applyFont="1" applyFill="1" applyBorder="1" applyAlignment="1">
      <alignment horizontal="center"/>
    </xf>
    <xf numFmtId="3" fontId="47" fillId="5" borderId="245" xfId="0" applyNumberFormat="1" applyFont="1" applyFill="1" applyBorder="1" applyAlignment="1">
      <alignment horizontal="center" wrapText="1"/>
    </xf>
    <xf numFmtId="3" fontId="47" fillId="5" borderId="246" xfId="0" applyNumberFormat="1" applyFont="1" applyFill="1" applyBorder="1" applyAlignment="1">
      <alignment horizontal="center" wrapText="1"/>
    </xf>
    <xf numFmtId="3" fontId="47" fillId="5" borderId="242" xfId="0" applyNumberFormat="1" applyFont="1" applyFill="1" applyBorder="1" applyAlignment="1">
      <alignment horizontal="center" wrapText="1"/>
    </xf>
    <xf numFmtId="3" fontId="47" fillId="5" borderId="243" xfId="0" applyNumberFormat="1" applyFont="1" applyFill="1" applyBorder="1" applyAlignment="1">
      <alignment horizontal="center" wrapText="1"/>
    </xf>
    <xf numFmtId="3" fontId="51" fillId="12" borderId="241" xfId="0" applyNumberFormat="1" applyFont="1" applyFill="1" applyBorder="1"/>
    <xf numFmtId="4" fontId="51" fillId="15" borderId="244" xfId="0" applyNumberFormat="1" applyFont="1" applyFill="1" applyBorder="1"/>
    <xf numFmtId="0" fontId="11" fillId="0" borderId="0" xfId="0" applyFont="1" applyAlignment="1">
      <alignment horizontal="left" vertical="center" wrapText="1"/>
    </xf>
    <xf numFmtId="0" fontId="10" fillId="3" borderId="256" xfId="3441" applyFont="1" applyFill="1" applyBorder="1" applyAlignment="1">
      <alignment horizontal="center" wrapText="1"/>
    </xf>
    <xf numFmtId="0" fontId="10" fillId="3" borderId="257" xfId="3441" applyFont="1" applyFill="1" applyBorder="1" applyAlignment="1">
      <alignment horizontal="center" wrapText="1"/>
    </xf>
    <xf numFmtId="3" fontId="11" fillId="0" borderId="4" xfId="3441" applyNumberFormat="1" applyFont="1" applyBorder="1" applyAlignment="1">
      <alignment horizontal="right" wrapText="1"/>
    </xf>
    <xf numFmtId="3" fontId="11" fillId="0" borderId="2" xfId="3441" applyNumberFormat="1" applyFont="1" applyBorder="1" applyAlignment="1">
      <alignment horizontal="right" wrapText="1"/>
    </xf>
    <xf numFmtId="3" fontId="11" fillId="0" borderId="9" xfId="3441" applyNumberFormat="1" applyFont="1" applyBorder="1" applyAlignment="1">
      <alignment horizontal="right" wrapText="1"/>
    </xf>
    <xf numFmtId="3" fontId="11" fillId="0" borderId="17" xfId="3441" applyNumberFormat="1" applyFont="1" applyBorder="1" applyAlignment="1">
      <alignment horizontal="right" wrapText="1"/>
    </xf>
    <xf numFmtId="0" fontId="11" fillId="0" borderId="9" xfId="3441" applyFont="1" applyBorder="1"/>
    <xf numFmtId="0" fontId="11" fillId="0" borderId="9" xfId="3441" applyFont="1" applyBorder="1" applyAlignment="1">
      <alignment horizontal="left"/>
    </xf>
    <xf numFmtId="0" fontId="11" fillId="0" borderId="9" xfId="0" applyFont="1" applyBorder="1" applyAlignment="1">
      <alignment horizontal="left"/>
    </xf>
    <xf numFmtId="3" fontId="11" fillId="0" borderId="4" xfId="0" applyNumberFormat="1" applyFont="1" applyBorder="1" applyAlignment="1">
      <alignment horizontal="right"/>
    </xf>
    <xf numFmtId="3" fontId="11" fillId="0" borderId="2" xfId="0" applyNumberFormat="1" applyFont="1" applyBorder="1" applyAlignment="1">
      <alignment horizontal="right"/>
    </xf>
    <xf numFmtId="3" fontId="11" fillId="0" borderId="9" xfId="0" applyNumberFormat="1" applyFont="1" applyBorder="1" applyAlignment="1">
      <alignment horizontal="right"/>
    </xf>
    <xf numFmtId="3" fontId="11" fillId="0" borderId="17" xfId="0" applyNumberFormat="1" applyFont="1" applyBorder="1" applyAlignment="1">
      <alignment horizontal="right"/>
    </xf>
    <xf numFmtId="0" fontId="10" fillId="19" borderId="26" xfId="0" applyFont="1" applyFill="1" applyBorder="1" applyAlignment="1">
      <alignment horizontal="left"/>
    </xf>
    <xf numFmtId="164" fontId="10" fillId="19" borderId="5" xfId="0" applyNumberFormat="1" applyFont="1" applyFill="1" applyBorder="1" applyAlignment="1">
      <alignment horizontal="right"/>
    </xf>
    <xf numFmtId="164" fontId="10" fillId="19" borderId="3" xfId="0" applyNumberFormat="1" applyFont="1" applyFill="1" applyBorder="1" applyAlignment="1">
      <alignment horizontal="right"/>
    </xf>
    <xf numFmtId="164" fontId="10" fillId="19" borderId="26" xfId="0" applyNumberFormat="1" applyFont="1" applyFill="1" applyBorder="1" applyAlignment="1">
      <alignment horizontal="right"/>
    </xf>
    <xf numFmtId="164" fontId="10" fillId="19" borderId="114" xfId="0" applyNumberFormat="1" applyFont="1" applyFill="1" applyBorder="1" applyAlignment="1">
      <alignment horizontal="right"/>
    </xf>
    <xf numFmtId="0" fontId="11" fillId="0" borderId="19" xfId="0" applyFont="1" applyBorder="1" applyAlignment="1">
      <alignment horizontal="left"/>
    </xf>
    <xf numFmtId="0" fontId="10" fillId="4" borderId="10" xfId="0" applyFont="1" applyFill="1" applyBorder="1" applyAlignment="1">
      <alignment horizontal="left"/>
    </xf>
    <xf numFmtId="0" fontId="10" fillId="4" borderId="259" xfId="0" applyFont="1" applyFill="1" applyBorder="1" applyAlignment="1">
      <alignment horizontal="left"/>
    </xf>
    <xf numFmtId="164" fontId="10" fillId="4" borderId="260" xfId="0" applyNumberFormat="1" applyFont="1" applyFill="1" applyBorder="1" applyAlignment="1">
      <alignment horizontal="right"/>
    </xf>
    <xf numFmtId="164" fontId="10" fillId="4" borderId="258" xfId="0" applyNumberFormat="1" applyFont="1" applyFill="1" applyBorder="1" applyAlignment="1">
      <alignment horizontal="right"/>
    </xf>
    <xf numFmtId="164" fontId="10" fillId="4" borderId="259" xfId="0" applyNumberFormat="1" applyFont="1" applyFill="1" applyBorder="1" applyAlignment="1">
      <alignment horizontal="right"/>
    </xf>
    <xf numFmtId="164" fontId="10" fillId="4" borderId="261" xfId="0" applyNumberFormat="1" applyFont="1" applyFill="1" applyBorder="1" applyAlignment="1">
      <alignment horizontal="right"/>
    </xf>
    <xf numFmtId="3" fontId="32" fillId="20" borderId="39" xfId="0" applyNumberFormat="1" applyFont="1" applyFill="1" applyBorder="1" applyAlignment="1">
      <alignment horizontal="right" wrapText="1"/>
    </xf>
    <xf numFmtId="177" fontId="145" fillId="5" borderId="39" xfId="0" applyNumberFormat="1" applyFont="1" applyFill="1" applyBorder="1" applyAlignment="1">
      <alignment horizontal="right" wrapText="1"/>
    </xf>
    <xf numFmtId="177" fontId="144" fillId="2" borderId="39" xfId="0" applyNumberFormat="1" applyFont="1" applyFill="1" applyBorder="1" applyAlignment="1">
      <alignment horizontal="right" wrapText="1"/>
    </xf>
    <xf numFmtId="177" fontId="144" fillId="20" borderId="39" xfId="0" applyNumberFormat="1" applyFont="1" applyFill="1" applyBorder="1" applyAlignment="1">
      <alignment horizontal="right" wrapText="1"/>
    </xf>
    <xf numFmtId="3" fontId="32" fillId="20" borderId="39" xfId="0" applyNumberFormat="1" applyFont="1" applyFill="1" applyBorder="1" applyAlignment="1">
      <alignment horizontal="left" wrapText="1"/>
    </xf>
    <xf numFmtId="0" fontId="12" fillId="20" borderId="0" xfId="0" applyFont="1" applyFill="1" applyAlignment="1">
      <alignment horizontal="left"/>
    </xf>
    <xf numFmtId="0" fontId="11" fillId="0" borderId="268" xfId="0" applyFont="1" applyBorder="1" applyAlignment="1">
      <alignment horizontal="left"/>
    </xf>
    <xf numFmtId="0" fontId="136" fillId="0" borderId="0" xfId="0" applyFont="1" applyAlignment="1">
      <alignment horizontal="left"/>
    </xf>
    <xf numFmtId="6" fontId="11" fillId="0" borderId="123" xfId="0" applyNumberFormat="1" applyFont="1" applyBorder="1" applyAlignment="1">
      <alignment horizontal="right"/>
    </xf>
    <xf numFmtId="10" fontId="11" fillId="0" borderId="124" xfId="0" applyNumberFormat="1" applyFont="1" applyBorder="1" applyAlignment="1">
      <alignment horizontal="right"/>
    </xf>
    <xf numFmtId="3" fontId="11" fillId="0" borderId="268" xfId="0" applyNumberFormat="1" applyFont="1" applyBorder="1" applyAlignment="1">
      <alignment horizontal="right"/>
    </xf>
    <xf numFmtId="6" fontId="11" fillId="0" borderId="268" xfId="0" applyNumberFormat="1" applyFont="1" applyBorder="1" applyAlignment="1">
      <alignment horizontal="right"/>
    </xf>
    <xf numFmtId="0" fontId="11" fillId="0" borderId="268" xfId="0" applyFont="1" applyBorder="1" applyAlignment="1">
      <alignment horizontal="right"/>
    </xf>
    <xf numFmtId="10" fontId="11" fillId="0" borderId="261" xfId="0" applyNumberFormat="1" applyFont="1" applyBorder="1" applyAlignment="1">
      <alignment horizontal="right"/>
    </xf>
    <xf numFmtId="0" fontId="17" fillId="2" borderId="274" xfId="5" applyFill="1" applyBorder="1" applyAlignment="1">
      <alignment horizontal="left" vertical="center"/>
    </xf>
    <xf numFmtId="0" fontId="11" fillId="2" borderId="274" xfId="4" applyFont="1" applyFill="1" applyBorder="1" applyAlignment="1">
      <alignment horizontal="left" vertical="center"/>
    </xf>
    <xf numFmtId="0" fontId="11" fillId="2" borderId="274" xfId="4" applyFont="1" applyFill="1" applyBorder="1" applyAlignment="1">
      <alignment horizontal="center" vertical="center"/>
    </xf>
    <xf numFmtId="0" fontId="17" fillId="0" borderId="274" xfId="5" applyBorder="1" applyAlignment="1">
      <alignment vertical="center"/>
    </xf>
    <xf numFmtId="0" fontId="72" fillId="2" borderId="274" xfId="4" applyFont="1" applyFill="1" applyBorder="1" applyAlignment="1">
      <alignment horizontal="left" vertical="center"/>
    </xf>
    <xf numFmtId="0" fontId="15" fillId="2" borderId="274" xfId="4" applyFont="1" applyFill="1" applyBorder="1" applyAlignment="1">
      <alignment horizontal="left"/>
    </xf>
    <xf numFmtId="0" fontId="28" fillId="2" borderId="274" xfId="4" applyFont="1" applyFill="1" applyBorder="1" applyAlignment="1">
      <alignment horizontal="left"/>
    </xf>
    <xf numFmtId="0" fontId="19" fillId="2" borderId="274" xfId="5" applyFont="1" applyFill="1" applyBorder="1" applyAlignment="1">
      <alignment horizontal="left"/>
    </xf>
    <xf numFmtId="0" fontId="11" fillId="2" borderId="274" xfId="4" applyFont="1" applyFill="1" applyBorder="1" applyAlignment="1">
      <alignment horizontal="left"/>
    </xf>
    <xf numFmtId="0" fontId="10" fillId="19" borderId="282" xfId="0" applyFont="1" applyFill="1" applyBorder="1" applyAlignment="1">
      <alignment horizontal="left"/>
    </xf>
    <xf numFmtId="164" fontId="10" fillId="19" borderId="256" xfId="0" applyNumberFormat="1" applyFont="1" applyFill="1" applyBorder="1" applyAlignment="1">
      <alignment horizontal="right"/>
    </xf>
    <xf numFmtId="164" fontId="10" fillId="19" borderId="283" xfId="0" applyNumberFormat="1" applyFont="1" applyFill="1" applyBorder="1" applyAlignment="1">
      <alignment horizontal="right"/>
    </xf>
    <xf numFmtId="164" fontId="10" fillId="19" borderId="284" xfId="0" applyNumberFormat="1" applyFont="1" applyFill="1" applyBorder="1" applyAlignment="1">
      <alignment horizontal="right"/>
    </xf>
    <xf numFmtId="164" fontId="10" fillId="19" borderId="257" xfId="0" applyNumberFormat="1" applyFont="1" applyFill="1" applyBorder="1" applyAlignment="1">
      <alignment horizontal="right"/>
    </xf>
    <xf numFmtId="0" fontId="10" fillId="3" borderId="273" xfId="28" applyFont="1" applyFill="1" applyBorder="1" applyAlignment="1">
      <alignment horizontal="center"/>
    </xf>
    <xf numFmtId="0" fontId="10" fillId="3" borderId="291" xfId="28" applyFont="1" applyFill="1" applyBorder="1" applyAlignment="1">
      <alignment horizontal="center"/>
    </xf>
    <xf numFmtId="0" fontId="10" fillId="3" borderId="292" xfId="28" applyFont="1" applyFill="1" applyBorder="1" applyAlignment="1">
      <alignment horizontal="center"/>
    </xf>
    <xf numFmtId="0" fontId="10" fillId="3" borderId="293" xfId="28" applyFont="1" applyFill="1" applyBorder="1" applyAlignment="1">
      <alignment horizontal="center"/>
    </xf>
    <xf numFmtId="0" fontId="11" fillId="0" borderId="294" xfId="0" applyFont="1" applyBorder="1" applyAlignment="1">
      <alignment horizontal="left"/>
    </xf>
    <xf numFmtId="164" fontId="11" fillId="0" borderId="295" xfId="0" applyNumberFormat="1" applyFont="1" applyBorder="1" applyAlignment="1">
      <alignment horizontal="right"/>
    </xf>
    <xf numFmtId="165" fontId="11" fillId="0" borderId="296" xfId="0" applyNumberFormat="1" applyFont="1" applyBorder="1" applyAlignment="1">
      <alignment horizontal="right"/>
    </xf>
    <xf numFmtId="164" fontId="11" fillId="0" borderId="296" xfId="0" applyNumberFormat="1" applyFont="1" applyBorder="1" applyAlignment="1">
      <alignment horizontal="right"/>
    </xf>
    <xf numFmtId="165" fontId="11" fillId="0" borderId="297" xfId="0" applyNumberFormat="1" applyFont="1" applyBorder="1" applyAlignment="1">
      <alignment horizontal="right"/>
    </xf>
    <xf numFmtId="165" fontId="11" fillId="0" borderId="298" xfId="0" applyNumberFormat="1" applyFont="1" applyBorder="1" applyAlignment="1">
      <alignment horizontal="right"/>
    </xf>
    <xf numFmtId="0" fontId="10" fillId="3" borderId="302" xfId="3441" applyFont="1" applyFill="1" applyBorder="1" applyAlignment="1">
      <alignment horizontal="center"/>
    </xf>
    <xf numFmtId="0" fontId="10" fillId="3" borderId="290" xfId="3441" applyFont="1" applyFill="1" applyBorder="1" applyAlignment="1">
      <alignment horizontal="center"/>
    </xf>
    <xf numFmtId="0" fontId="10" fillId="3" borderId="283" xfId="3441" applyFont="1" applyFill="1" applyBorder="1" applyAlignment="1">
      <alignment horizontal="center" wrapText="1"/>
    </xf>
    <xf numFmtId="0" fontId="10" fillId="3" borderId="304" xfId="3441" applyFont="1" applyFill="1" applyBorder="1" applyAlignment="1">
      <alignment horizontal="center" wrapText="1"/>
    </xf>
    <xf numFmtId="0" fontId="11" fillId="0" borderId="305" xfId="3441" applyFont="1" applyBorder="1"/>
    <xf numFmtId="3" fontId="11" fillId="0" borderId="306" xfId="3441" applyNumberFormat="1" applyFont="1" applyBorder="1" applyAlignment="1">
      <alignment horizontal="right" wrapText="1"/>
    </xf>
    <xf numFmtId="3" fontId="11" fillId="0" borderId="307" xfId="3441" applyNumberFormat="1" applyFont="1" applyBorder="1" applyAlignment="1">
      <alignment horizontal="right" wrapText="1"/>
    </xf>
    <xf numFmtId="3" fontId="11" fillId="0" borderId="305" xfId="3441" applyNumberFormat="1" applyFont="1" applyBorder="1" applyAlignment="1">
      <alignment horizontal="right" wrapText="1"/>
    </xf>
    <xf numFmtId="3" fontId="11" fillId="0" borderId="308" xfId="3441" applyNumberFormat="1" applyFont="1" applyBorder="1" applyAlignment="1">
      <alignment horizontal="right" wrapText="1"/>
    </xf>
    <xf numFmtId="0" fontId="10" fillId="3" borderId="314" xfId="0" applyFont="1" applyFill="1" applyBorder="1" applyAlignment="1">
      <alignment horizontal="center"/>
    </xf>
    <xf numFmtId="0" fontId="10" fillId="3" borderId="291" xfId="0" applyFont="1" applyFill="1" applyBorder="1" applyAlignment="1">
      <alignment horizontal="center"/>
    </xf>
    <xf numFmtId="0" fontId="10" fillId="3" borderId="293" xfId="0" applyFont="1" applyFill="1" applyBorder="1" applyAlignment="1">
      <alignment horizontal="center"/>
    </xf>
    <xf numFmtId="169" fontId="10" fillId="4" borderId="315" xfId="0" applyNumberFormat="1" applyFont="1" applyFill="1" applyBorder="1" applyAlignment="1">
      <alignment horizontal="center"/>
    </xf>
    <xf numFmtId="0" fontId="10" fillId="4" borderId="304" xfId="0" applyFont="1" applyFill="1" applyBorder="1" applyAlignment="1">
      <alignment horizontal="left"/>
    </xf>
    <xf numFmtId="0" fontId="10" fillId="3" borderId="314" xfId="0" applyFont="1" applyFill="1" applyBorder="1" applyAlignment="1">
      <alignment horizontal="center" wrapText="1"/>
    </xf>
    <xf numFmtId="0" fontId="10" fillId="3" borderId="291" xfId="0" applyFont="1" applyFill="1" applyBorder="1" applyAlignment="1">
      <alignment horizontal="center" wrapText="1"/>
    </xf>
    <xf numFmtId="0" fontId="10" fillId="3" borderId="293" xfId="0" applyFont="1" applyFill="1" applyBorder="1" applyAlignment="1">
      <alignment horizontal="center" wrapText="1"/>
    </xf>
    <xf numFmtId="0" fontId="11" fillId="0" borderId="319" xfId="0" applyFont="1" applyBorder="1" applyAlignment="1">
      <alignment horizontal="left"/>
    </xf>
    <xf numFmtId="3" fontId="11" fillId="0" borderId="261" xfId="0" applyNumberFormat="1" applyFont="1" applyBorder="1" applyAlignment="1">
      <alignment horizontal="right"/>
    </xf>
    <xf numFmtId="0" fontId="10" fillId="21" borderId="321" xfId="0" applyFont="1" applyFill="1" applyBorder="1" applyAlignment="1">
      <alignment horizontal="center"/>
    </xf>
    <xf numFmtId="0" fontId="10" fillId="21" borderId="290" xfId="0" applyFont="1" applyFill="1" applyBorder="1" applyAlignment="1">
      <alignment horizontal="center"/>
    </xf>
    <xf numFmtId="0" fontId="10" fillId="23" borderId="261" xfId="0" applyFont="1" applyFill="1" applyBorder="1" applyAlignment="1">
      <alignment horizontal="left"/>
    </xf>
    <xf numFmtId="3" fontId="10" fillId="23" borderId="268" xfId="0" applyNumberFormat="1" applyFont="1" applyFill="1" applyBorder="1" applyAlignment="1">
      <alignment horizontal="left"/>
    </xf>
    <xf numFmtId="3" fontId="10" fillId="23" borderId="261" xfId="0" applyNumberFormat="1" applyFont="1" applyFill="1" applyBorder="1" applyAlignment="1">
      <alignment horizontal="left"/>
    </xf>
    <xf numFmtId="0" fontId="10" fillId="21" borderId="322" xfId="0" applyFont="1" applyFill="1" applyBorder="1" applyAlignment="1">
      <alignment horizontal="center" vertical="center"/>
    </xf>
    <xf numFmtId="0" fontId="10" fillId="21" borderId="321" xfId="0" applyFont="1" applyFill="1" applyBorder="1" applyAlignment="1">
      <alignment horizontal="center" vertical="center"/>
    </xf>
    <xf numFmtId="0" fontId="10" fillId="21" borderId="290" xfId="0" applyFont="1" applyFill="1" applyBorder="1" applyAlignment="1">
      <alignment horizontal="center" vertical="center"/>
    </xf>
    <xf numFmtId="3" fontId="11" fillId="0" borderId="268" xfId="0" applyNumberFormat="1" applyFont="1" applyBorder="1" applyAlignment="1">
      <alignment horizontal="center" vertical="center"/>
    </xf>
    <xf numFmtId="3" fontId="11" fillId="0" borderId="261" xfId="0" applyNumberFormat="1" applyFont="1" applyBorder="1" applyAlignment="1">
      <alignment horizontal="center" vertical="center"/>
    </xf>
    <xf numFmtId="9" fontId="1" fillId="7" borderId="0" xfId="8" applyFont="1" applyFill="1"/>
    <xf numFmtId="0" fontId="10" fillId="21" borderId="323" xfId="0" applyFont="1" applyFill="1" applyBorder="1" applyAlignment="1">
      <alignment horizontal="center" wrapText="1"/>
    </xf>
    <xf numFmtId="0" fontId="10" fillId="21" borderId="321" xfId="0" applyFont="1" applyFill="1" applyBorder="1" applyAlignment="1">
      <alignment horizontal="center" wrapText="1"/>
    </xf>
    <xf numFmtId="0" fontId="10" fillId="21" borderId="317" xfId="0" applyFont="1" applyFill="1" applyBorder="1" applyAlignment="1">
      <alignment horizontal="center" wrapText="1"/>
    </xf>
    <xf numFmtId="3" fontId="11" fillId="0" borderId="324" xfId="0" applyNumberFormat="1" applyFont="1" applyBorder="1" applyAlignment="1">
      <alignment horizontal="right"/>
    </xf>
    <xf numFmtId="3" fontId="11" fillId="0" borderId="325" xfId="0" applyNumberFormat="1" applyFont="1" applyBorder="1" applyAlignment="1">
      <alignment horizontal="right"/>
    </xf>
    <xf numFmtId="0" fontId="10" fillId="21" borderId="322" xfId="0" applyFont="1" applyFill="1" applyBorder="1" applyAlignment="1">
      <alignment horizontal="center" wrapText="1"/>
    </xf>
    <xf numFmtId="0" fontId="10" fillId="21" borderId="290" xfId="0" applyFont="1" applyFill="1" applyBorder="1" applyAlignment="1">
      <alignment horizontal="center" wrapText="1"/>
    </xf>
    <xf numFmtId="0" fontId="10" fillId="21" borderId="265" xfId="0" applyFont="1" applyFill="1" applyBorder="1" applyAlignment="1">
      <alignment horizontal="center" wrapText="1"/>
    </xf>
    <xf numFmtId="0" fontId="10" fillId="21" borderId="267" xfId="0" applyFont="1" applyFill="1" applyBorder="1" applyAlignment="1">
      <alignment horizontal="center" wrapText="1"/>
    </xf>
    <xf numFmtId="0" fontId="11" fillId="0" borderId="268" xfId="0" applyFont="1" applyBorder="1" applyAlignment="1">
      <alignment horizontal="center"/>
    </xf>
    <xf numFmtId="3" fontId="11" fillId="0" borderId="268" xfId="0" applyNumberFormat="1" applyFont="1" applyBorder="1" applyAlignment="1">
      <alignment horizontal="center"/>
    </xf>
    <xf numFmtId="0" fontId="11" fillId="0" borderId="261" xfId="0" applyFont="1" applyBorder="1" applyAlignment="1">
      <alignment horizontal="center"/>
    </xf>
    <xf numFmtId="3" fontId="11" fillId="0" borderId="261" xfId="0" applyNumberFormat="1" applyFont="1" applyBorder="1" applyAlignment="1">
      <alignment horizontal="center"/>
    </xf>
    <xf numFmtId="3" fontId="10" fillId="23" borderId="330" xfId="0" applyNumberFormat="1" applyFont="1" applyFill="1" applyBorder="1" applyAlignment="1">
      <alignment horizontal="right"/>
    </xf>
    <xf numFmtId="0" fontId="10" fillId="23" borderId="330" xfId="0" applyFont="1" applyFill="1" applyBorder="1" applyAlignment="1">
      <alignment horizontal="right"/>
    </xf>
    <xf numFmtId="3" fontId="10" fillId="23" borderId="272" xfId="0" applyNumberFormat="1" applyFont="1" applyFill="1" applyBorder="1" applyAlignment="1">
      <alignment horizontal="right"/>
    </xf>
    <xf numFmtId="3" fontId="10" fillId="23" borderId="291" xfId="0" applyNumberFormat="1" applyFont="1" applyFill="1" applyBorder="1" applyAlignment="1">
      <alignment horizontal="right"/>
    </xf>
    <xf numFmtId="0" fontId="11" fillId="0" borderId="331" xfId="0" applyFont="1" applyBorder="1" applyAlignment="1">
      <alignment horizontal="left"/>
    </xf>
    <xf numFmtId="3" fontId="11" fillId="0" borderId="245" xfId="0" applyNumberFormat="1" applyFont="1" applyBorder="1" applyAlignment="1">
      <alignment horizontal="right"/>
    </xf>
    <xf numFmtId="0" fontId="10" fillId="21" borderId="330" xfId="0" applyFont="1" applyFill="1" applyBorder="1" applyAlignment="1">
      <alignment horizontal="center"/>
    </xf>
    <xf numFmtId="0" fontId="10" fillId="21" borderId="272" xfId="0" applyFont="1" applyFill="1" applyBorder="1" applyAlignment="1">
      <alignment horizontal="center" wrapText="1"/>
    </xf>
    <xf numFmtId="0" fontId="10" fillId="21" borderId="291" xfId="0" applyFont="1" applyFill="1" applyBorder="1" applyAlignment="1">
      <alignment horizontal="center"/>
    </xf>
    <xf numFmtId="0" fontId="10" fillId="23" borderId="272" xfId="0" applyFont="1" applyFill="1" applyBorder="1" applyAlignment="1">
      <alignment horizontal="right"/>
    </xf>
    <xf numFmtId="0" fontId="10" fillId="23" borderId="257" xfId="0" applyFont="1" applyFill="1" applyBorder="1" applyAlignment="1">
      <alignment horizontal="right"/>
    </xf>
    <xf numFmtId="0" fontId="11" fillId="0" borderId="245" xfId="0" applyFont="1" applyBorder="1" applyAlignment="1">
      <alignment horizontal="right"/>
    </xf>
    <xf numFmtId="0" fontId="11" fillId="0" borderId="261" xfId="0" applyFont="1" applyBorder="1" applyAlignment="1">
      <alignment horizontal="right"/>
    </xf>
    <xf numFmtId="0" fontId="10" fillId="21" borderId="273" xfId="0" applyFont="1" applyFill="1" applyBorder="1" applyAlignment="1">
      <alignment horizontal="center"/>
    </xf>
    <xf numFmtId="3" fontId="10" fillId="23" borderId="257" xfId="0" applyNumberFormat="1" applyFont="1" applyFill="1" applyBorder="1" applyAlignment="1">
      <alignment horizontal="right"/>
    </xf>
    <xf numFmtId="0" fontId="10" fillId="23" borderId="272" xfId="0" applyFont="1" applyFill="1" applyBorder="1" applyAlignment="1">
      <alignment horizontal="left"/>
    </xf>
    <xf numFmtId="3" fontId="10" fillId="23" borderId="340" xfId="0" applyNumberFormat="1" applyFont="1" applyFill="1" applyBorder="1" applyAlignment="1">
      <alignment horizontal="right"/>
    </xf>
    <xf numFmtId="3" fontId="10" fillId="23" borderId="329" xfId="0" applyNumberFormat="1" applyFont="1" applyFill="1" applyBorder="1" applyAlignment="1">
      <alignment horizontal="right"/>
    </xf>
    <xf numFmtId="3" fontId="10" fillId="23" borderId="341" xfId="0" applyNumberFormat="1" applyFont="1" applyFill="1" applyBorder="1" applyAlignment="1">
      <alignment horizontal="right"/>
    </xf>
    <xf numFmtId="0" fontId="10" fillId="21" borderId="322" xfId="0" applyFont="1" applyFill="1" applyBorder="1" applyAlignment="1">
      <alignment horizontal="center"/>
    </xf>
    <xf numFmtId="0" fontId="11" fillId="0" borderId="325" xfId="0" applyFont="1" applyBorder="1" applyAlignment="1">
      <alignment horizontal="right"/>
    </xf>
    <xf numFmtId="0" fontId="10" fillId="21" borderId="323" xfId="0" applyFont="1" applyFill="1" applyBorder="1" applyAlignment="1">
      <alignment horizontal="center"/>
    </xf>
    <xf numFmtId="0" fontId="10" fillId="21" borderId="257" xfId="0" applyFont="1" applyFill="1" applyBorder="1" applyAlignment="1">
      <alignment horizontal="center"/>
    </xf>
    <xf numFmtId="0" fontId="10" fillId="21" borderId="344" xfId="0" applyFont="1" applyFill="1" applyBorder="1" applyAlignment="1">
      <alignment horizontal="center"/>
    </xf>
    <xf numFmtId="3" fontId="10" fillId="23" borderId="344" xfId="0" applyNumberFormat="1" applyFont="1" applyFill="1" applyBorder="1" applyAlignment="1">
      <alignment horizontal="right"/>
    </xf>
    <xf numFmtId="3" fontId="10" fillId="23" borderId="272" xfId="0" applyNumberFormat="1" applyFont="1" applyFill="1" applyBorder="1" applyAlignment="1">
      <alignment horizontal="left"/>
    </xf>
    <xf numFmtId="0" fontId="11" fillId="0" borderId="325" xfId="0" applyFont="1" applyBorder="1" applyAlignment="1">
      <alignment horizontal="left"/>
    </xf>
    <xf numFmtId="3" fontId="11" fillId="0" borderId="261" xfId="0" applyNumberFormat="1" applyFont="1" applyBorder="1" applyAlignment="1">
      <alignment horizontal="left"/>
    </xf>
    <xf numFmtId="49" fontId="10" fillId="23" borderId="345" xfId="0" applyNumberFormat="1" applyFont="1" applyFill="1" applyBorder="1" applyAlignment="1">
      <alignment horizontal="center"/>
    </xf>
    <xf numFmtId="0" fontId="10" fillId="23" borderId="257" xfId="0" applyFont="1" applyFill="1" applyBorder="1" applyAlignment="1">
      <alignment horizontal="left"/>
    </xf>
    <xf numFmtId="0" fontId="11" fillId="0" borderId="261" xfId="0" applyFont="1" applyBorder="1" applyAlignment="1">
      <alignment horizontal="left"/>
    </xf>
    <xf numFmtId="0" fontId="10" fillId="21" borderId="257" xfId="0" applyFont="1" applyFill="1" applyBorder="1" applyAlignment="1">
      <alignment horizontal="center" wrapText="1"/>
    </xf>
    <xf numFmtId="3" fontId="10" fillId="23" borderId="345" xfId="0" applyNumberFormat="1" applyFont="1" applyFill="1" applyBorder="1" applyAlignment="1">
      <alignment horizontal="right"/>
    </xf>
    <xf numFmtId="3" fontId="10" fillId="23" borderId="342" xfId="0" applyNumberFormat="1" applyFont="1" applyFill="1" applyBorder="1" applyAlignment="1">
      <alignment horizontal="right"/>
    </xf>
    <xf numFmtId="3" fontId="10" fillId="23" borderId="348" xfId="0" applyNumberFormat="1" applyFont="1" applyFill="1" applyBorder="1" applyAlignment="1">
      <alignment horizontal="right"/>
    </xf>
    <xf numFmtId="0" fontId="10" fillId="23" borderId="345" xfId="0" applyFont="1" applyFill="1" applyBorder="1" applyAlignment="1">
      <alignment horizontal="right"/>
    </xf>
    <xf numFmtId="0" fontId="10" fillId="23" borderId="348" xfId="0" applyFont="1" applyFill="1" applyBorder="1" applyAlignment="1">
      <alignment horizontal="right"/>
    </xf>
    <xf numFmtId="0" fontId="10" fillId="23" borderId="342" xfId="0" applyFont="1" applyFill="1" applyBorder="1" applyAlignment="1">
      <alignment horizontal="right"/>
    </xf>
    <xf numFmtId="0" fontId="10" fillId="21" borderId="348" xfId="0" applyFont="1" applyFill="1" applyBorder="1" applyAlignment="1">
      <alignment horizontal="center" wrapText="1"/>
    </xf>
    <xf numFmtId="0" fontId="10" fillId="21" borderId="257" xfId="0" applyFont="1" applyFill="1" applyBorder="1" applyAlignment="1">
      <alignment horizontal="left" wrapText="1"/>
    </xf>
    <xf numFmtId="0" fontId="10" fillId="5" borderId="273" xfId="28" applyFont="1" applyFill="1" applyBorder="1" applyAlignment="1">
      <alignment horizontal="center"/>
    </xf>
    <xf numFmtId="0" fontId="10" fillId="5" borderId="291" xfId="28" applyFont="1" applyFill="1" applyBorder="1" applyAlignment="1">
      <alignment horizontal="center"/>
    </xf>
    <xf numFmtId="0" fontId="10" fillId="5" borderId="293" xfId="28" applyFont="1" applyFill="1" applyBorder="1" applyAlignment="1">
      <alignment horizontal="center"/>
    </xf>
    <xf numFmtId="0" fontId="10" fillId="3" borderId="257" xfId="28" applyFont="1" applyFill="1" applyBorder="1" applyAlignment="1">
      <alignment horizontal="center"/>
    </xf>
    <xf numFmtId="0" fontId="11" fillId="0" borderId="351" xfId="0" applyFont="1" applyBorder="1" applyAlignment="1">
      <alignment horizontal="center"/>
    </xf>
    <xf numFmtId="0" fontId="11" fillId="0" borderId="308" xfId="0" applyFont="1" applyBorder="1" applyAlignment="1">
      <alignment horizontal="center"/>
    </xf>
    <xf numFmtId="0" fontId="33" fillId="9" borderId="342" xfId="0" applyFont="1" applyFill="1" applyBorder="1" applyAlignment="1">
      <alignment horizontal="center"/>
    </xf>
    <xf numFmtId="0" fontId="33" fillId="9" borderId="272" xfId="0" applyFont="1" applyFill="1" applyBorder="1" applyAlignment="1">
      <alignment horizontal="center"/>
    </xf>
    <xf numFmtId="0" fontId="33" fillId="9" borderId="257" xfId="0" applyFont="1" applyFill="1" applyBorder="1" applyAlignment="1">
      <alignment horizontal="center"/>
    </xf>
    <xf numFmtId="0" fontId="33" fillId="9" borderId="342" xfId="0" applyFont="1" applyFill="1" applyBorder="1" applyAlignment="1">
      <alignment horizontal="center" wrapText="1"/>
    </xf>
    <xf numFmtId="0" fontId="33" fillId="9" borderId="271" xfId="0" applyFont="1" applyFill="1" applyBorder="1" applyAlignment="1">
      <alignment horizontal="center"/>
    </xf>
    <xf numFmtId="0" fontId="33" fillId="9" borderId="291" xfId="0" applyFont="1" applyFill="1" applyBorder="1" applyAlignment="1">
      <alignment horizontal="center"/>
    </xf>
    <xf numFmtId="0" fontId="33" fillId="9" borderId="293" xfId="0" applyFont="1" applyFill="1" applyBorder="1" applyAlignment="1">
      <alignment horizontal="center"/>
    </xf>
    <xf numFmtId="0" fontId="33" fillId="9" borderId="314" xfId="0" applyFont="1" applyFill="1" applyBorder="1" applyAlignment="1">
      <alignment wrapText="1"/>
    </xf>
    <xf numFmtId="0" fontId="33" fillId="9" borderId="291" xfId="0" applyFont="1" applyFill="1" applyBorder="1" applyAlignment="1">
      <alignment horizontal="center" wrapText="1"/>
    </xf>
    <xf numFmtId="168" fontId="33" fillId="9" borderId="291" xfId="26" applyNumberFormat="1" applyFont="1" applyFill="1" applyBorder="1" applyAlignment="1">
      <alignment horizontal="center" wrapText="1"/>
    </xf>
    <xf numFmtId="0" fontId="33" fillId="9" borderId="257" xfId="0" applyFont="1" applyFill="1" applyBorder="1" applyAlignment="1">
      <alignment horizontal="center" wrapText="1"/>
    </xf>
    <xf numFmtId="168" fontId="33" fillId="9" borderId="314" xfId="26" applyNumberFormat="1" applyFont="1" applyFill="1" applyBorder="1" applyAlignment="1">
      <alignment wrapText="1"/>
    </xf>
    <xf numFmtId="168" fontId="76" fillId="9" borderId="291" xfId="26" applyNumberFormat="1" applyFont="1" applyFill="1" applyBorder="1" applyAlignment="1">
      <alignment horizontal="center"/>
    </xf>
    <xf numFmtId="168" fontId="76" fillId="9" borderId="257" xfId="26" applyNumberFormat="1" applyFont="1" applyFill="1" applyBorder="1" applyAlignment="1">
      <alignment horizontal="center"/>
    </xf>
    <xf numFmtId="10" fontId="33" fillId="9" borderId="291" xfId="8" applyNumberFormat="1" applyFont="1" applyFill="1" applyBorder="1"/>
    <xf numFmtId="168" fontId="33" fillId="9" borderId="291" xfId="26" applyNumberFormat="1" applyFont="1" applyFill="1" applyBorder="1"/>
    <xf numFmtId="0" fontId="33" fillId="9" borderId="291" xfId="0" applyFont="1" applyFill="1" applyBorder="1"/>
    <xf numFmtId="0" fontId="33" fillId="9" borderId="257" xfId="0" applyFont="1" applyFill="1" applyBorder="1"/>
    <xf numFmtId="10" fontId="33" fillId="9" borderId="293" xfId="8" applyNumberFormat="1" applyFont="1" applyFill="1" applyBorder="1"/>
    <xf numFmtId="0" fontId="33" fillId="9" borderId="261" xfId="0" applyFont="1" applyFill="1" applyBorder="1"/>
    <xf numFmtId="0" fontId="33" fillId="0" borderId="271" xfId="0" applyFont="1" applyBorder="1" applyAlignment="1">
      <alignment horizontal="center"/>
    </xf>
    <xf numFmtId="0" fontId="0" fillId="0" borderId="272" xfId="0" applyBorder="1" applyAlignment="1">
      <alignment horizontal="center"/>
    </xf>
    <xf numFmtId="0" fontId="0" fillId="0" borderId="273" xfId="0" applyBorder="1" applyAlignment="1">
      <alignment horizontal="center"/>
    </xf>
    <xf numFmtId="0" fontId="33" fillId="0" borderId="314" xfId="0" applyFont="1" applyBorder="1" applyAlignment="1">
      <alignment wrapText="1"/>
    </xf>
    <xf numFmtId="0" fontId="33" fillId="0" borderId="291" xfId="0" applyFont="1" applyBorder="1" applyAlignment="1">
      <alignment horizontal="center" wrapText="1"/>
    </xf>
    <xf numFmtId="168" fontId="33" fillId="0" borderId="291" xfId="26" applyNumberFormat="1" applyFont="1" applyFill="1" applyBorder="1" applyAlignment="1">
      <alignment horizontal="center" wrapText="1"/>
    </xf>
    <xf numFmtId="0" fontId="33" fillId="0" borderId="271" xfId="0" applyFont="1" applyBorder="1" applyAlignment="1">
      <alignment horizontal="center" wrapText="1"/>
    </xf>
    <xf numFmtId="0" fontId="33" fillId="0" borderId="273" xfId="0" applyFont="1" applyBorder="1" applyAlignment="1">
      <alignment horizontal="center" wrapText="1"/>
    </xf>
    <xf numFmtId="0" fontId="33" fillId="0" borderId="293" xfId="0" applyFont="1" applyBorder="1" applyAlignment="1">
      <alignment horizontal="center" wrapText="1"/>
    </xf>
    <xf numFmtId="10" fontId="33" fillId="0" borderId="291" xfId="8" applyNumberFormat="1" applyFont="1" applyFill="1" applyBorder="1"/>
    <xf numFmtId="10" fontId="33" fillId="0" borderId="271" xfId="8" applyNumberFormat="1" applyFont="1" applyFill="1" applyBorder="1"/>
    <xf numFmtId="10" fontId="33" fillId="0" borderId="273" xfId="8" applyNumberFormat="1" applyFont="1" applyFill="1" applyBorder="1"/>
    <xf numFmtId="10" fontId="33" fillId="0" borderId="293" xfId="8" applyNumberFormat="1" applyFont="1" applyFill="1" applyBorder="1"/>
    <xf numFmtId="0" fontId="33" fillId="0" borderId="353" xfId="0" applyFont="1" applyBorder="1" applyAlignment="1">
      <alignment wrapText="1"/>
    </xf>
    <xf numFmtId="10" fontId="33" fillId="0" borderId="240" xfId="8" applyNumberFormat="1" applyFont="1" applyFill="1" applyBorder="1"/>
    <xf numFmtId="10" fontId="33" fillId="0" borderId="354" xfId="8" applyNumberFormat="1" applyFont="1" applyFill="1" applyBorder="1"/>
    <xf numFmtId="10" fontId="33" fillId="0" borderId="355" xfId="8" applyNumberFormat="1" applyFont="1" applyFill="1" applyBorder="1"/>
    <xf numFmtId="10" fontId="33" fillId="0" borderId="356" xfId="8" applyNumberFormat="1" applyFont="1" applyFill="1" applyBorder="1"/>
    <xf numFmtId="0" fontId="74" fillId="5" borderId="291" xfId="17" applyFont="1" applyFill="1" applyBorder="1" applyAlignment="1">
      <alignment horizontal="center" vertical="top" wrapText="1"/>
    </xf>
    <xf numFmtId="0" fontId="72" fillId="0" borderId="291" xfId="17" applyFont="1" applyBorder="1"/>
    <xf numFmtId="0" fontId="72" fillId="0" borderId="291" xfId="17" applyFont="1" applyBorder="1" applyAlignment="1">
      <alignment horizontal="center"/>
    </xf>
    <xf numFmtId="0" fontId="72" fillId="0" borderId="291" xfId="17" applyFont="1" applyBorder="1" applyAlignment="1">
      <alignment horizontal="centerContinuous"/>
    </xf>
    <xf numFmtId="0" fontId="74" fillId="5" borderId="291" xfId="17" applyFont="1" applyFill="1" applyBorder="1" applyAlignment="1">
      <alignment horizontal="center" vertical="center" wrapText="1"/>
    </xf>
    <xf numFmtId="0" fontId="37" fillId="0" borderId="314" xfId="36" applyFont="1" applyBorder="1"/>
    <xf numFmtId="3" fontId="37" fillId="0" borderId="291" xfId="36" applyNumberFormat="1" applyFont="1" applyBorder="1"/>
    <xf numFmtId="3" fontId="37" fillId="0" borderId="271" xfId="36" applyNumberFormat="1" applyFont="1" applyBorder="1"/>
    <xf numFmtId="3" fontId="37" fillId="0" borderId="348" xfId="36" applyNumberFormat="1" applyFont="1" applyBorder="1"/>
    <xf numFmtId="3" fontId="37" fillId="0" borderId="357" xfId="36" applyNumberFormat="1" applyFont="1" applyBorder="1"/>
    <xf numFmtId="3" fontId="37" fillId="0" borderId="358" xfId="36" applyNumberFormat="1" applyFont="1" applyBorder="1"/>
    <xf numFmtId="3" fontId="37" fillId="0" borderId="272" xfId="36" applyNumberFormat="1" applyFont="1" applyBorder="1"/>
    <xf numFmtId="0" fontId="37" fillId="5" borderId="311" xfId="28" applyFont="1" applyFill="1" applyBorder="1" applyAlignment="1">
      <alignment horizontal="center"/>
    </xf>
    <xf numFmtId="0" fontId="37" fillId="5" borderId="312" xfId="28" applyFont="1" applyFill="1" applyBorder="1" applyAlignment="1">
      <alignment horizontal="center" wrapText="1"/>
    </xf>
    <xf numFmtId="0" fontId="37" fillId="5" borderId="323" xfId="28" applyFont="1" applyFill="1" applyBorder="1" applyAlignment="1">
      <alignment horizontal="center" wrapText="1"/>
    </xf>
    <xf numFmtId="0" fontId="37" fillId="0" borderId="314" xfId="0" applyFont="1" applyBorder="1"/>
    <xf numFmtId="10" fontId="37" fillId="0" borderId="291" xfId="0" applyNumberFormat="1" applyFont="1" applyBorder="1"/>
    <xf numFmtId="10" fontId="37" fillId="0" borderId="348" xfId="0" applyNumberFormat="1" applyFont="1" applyBorder="1"/>
    <xf numFmtId="0" fontId="37" fillId="0" borderId="359" xfId="0" applyFont="1" applyBorder="1"/>
    <xf numFmtId="10" fontId="37" fillId="0" borderId="358" xfId="0" applyNumberFormat="1" applyFont="1" applyBorder="1"/>
    <xf numFmtId="0" fontId="37" fillId="5" borderId="261" xfId="19" applyFont="1" applyFill="1" applyBorder="1" applyAlignment="1">
      <alignment horizontal="center" vertical="center"/>
    </xf>
    <xf numFmtId="0" fontId="37" fillId="5" borderId="245" xfId="19" applyFont="1" applyFill="1" applyBorder="1" applyAlignment="1">
      <alignment horizontal="center" vertical="center" wrapText="1"/>
    </xf>
    <xf numFmtId="0" fontId="37" fillId="5" borderId="360" xfId="19" applyFont="1" applyFill="1" applyBorder="1" applyAlignment="1">
      <alignment horizontal="center" vertical="center" wrapText="1"/>
    </xf>
    <xf numFmtId="0" fontId="37" fillId="0" borderId="238" xfId="19" applyFont="1" applyBorder="1"/>
    <xf numFmtId="0" fontId="37" fillId="0" borderId="348" xfId="19" applyFont="1" applyBorder="1"/>
    <xf numFmtId="0" fontId="37" fillId="0" borderId="349" xfId="19" applyFont="1" applyBorder="1"/>
    <xf numFmtId="3" fontId="37" fillId="0" borderId="361" xfId="19" applyNumberFormat="1" applyFont="1" applyBorder="1"/>
    <xf numFmtId="3" fontId="37" fillId="0" borderId="237" xfId="19" applyNumberFormat="1" applyFont="1" applyBorder="1"/>
    <xf numFmtId="3" fontId="37" fillId="0" borderId="362" xfId="19" applyNumberFormat="1" applyFont="1" applyBorder="1"/>
    <xf numFmtId="10" fontId="37" fillId="0" borderId="261" xfId="19" applyNumberFormat="1" applyFont="1" applyBorder="1"/>
    <xf numFmtId="10" fontId="37" fillId="0" borderId="245" xfId="19" applyNumberFormat="1" applyFont="1" applyBorder="1"/>
    <xf numFmtId="10" fontId="37" fillId="10" borderId="261" xfId="19" applyNumberFormat="1" applyFont="1" applyFill="1" applyBorder="1"/>
    <xf numFmtId="0" fontId="127" fillId="0" borderId="362" xfId="0" applyFont="1" applyBorder="1"/>
    <xf numFmtId="0" fontId="127" fillId="0" borderId="238" xfId="0" applyFont="1" applyBorder="1"/>
    <xf numFmtId="3" fontId="38" fillId="0" borderId="245" xfId="18" applyNumberFormat="1" applyFont="1" applyFill="1" applyBorder="1" applyAlignment="1">
      <alignment horizontal="right"/>
    </xf>
    <xf numFmtId="3" fontId="38" fillId="0" borderId="261" xfId="18" applyNumberFormat="1" applyFont="1" applyFill="1" applyBorder="1" applyAlignment="1">
      <alignment horizontal="right"/>
    </xf>
    <xf numFmtId="3" fontId="38" fillId="0" borderId="363" xfId="18" applyNumberFormat="1" applyFont="1" applyFill="1" applyBorder="1" applyAlignment="1">
      <alignment horizontal="right"/>
    </xf>
    <xf numFmtId="3" fontId="23" fillId="0" borderId="362" xfId="0" applyNumberFormat="1" applyFont="1" applyBorder="1" applyAlignment="1">
      <alignment horizontal="right"/>
    </xf>
    <xf numFmtId="3" fontId="23" fillId="0" borderId="238" xfId="0" applyNumberFormat="1" applyFont="1" applyBorder="1" applyAlignment="1">
      <alignment horizontal="right"/>
    </xf>
    <xf numFmtId="176" fontId="38" fillId="0" borderId="362" xfId="0" applyNumberFormat="1" applyFont="1" applyBorder="1" applyAlignment="1">
      <alignment horizontal="right"/>
    </xf>
    <xf numFmtId="176" fontId="38" fillId="0" borderId="238" xfId="0" applyNumberFormat="1" applyFont="1" applyBorder="1" applyAlignment="1">
      <alignment horizontal="right"/>
    </xf>
    <xf numFmtId="176" fontId="38" fillId="0" borderId="245" xfId="0" applyNumberFormat="1" applyFont="1" applyBorder="1" applyAlignment="1">
      <alignment horizontal="right"/>
    </xf>
    <xf numFmtId="176" fontId="38" fillId="0" borderId="261" xfId="0" applyNumberFormat="1" applyFont="1" applyBorder="1" applyAlignment="1">
      <alignment horizontal="right"/>
    </xf>
    <xf numFmtId="176" fontId="38" fillId="0" borderId="363" xfId="0" applyNumberFormat="1" applyFont="1" applyBorder="1" applyAlignment="1">
      <alignment horizontal="right"/>
    </xf>
    <xf numFmtId="176" fontId="44" fillId="0" borderId="275" xfId="0" applyNumberFormat="1" applyFont="1" applyBorder="1" applyAlignment="1">
      <alignment horizontal="right"/>
    </xf>
    <xf numFmtId="176" fontId="44" fillId="0" borderId="364" xfId="0" applyNumberFormat="1" applyFont="1" applyBorder="1" applyAlignment="1">
      <alignment horizontal="right"/>
    </xf>
    <xf numFmtId="176" fontId="44" fillId="0" borderId="276" xfId="0" applyNumberFormat="1" applyFont="1" applyBorder="1" applyAlignment="1">
      <alignment horizontal="right"/>
    </xf>
    <xf numFmtId="176" fontId="44" fillId="0" borderId="365" xfId="0" applyNumberFormat="1" applyFont="1" applyBorder="1" applyAlignment="1">
      <alignment horizontal="right"/>
    </xf>
    <xf numFmtId="176" fontId="23" fillId="0" borderId="362" xfId="0" applyNumberFormat="1" applyFont="1" applyBorder="1" applyAlignment="1">
      <alignment horizontal="right"/>
    </xf>
    <xf numFmtId="176" fontId="23" fillId="0" borderId="238" xfId="0" applyNumberFormat="1" applyFont="1" applyBorder="1" applyAlignment="1">
      <alignment horizontal="right"/>
    </xf>
    <xf numFmtId="176" fontId="38" fillId="0" borderId="245" xfId="18" applyNumberFormat="1" applyFont="1" applyFill="1" applyBorder="1" applyAlignment="1">
      <alignment horizontal="right"/>
    </xf>
    <xf numFmtId="176" fontId="38" fillId="0" borderId="261" xfId="18" applyNumberFormat="1" applyFont="1" applyFill="1" applyBorder="1" applyAlignment="1">
      <alignment horizontal="right"/>
    </xf>
    <xf numFmtId="176" fontId="38" fillId="0" borderId="363" xfId="18" applyNumberFormat="1" applyFont="1" applyFill="1" applyBorder="1" applyAlignment="1">
      <alignment horizontal="right"/>
    </xf>
    <xf numFmtId="3" fontId="74" fillId="5" borderId="364" xfId="32" applyNumberFormat="1" applyFont="1" applyFill="1" applyBorder="1" applyAlignment="1">
      <alignment horizontal="center" wrapText="1"/>
    </xf>
    <xf numFmtId="3" fontId="74" fillId="5" borderId="366" xfId="32" applyNumberFormat="1" applyFont="1" applyFill="1" applyBorder="1" applyAlignment="1">
      <alignment horizontal="center" wrapText="1"/>
    </xf>
    <xf numFmtId="0" fontId="37" fillId="0" borderId="348" xfId="0" applyFont="1" applyBorder="1"/>
    <xf numFmtId="171" fontId="44" fillId="0" borderId="273" xfId="22" applyNumberFormat="1" applyFont="1" applyBorder="1" applyAlignment="1"/>
    <xf numFmtId="171" fontId="44" fillId="0" borderId="291" xfId="22" applyNumberFormat="1" applyFont="1" applyBorder="1" applyAlignment="1"/>
    <xf numFmtId="171" fontId="44" fillId="0" borderId="271" xfId="22" applyNumberFormat="1" applyFont="1" applyBorder="1" applyAlignment="1"/>
    <xf numFmtId="171" fontId="44" fillId="0" borderId="348" xfId="22" applyNumberFormat="1" applyFont="1" applyBorder="1" applyAlignment="1"/>
    <xf numFmtId="2" fontId="44" fillId="0" borderId="349" xfId="32" applyNumberFormat="1" applyFont="1" applyBorder="1"/>
    <xf numFmtId="175" fontId="44" fillId="0" borderId="357" xfId="22" applyNumberFormat="1" applyFont="1" applyBorder="1" applyAlignment="1"/>
    <xf numFmtId="175" fontId="44" fillId="0" borderId="349" xfId="22" applyNumberFormat="1" applyFont="1" applyBorder="1" applyAlignment="1"/>
    <xf numFmtId="3" fontId="47" fillId="5" borderId="367" xfId="13" applyNumberFormat="1" applyFont="1" applyFill="1" applyBorder="1" applyAlignment="1">
      <alignment horizontal="center"/>
    </xf>
    <xf numFmtId="3" fontId="47" fillId="5" borderId="247" xfId="13" applyNumberFormat="1" applyFont="1" applyFill="1" applyBorder="1" applyAlignment="1">
      <alignment horizontal="center" wrapText="1"/>
    </xf>
    <xf numFmtId="3" fontId="47" fillId="5" borderId="368" xfId="13" applyNumberFormat="1" applyFont="1" applyFill="1" applyBorder="1" applyAlignment="1">
      <alignment horizontal="center" vertical="center" wrapText="1"/>
    </xf>
    <xf numFmtId="3" fontId="50" fillId="0" borderId="369" xfId="38" applyNumberFormat="1" applyFont="1" applyBorder="1"/>
    <xf numFmtId="4" fontId="23" fillId="0" borderId="370" xfId="14" applyNumberFormat="1" applyFont="1" applyBorder="1"/>
    <xf numFmtId="4" fontId="23" fillId="0" borderId="362" xfId="14" applyNumberFormat="1" applyFont="1" applyBorder="1"/>
    <xf numFmtId="4" fontId="23" fillId="0" borderId="371" xfId="14" applyNumberFormat="1" applyFont="1" applyBorder="1"/>
    <xf numFmtId="0" fontId="48" fillId="0" borderId="367" xfId="13" applyFont="1" applyBorder="1"/>
    <xf numFmtId="3" fontId="50" fillId="0" borderId="372" xfId="38" applyNumberFormat="1" applyFont="1" applyBorder="1"/>
    <xf numFmtId="4" fontId="23" fillId="0" borderId="342" xfId="14" applyNumberFormat="1" applyFont="1" applyBorder="1"/>
    <xf numFmtId="4" fontId="23" fillId="0" borderId="348" xfId="14" applyNumberFormat="1" applyFont="1" applyBorder="1"/>
    <xf numFmtId="4" fontId="23" fillId="2" borderId="342" xfId="14" applyNumberFormat="1" applyFont="1" applyFill="1" applyBorder="1"/>
    <xf numFmtId="4" fontId="23" fillId="6" borderId="348" xfId="14" applyNumberFormat="1" applyFont="1" applyFill="1" applyBorder="1"/>
    <xf numFmtId="3" fontId="50" fillId="0" borderId="373" xfId="38" applyNumberFormat="1" applyFont="1" applyBorder="1"/>
    <xf numFmtId="4" fontId="23" fillId="0" borderId="374" xfId="14" applyNumberFormat="1" applyFont="1" applyBorder="1"/>
    <xf numFmtId="4" fontId="23" fillId="0" borderId="375" xfId="14" applyNumberFormat="1" applyFont="1" applyBorder="1"/>
    <xf numFmtId="4" fontId="40" fillId="0" borderId="364" xfId="14" applyNumberFormat="1" applyFont="1" applyBorder="1" applyAlignment="1">
      <alignment horizontal="right"/>
    </xf>
    <xf numFmtId="4" fontId="40" fillId="0" borderId="376" xfId="14" applyNumberFormat="1" applyFont="1" applyBorder="1" applyAlignment="1">
      <alignment horizontal="right"/>
    </xf>
    <xf numFmtId="3" fontId="50" fillId="0" borderId="377" xfId="38" applyNumberFormat="1" applyFont="1" applyBorder="1"/>
    <xf numFmtId="4" fontId="23" fillId="0" borderId="361" xfId="14" applyNumberFormat="1" applyFont="1" applyBorder="1"/>
    <xf numFmtId="4" fontId="23" fillId="0" borderId="314" xfId="14" applyNumberFormat="1" applyFont="1" applyBorder="1"/>
    <xf numFmtId="4" fontId="23" fillId="0" borderId="291" xfId="14" applyNumberFormat="1" applyFont="1" applyBorder="1"/>
    <xf numFmtId="4" fontId="23" fillId="0" borderId="293" xfId="14" applyNumberFormat="1" applyFont="1" applyBorder="1"/>
    <xf numFmtId="4" fontId="23" fillId="2" borderId="291" xfId="14" applyNumberFormat="1" applyFont="1" applyFill="1" applyBorder="1"/>
    <xf numFmtId="4" fontId="23" fillId="2" borderId="293" xfId="14" applyNumberFormat="1" applyFont="1" applyFill="1" applyBorder="1"/>
    <xf numFmtId="4" fontId="23" fillId="2" borderId="348" xfId="14" applyNumberFormat="1" applyFont="1" applyFill="1" applyBorder="1"/>
    <xf numFmtId="4" fontId="23" fillId="0" borderId="353" xfId="14" applyNumberFormat="1" applyFont="1" applyBorder="1"/>
    <xf numFmtId="4" fontId="23" fillId="0" borderId="231" xfId="14" applyNumberFormat="1" applyFont="1" applyBorder="1"/>
    <xf numFmtId="4" fontId="23" fillId="0" borderId="356" xfId="14" applyNumberFormat="1" applyFont="1" applyBorder="1"/>
    <xf numFmtId="4" fontId="23" fillId="0" borderId="351" xfId="14" applyNumberFormat="1" applyFont="1" applyBorder="1"/>
    <xf numFmtId="4" fontId="55" fillId="0" borderId="364" xfId="14" applyNumberFormat="1" applyFont="1" applyBorder="1"/>
    <xf numFmtId="4" fontId="55" fillId="0" borderId="366" xfId="14" applyNumberFormat="1" applyFont="1" applyBorder="1"/>
    <xf numFmtId="4" fontId="55" fillId="0" borderId="378" xfId="14" applyNumberFormat="1" applyFont="1" applyBorder="1"/>
    <xf numFmtId="0" fontId="55" fillId="16" borderId="379" xfId="12" applyFont="1" applyFill="1" applyBorder="1" applyAlignment="1">
      <alignment horizontal="center"/>
    </xf>
    <xf numFmtId="0" fontId="55" fillId="16" borderId="380" xfId="12" applyFont="1" applyFill="1" applyBorder="1" applyAlignment="1">
      <alignment horizontal="center"/>
    </xf>
    <xf numFmtId="0" fontId="55" fillId="16" borderId="380" xfId="12" applyFont="1" applyFill="1" applyBorder="1" applyAlignment="1">
      <alignment horizontal="center" wrapText="1"/>
    </xf>
    <xf numFmtId="0" fontId="22" fillId="5" borderId="381" xfId="12" applyFill="1" applyBorder="1" applyAlignment="1">
      <alignment horizontal="center" wrapText="1"/>
    </xf>
    <xf numFmtId="0" fontId="40" fillId="16" borderId="382" xfId="12" applyFont="1" applyFill="1" applyBorder="1"/>
    <xf numFmtId="0" fontId="40" fillId="16" borderId="382" xfId="0" applyFont="1" applyFill="1" applyBorder="1" applyAlignment="1">
      <alignment horizontal="center" wrapText="1"/>
    </xf>
    <xf numFmtId="0" fontId="40" fillId="16" borderId="383" xfId="0" applyFont="1" applyFill="1" applyBorder="1" applyAlignment="1">
      <alignment horizontal="center" wrapText="1"/>
    </xf>
    <xf numFmtId="3" fontId="50" fillId="0" borderId="379" xfId="1994" applyNumberFormat="1" applyFont="1" applyBorder="1"/>
    <xf numFmtId="4" fontId="23" fillId="6" borderId="384" xfId="13" applyNumberFormat="1" applyFill="1" applyBorder="1"/>
    <xf numFmtId="10" fontId="50" fillId="15" borderId="385" xfId="1994" applyNumberFormat="1" applyFont="1" applyFill="1" applyBorder="1"/>
    <xf numFmtId="4" fontId="50" fillId="0" borderId="385" xfId="1994" applyNumberFormat="1" applyFont="1" applyBorder="1" applyProtection="1">
      <protection locked="0"/>
    </xf>
    <xf numFmtId="10" fontId="50" fillId="15" borderId="386" xfId="1994" applyNumberFormat="1" applyFont="1" applyFill="1" applyBorder="1"/>
    <xf numFmtId="3" fontId="50" fillId="0" borderId="387" xfId="1994" applyNumberFormat="1" applyFont="1" applyBorder="1"/>
    <xf numFmtId="10" fontId="50" fillId="15" borderId="388" xfId="1994" applyNumberFormat="1" applyFont="1" applyFill="1" applyBorder="1"/>
    <xf numFmtId="4" fontId="50" fillId="0" borderId="388" xfId="1994" applyNumberFormat="1" applyFont="1" applyBorder="1" applyProtection="1">
      <protection locked="0"/>
    </xf>
    <xf numFmtId="10" fontId="50" fillId="15" borderId="389" xfId="1994" applyNumberFormat="1" applyFont="1" applyFill="1" applyBorder="1"/>
    <xf numFmtId="10" fontId="50" fillId="15" borderId="390" xfId="1994" applyNumberFormat="1" applyFont="1" applyFill="1" applyBorder="1"/>
    <xf numFmtId="4" fontId="50" fillId="0" borderId="390" xfId="1994" applyNumberFormat="1" applyFont="1" applyBorder="1" applyProtection="1">
      <protection locked="0"/>
    </xf>
    <xf numFmtId="10" fontId="50" fillId="15" borderId="391" xfId="1994" applyNumberFormat="1" applyFont="1" applyFill="1" applyBorder="1"/>
    <xf numFmtId="4" fontId="50" fillId="0" borderId="392" xfId="1994" applyNumberFormat="1" applyFont="1" applyBorder="1" applyProtection="1">
      <protection locked="0"/>
    </xf>
    <xf numFmtId="4" fontId="50" fillId="0" borderId="388" xfId="1994" applyNumberFormat="1" applyFont="1" applyBorder="1"/>
    <xf numFmtId="3" fontId="50" fillId="0" borderId="393" xfId="1994" applyNumberFormat="1" applyFont="1" applyBorder="1"/>
    <xf numFmtId="4" fontId="50" fillId="0" borderId="394" xfId="1994" applyNumberFormat="1" applyFont="1" applyBorder="1" applyProtection="1">
      <protection locked="0"/>
    </xf>
    <xf numFmtId="0" fontId="59" fillId="15" borderId="395" xfId="1994" applyFont="1" applyFill="1" applyBorder="1"/>
    <xf numFmtId="171" fontId="60" fillId="0" borderId="396" xfId="1994" applyNumberFormat="1" applyFont="1" applyBorder="1"/>
    <xf numFmtId="10" fontId="60" fillId="15" borderId="397" xfId="1994" applyNumberFormat="1" applyFont="1" applyFill="1" applyBorder="1"/>
    <xf numFmtId="171" fontId="60" fillId="15" borderId="382" xfId="1994" applyNumberFormat="1" applyFont="1" applyFill="1" applyBorder="1"/>
    <xf numFmtId="171" fontId="60" fillId="0" borderId="382" xfId="1994" applyNumberFormat="1" applyFont="1" applyBorder="1"/>
    <xf numFmtId="10" fontId="60" fillId="15" borderId="381" xfId="1994" applyNumberFormat="1" applyFont="1" applyFill="1" applyBorder="1"/>
    <xf numFmtId="3" fontId="47" fillId="0" borderId="234" xfId="0" applyNumberFormat="1" applyFont="1" applyBorder="1" applyAlignment="1">
      <alignment horizontal="center"/>
    </xf>
    <xf numFmtId="3" fontId="47" fillId="5" borderId="371" xfId="13" applyNumberFormat="1" applyFont="1" applyFill="1" applyBorder="1" applyAlignment="1">
      <alignment horizontal="center"/>
    </xf>
    <xf numFmtId="3" fontId="47" fillId="5" borderId="234" xfId="13" applyNumberFormat="1" applyFont="1" applyFill="1" applyBorder="1" applyAlignment="1">
      <alignment horizontal="center"/>
    </xf>
    <xf numFmtId="3" fontId="50" fillId="0" borderId="398" xfId="0" applyNumberFormat="1" applyFont="1" applyBorder="1"/>
    <xf numFmtId="2" fontId="50" fillId="0" borderId="399" xfId="0" applyNumberFormat="1" applyFont="1" applyBorder="1" applyAlignment="1">
      <alignment horizontal="right"/>
    </xf>
    <xf numFmtId="2" fontId="50" fillId="0" borderId="379" xfId="0" applyNumberFormat="1" applyFont="1" applyBorder="1"/>
    <xf numFmtId="4" fontId="50" fillId="0" borderId="398" xfId="1385" applyNumberFormat="1" applyFont="1" applyBorder="1" applyAlignment="1">
      <alignment horizontal="right"/>
    </xf>
    <xf numFmtId="3" fontId="50" fillId="0" borderId="400" xfId="0" applyNumberFormat="1" applyFont="1" applyBorder="1"/>
    <xf numFmtId="2" fontId="50" fillId="0" borderId="401" xfId="0" applyNumberFormat="1" applyFont="1" applyBorder="1" applyAlignment="1">
      <alignment horizontal="right"/>
    </xf>
    <xf numFmtId="2" fontId="50" fillId="0" borderId="402" xfId="0" applyNumberFormat="1" applyFont="1" applyBorder="1" applyAlignment="1">
      <alignment horizontal="right"/>
    </xf>
    <xf numFmtId="4" fontId="50" fillId="0" borderId="403" xfId="0" applyNumberFormat="1" applyFont="1" applyBorder="1"/>
    <xf numFmtId="4" fontId="50" fillId="0" borderId="348" xfId="0" applyNumberFormat="1" applyFont="1" applyBorder="1" applyAlignment="1">
      <alignment horizontal="right"/>
    </xf>
    <xf numFmtId="2" fontId="50" fillId="0" borderId="404" xfId="0" applyNumberFormat="1" applyFont="1" applyBorder="1" applyAlignment="1">
      <alignment horizontal="right"/>
    </xf>
    <xf numFmtId="2" fontId="50" fillId="0" borderId="405" xfId="0" applyNumberFormat="1" applyFont="1" applyBorder="1" applyAlignment="1">
      <alignment horizontal="right"/>
    </xf>
    <xf numFmtId="3" fontId="50" fillId="0" borderId="406" xfId="0" applyNumberFormat="1" applyFont="1" applyBorder="1"/>
    <xf numFmtId="2" fontId="50" fillId="0" borderId="407" xfId="0" applyNumberFormat="1" applyFont="1" applyBorder="1" applyAlignment="1">
      <alignment horizontal="right"/>
    </xf>
    <xf numFmtId="2" fontId="50" fillId="0" borderId="408" xfId="0" applyNumberFormat="1" applyFont="1" applyBorder="1" applyAlignment="1">
      <alignment horizontal="right"/>
    </xf>
    <xf numFmtId="4" fontId="50" fillId="0" borderId="393" xfId="0" applyNumberFormat="1" applyFont="1" applyBorder="1"/>
    <xf numFmtId="4" fontId="50" fillId="0" borderId="375" xfId="0" applyNumberFormat="1" applyFont="1" applyBorder="1" applyAlignment="1">
      <alignment horizontal="right"/>
    </xf>
    <xf numFmtId="4" fontId="51" fillId="15" borderId="409" xfId="0" applyNumberFormat="1" applyFont="1" applyFill="1" applyBorder="1"/>
    <xf numFmtId="3" fontId="47" fillId="5" borderId="367" xfId="0" applyNumberFormat="1" applyFont="1" applyFill="1" applyBorder="1" applyAlignment="1">
      <alignment horizontal="center"/>
    </xf>
    <xf numFmtId="3" fontId="50" fillId="0" borderId="410" xfId="0" applyNumberFormat="1" applyFont="1" applyBorder="1"/>
    <xf numFmtId="2" fontId="50" fillId="0" borderId="411" xfId="0" applyNumberFormat="1" applyFont="1" applyBorder="1" applyAlignment="1">
      <alignment horizontal="right"/>
    </xf>
    <xf numFmtId="2" fontId="50" fillId="0" borderId="412" xfId="0" applyNumberFormat="1" applyFont="1" applyBorder="1" applyAlignment="1">
      <alignment horizontal="right"/>
    </xf>
    <xf numFmtId="2" fontId="50" fillId="0" borderId="413" xfId="0" applyNumberFormat="1" applyFont="1" applyBorder="1" applyAlignment="1">
      <alignment horizontal="right"/>
    </xf>
    <xf numFmtId="4" fontId="50" fillId="0" borderId="398" xfId="0" applyNumberFormat="1" applyFont="1" applyBorder="1" applyAlignment="1">
      <alignment horizontal="right"/>
    </xf>
    <xf numFmtId="3" fontId="50" fillId="0" borderId="414" xfId="0" applyNumberFormat="1" applyFont="1" applyBorder="1"/>
    <xf numFmtId="2" fontId="50" fillId="0" borderId="415" xfId="0" applyNumberFormat="1" applyFont="1" applyBorder="1" applyAlignment="1">
      <alignment horizontal="right"/>
    </xf>
    <xf numFmtId="4" fontId="50" fillId="0" borderId="413" xfId="0" applyNumberFormat="1" applyFont="1" applyBorder="1" applyAlignment="1">
      <alignment horizontal="right"/>
    </xf>
    <xf numFmtId="4" fontId="50" fillId="0" borderId="416" xfId="0" applyNumberFormat="1" applyFont="1" applyBorder="1" applyAlignment="1">
      <alignment horizontal="right"/>
    </xf>
    <xf numFmtId="2" fontId="50" fillId="0" borderId="417" xfId="0" applyNumberFormat="1" applyFont="1" applyBorder="1" applyAlignment="1">
      <alignment horizontal="right"/>
    </xf>
    <xf numFmtId="2" fontId="23" fillId="0" borderId="415" xfId="0" applyNumberFormat="1" applyFont="1" applyBorder="1" applyAlignment="1">
      <alignment horizontal="right"/>
    </xf>
    <xf numFmtId="2" fontId="50" fillId="0" borderId="418" xfId="0" applyNumberFormat="1" applyFont="1" applyBorder="1" applyAlignment="1">
      <alignment horizontal="right"/>
    </xf>
    <xf numFmtId="3" fontId="50" fillId="0" borderId="419" xfId="0" applyNumberFormat="1" applyFont="1" applyBorder="1"/>
    <xf numFmtId="2" fontId="50" fillId="0" borderId="420" xfId="0" applyNumberFormat="1" applyFont="1" applyBorder="1" applyAlignment="1">
      <alignment horizontal="right"/>
    </xf>
    <xf numFmtId="2" fontId="50" fillId="0" borderId="421" xfId="0" applyNumberFormat="1" applyFont="1" applyBorder="1" applyAlignment="1">
      <alignment horizontal="right"/>
    </xf>
    <xf numFmtId="2" fontId="50" fillId="0" borderId="422" xfId="0" applyNumberFormat="1" applyFont="1" applyBorder="1" applyAlignment="1">
      <alignment horizontal="right"/>
    </xf>
    <xf numFmtId="4" fontId="50" fillId="0" borderId="421" xfId="0" applyNumberFormat="1" applyFont="1" applyBorder="1" applyAlignment="1">
      <alignment horizontal="right"/>
    </xf>
    <xf numFmtId="4" fontId="51" fillId="15" borderId="234" xfId="0" applyNumberFormat="1" applyFont="1" applyFill="1" applyBorder="1"/>
    <xf numFmtId="0" fontId="55" fillId="16" borderId="383" xfId="12" applyFont="1" applyFill="1" applyBorder="1" applyAlignment="1">
      <alignment horizontal="center"/>
    </xf>
    <xf numFmtId="0" fontId="55" fillId="16" borderId="395" xfId="12" applyFont="1" applyFill="1" applyBorder="1" applyAlignment="1">
      <alignment horizontal="center"/>
    </xf>
    <xf numFmtId="0" fontId="55" fillId="16" borderId="381" xfId="12" applyFont="1" applyFill="1" applyBorder="1" applyAlignment="1">
      <alignment horizontal="center" wrapText="1"/>
    </xf>
    <xf numFmtId="0" fontId="55" fillId="16" borderId="395" xfId="12" applyFont="1" applyFill="1" applyBorder="1" applyAlignment="1">
      <alignment horizontal="center" wrapText="1"/>
    </xf>
    <xf numFmtId="0" fontId="40" fillId="16" borderId="423" xfId="1994" applyFont="1" applyFill="1" applyBorder="1" applyAlignment="1">
      <alignment horizontal="center" wrapText="1"/>
    </xf>
    <xf numFmtId="0" fontId="40" fillId="16" borderId="424" xfId="1994" applyFont="1" applyFill="1" applyBorder="1" applyAlignment="1">
      <alignment horizontal="center" wrapText="1"/>
    </xf>
    <xf numFmtId="10" fontId="23" fillId="0" borderId="425" xfId="15" applyNumberFormat="1" applyFont="1" applyBorder="1"/>
    <xf numFmtId="0" fontId="55" fillId="15" borderId="395" xfId="1994" applyFont="1" applyFill="1" applyBorder="1"/>
    <xf numFmtId="10" fontId="40" fillId="0" borderId="426" xfId="1994" applyNumberFormat="1" applyFont="1" applyBorder="1"/>
    <xf numFmtId="0" fontId="68" fillId="17" borderId="427" xfId="0" applyFont="1" applyFill="1" applyBorder="1" applyAlignment="1">
      <alignment horizontal="center" wrapText="1"/>
    </xf>
    <xf numFmtId="0" fontId="68" fillId="17" borderId="428" xfId="0" applyFont="1" applyFill="1" applyBorder="1" applyAlignment="1">
      <alignment horizontal="center" wrapText="1"/>
    </xf>
    <xf numFmtId="3" fontId="66" fillId="0" borderId="429" xfId="0" applyNumberFormat="1" applyFont="1" applyBorder="1" applyAlignment="1">
      <alignment horizontal="right"/>
    </xf>
    <xf numFmtId="3" fontId="66" fillId="0" borderId="430" xfId="0" applyNumberFormat="1" applyFont="1" applyBorder="1" applyAlignment="1">
      <alignment horizontal="right"/>
    </xf>
    <xf numFmtId="3" fontId="69" fillId="0" borderId="429" xfId="0" applyNumberFormat="1" applyFont="1" applyBorder="1"/>
    <xf numFmtId="3" fontId="68" fillId="0" borderId="431" xfId="0" applyNumberFormat="1" applyFont="1" applyBorder="1" applyAlignment="1">
      <alignment horizontal="right"/>
    </xf>
    <xf numFmtId="3" fontId="68" fillId="0" borderId="356" xfId="0" applyNumberFormat="1" applyFont="1" applyBorder="1" applyAlignment="1">
      <alignment horizontal="right"/>
    </xf>
    <xf numFmtId="0" fontId="10" fillId="3" borderId="350" xfId="3441" applyFont="1" applyFill="1" applyBorder="1" applyAlignment="1">
      <alignment horizontal="center"/>
    </xf>
    <xf numFmtId="10" fontId="10" fillId="3" borderId="303" xfId="3441" applyNumberFormat="1" applyFont="1" applyFill="1" applyBorder="1" applyAlignment="1">
      <alignment horizontal="center"/>
    </xf>
    <xf numFmtId="0" fontId="10" fillId="4" borderId="432" xfId="0" applyFont="1" applyFill="1" applyBorder="1" applyAlignment="1">
      <alignment horizontal="left"/>
    </xf>
    <xf numFmtId="164" fontId="10" fillId="4" borderId="433" xfId="0" applyNumberFormat="1" applyFont="1" applyFill="1" applyBorder="1" applyAlignment="1">
      <alignment horizontal="right"/>
    </xf>
    <xf numFmtId="10" fontId="10" fillId="4" borderId="434" xfId="0" applyNumberFormat="1" applyFont="1" applyFill="1" applyBorder="1" applyAlignment="1">
      <alignment horizontal="right"/>
    </xf>
    <xf numFmtId="6" fontId="10" fillId="23" borderId="127" xfId="0" applyNumberFormat="1" applyFont="1" applyFill="1" applyBorder="1" applyAlignment="1">
      <alignment horizontal="right"/>
    </xf>
    <xf numFmtId="164" fontId="11" fillId="0" borderId="435" xfId="0" applyNumberFormat="1" applyFont="1" applyBorder="1" applyAlignment="1">
      <alignment horizontal="right"/>
    </xf>
    <xf numFmtId="164" fontId="11" fillId="0" borderId="436" xfId="0" applyNumberFormat="1" applyFont="1" applyBorder="1" applyAlignment="1">
      <alignment horizontal="right"/>
    </xf>
    <xf numFmtId="164" fontId="11" fillId="0" borderId="437" xfId="0" applyNumberFormat="1" applyFont="1" applyBorder="1" applyAlignment="1">
      <alignment horizontal="right"/>
    </xf>
    <xf numFmtId="164" fontId="11" fillId="0" borderId="438" xfId="0" applyNumberFormat="1" applyFont="1" applyBorder="1" applyAlignment="1">
      <alignment horizontal="right"/>
    </xf>
    <xf numFmtId="164" fontId="11" fillId="0" borderId="441" xfId="0" applyNumberFormat="1" applyFont="1" applyBorder="1" applyAlignment="1">
      <alignment horizontal="right"/>
    </xf>
    <xf numFmtId="164" fontId="11" fillId="0" borderId="442" xfId="0" applyNumberFormat="1" applyFont="1" applyBorder="1" applyAlignment="1">
      <alignment horizontal="right"/>
    </xf>
    <xf numFmtId="164" fontId="11" fillId="0" borderId="443" xfId="0" applyNumberFormat="1" applyFont="1" applyBorder="1" applyAlignment="1">
      <alignment horizontal="right"/>
    </xf>
    <xf numFmtId="164" fontId="11" fillId="0" borderId="444" xfId="0" applyNumberFormat="1" applyFont="1" applyBorder="1" applyAlignment="1">
      <alignment horizontal="right"/>
    </xf>
    <xf numFmtId="3" fontId="10" fillId="23" borderId="439" xfId="0" applyNumberFormat="1" applyFont="1" applyFill="1" applyBorder="1" applyAlignment="1">
      <alignment horizontal="right"/>
    </xf>
    <xf numFmtId="6" fontId="10" fillId="23" borderId="439" xfId="0" applyNumberFormat="1" applyFont="1" applyFill="1" applyBorder="1" applyAlignment="1">
      <alignment horizontal="right"/>
    </xf>
    <xf numFmtId="0" fontId="10" fillId="23" borderId="439" xfId="0" applyFont="1" applyFill="1" applyBorder="1" applyAlignment="1">
      <alignment horizontal="right"/>
    </xf>
    <xf numFmtId="3" fontId="10" fillId="23" borderId="440" xfId="0" applyNumberFormat="1" applyFont="1" applyFill="1" applyBorder="1" applyAlignment="1">
      <alignment horizontal="right"/>
    </xf>
    <xf numFmtId="0" fontId="10" fillId="3" borderId="447" xfId="28" applyFont="1" applyFill="1" applyBorder="1" applyAlignment="1">
      <alignment horizontal="center" wrapText="1"/>
    </xf>
    <xf numFmtId="6" fontId="10" fillId="23" borderId="448" xfId="0" applyNumberFormat="1" applyFont="1" applyFill="1" applyBorder="1" applyAlignment="1">
      <alignment horizontal="right"/>
    </xf>
    <xf numFmtId="6" fontId="11" fillId="0" borderId="131" xfId="0" applyNumberFormat="1" applyFont="1" applyBorder="1" applyAlignment="1">
      <alignment horizontal="right"/>
    </xf>
    <xf numFmtId="6" fontId="11" fillId="0" borderId="450" xfId="0" applyNumberFormat="1" applyFont="1" applyBorder="1" applyAlignment="1">
      <alignment horizontal="right"/>
    </xf>
    <xf numFmtId="0" fontId="11" fillId="0" borderId="450" xfId="0" applyFont="1" applyBorder="1" applyAlignment="1">
      <alignment horizontal="right"/>
    </xf>
    <xf numFmtId="6" fontId="11" fillId="0" borderId="451" xfId="0" applyNumberFormat="1" applyFont="1" applyBorder="1" applyAlignment="1">
      <alignment horizontal="right"/>
    </xf>
    <xf numFmtId="166" fontId="10" fillId="4" borderId="453" xfId="0" applyNumberFormat="1" applyFont="1" applyFill="1" applyBorder="1" applyAlignment="1">
      <alignment horizontal="center"/>
    </xf>
    <xf numFmtId="0" fontId="10" fillId="4" borderId="456" xfId="0" applyFont="1" applyFill="1" applyBorder="1" applyAlignment="1">
      <alignment horizontal="left"/>
    </xf>
    <xf numFmtId="0" fontId="11" fillId="0" borderId="457" xfId="0" applyFont="1" applyBorder="1" applyAlignment="1">
      <alignment horizontal="left"/>
    </xf>
    <xf numFmtId="0" fontId="11" fillId="0" borderId="458" xfId="0" applyFont="1" applyBorder="1" applyAlignment="1">
      <alignment horizontal="left"/>
    </xf>
    <xf numFmtId="0" fontId="11" fillId="0" borderId="459" xfId="0" applyFont="1" applyBorder="1" applyAlignment="1">
      <alignment horizontal="left"/>
    </xf>
    <xf numFmtId="0" fontId="11" fillId="0" borderId="460" xfId="0" applyFont="1" applyBorder="1"/>
    <xf numFmtId="0" fontId="11" fillId="0" borderId="443" xfId="0" applyFont="1" applyBorder="1" applyAlignment="1">
      <alignment horizontal="center"/>
    </xf>
    <xf numFmtId="165" fontId="11" fillId="0" borderId="442" xfId="0" applyNumberFormat="1" applyFont="1" applyBorder="1" applyAlignment="1">
      <alignment horizontal="right"/>
    </xf>
    <xf numFmtId="165" fontId="11" fillId="0" borderId="443" xfId="0" applyNumberFormat="1" applyFont="1" applyBorder="1" applyAlignment="1">
      <alignment horizontal="right"/>
    </xf>
    <xf numFmtId="0" fontId="10" fillId="3" borderId="461" xfId="0" applyFont="1" applyFill="1" applyBorder="1" applyAlignment="1">
      <alignment horizontal="center"/>
    </xf>
    <xf numFmtId="0" fontId="10" fillId="3" borderId="462" xfId="0" applyFont="1" applyFill="1" applyBorder="1" applyAlignment="1">
      <alignment horizontal="center"/>
    </xf>
    <xf numFmtId="0" fontId="10" fillId="21" borderId="466" xfId="0" applyFont="1" applyFill="1" applyBorder="1" applyAlignment="1">
      <alignment horizontal="center"/>
    </xf>
    <xf numFmtId="0" fontId="10" fillId="21" borderId="157" xfId="0" applyFont="1" applyFill="1" applyBorder="1" applyAlignment="1">
      <alignment horizontal="center"/>
    </xf>
    <xf numFmtId="10" fontId="10" fillId="23" borderId="157" xfId="0" applyNumberFormat="1" applyFont="1" applyFill="1" applyBorder="1" applyAlignment="1">
      <alignment horizontal="right"/>
    </xf>
    <xf numFmtId="10" fontId="11" fillId="0" borderId="131" xfId="0" applyNumberFormat="1" applyFont="1" applyBorder="1" applyAlignment="1">
      <alignment horizontal="right"/>
    </xf>
    <xf numFmtId="0" fontId="11" fillId="0" borderId="449" xfId="0" applyFont="1" applyBorder="1" applyAlignment="1">
      <alignment horizontal="left"/>
    </xf>
    <xf numFmtId="10" fontId="11" fillId="0" borderId="451" xfId="0" applyNumberFormat="1" applyFont="1" applyBorder="1" applyAlignment="1">
      <alignment horizontal="right"/>
    </xf>
    <xf numFmtId="0" fontId="11" fillId="0" borderId="470" xfId="0" applyFont="1" applyBorder="1" applyAlignment="1">
      <alignment horizontal="right"/>
    </xf>
    <xf numFmtId="0" fontId="10" fillId="21" borderId="471" xfId="0" applyFont="1" applyFill="1" applyBorder="1" applyAlignment="1">
      <alignment horizontal="center"/>
    </xf>
    <xf numFmtId="0" fontId="11" fillId="2" borderId="0" xfId="4" applyFont="1" applyFill="1" applyAlignment="1">
      <alignment horizontal="left" vertical="center" wrapText="1"/>
    </xf>
    <xf numFmtId="0" fontId="11" fillId="2" borderId="38" xfId="4" applyFont="1" applyFill="1" applyBorder="1" applyAlignment="1">
      <alignment horizontal="left" vertical="center" wrapText="1"/>
    </xf>
    <xf numFmtId="0" fontId="9" fillId="4" borderId="271" xfId="4" applyFont="1" applyFill="1" applyBorder="1" applyAlignment="1">
      <alignment horizontal="left" vertical="center"/>
    </xf>
    <xf numFmtId="0" fontId="9" fillId="4" borderId="272" xfId="4" applyFont="1" applyFill="1" applyBorder="1" applyAlignment="1">
      <alignment horizontal="left" vertical="center"/>
    </xf>
    <xf numFmtId="0" fontId="9" fillId="4" borderId="273" xfId="4" applyFont="1" applyFill="1" applyBorder="1" applyAlignment="1">
      <alignment horizontal="left" vertical="center"/>
    </xf>
    <xf numFmtId="0" fontId="11" fillId="2" borderId="30" xfId="4" applyFont="1" applyFill="1" applyBorder="1" applyAlignment="1">
      <alignment horizontal="left" vertical="center" wrapText="1"/>
    </xf>
    <xf numFmtId="0" fontId="11" fillId="2" borderId="100" xfId="4" applyFont="1" applyFill="1" applyBorder="1" applyAlignment="1">
      <alignment horizontal="left" vertical="center" wrapText="1"/>
    </xf>
    <xf numFmtId="0" fontId="11" fillId="2" borderId="0" xfId="4" applyFont="1" applyFill="1" applyAlignment="1">
      <alignment vertical="center" wrapText="1"/>
    </xf>
    <xf numFmtId="0" fontId="11" fillId="2" borderId="38" xfId="4" applyFont="1" applyFill="1" applyBorder="1" applyAlignment="1">
      <alignment vertical="center" wrapText="1"/>
    </xf>
    <xf numFmtId="0" fontId="15" fillId="2" borderId="0" xfId="4" applyFont="1" applyFill="1" applyAlignment="1">
      <alignment horizontal="left" vertical="center"/>
    </xf>
    <xf numFmtId="0" fontId="15" fillId="2" borderId="38" xfId="4" applyFont="1" applyFill="1" applyBorder="1" applyAlignment="1">
      <alignment horizontal="left" vertical="center"/>
    </xf>
    <xf numFmtId="0" fontId="15" fillId="0" borderId="0" xfId="4" applyFont="1" applyAlignment="1">
      <alignment horizontal="left" vertical="center"/>
    </xf>
    <xf numFmtId="0" fontId="15" fillId="0" borderId="38" xfId="4" applyFont="1" applyBorder="1" applyAlignment="1">
      <alignment horizontal="left" vertical="center"/>
    </xf>
    <xf numFmtId="0" fontId="15" fillId="2" borderId="30" xfId="4" applyFont="1" applyFill="1" applyBorder="1" applyAlignment="1">
      <alignment horizontal="left" vertical="center"/>
    </xf>
    <xf numFmtId="0" fontId="15" fillId="2" borderId="100" xfId="4" applyFont="1" applyFill="1" applyBorder="1" applyAlignment="1">
      <alignment horizontal="left" vertical="center"/>
    </xf>
    <xf numFmtId="0" fontId="9" fillId="2" borderId="0" xfId="4" applyFont="1" applyFill="1" applyAlignment="1">
      <alignment horizontal="center" vertical="center"/>
    </xf>
    <xf numFmtId="0" fontId="27" fillId="2" borderId="0" xfId="4" applyFont="1" applyFill="1" applyAlignment="1">
      <alignment horizontal="center" vertical="center" wrapText="1"/>
    </xf>
    <xf numFmtId="0" fontId="27" fillId="2" borderId="0" xfId="4" applyFont="1" applyFill="1" applyAlignment="1">
      <alignment horizontal="center" vertical="center"/>
    </xf>
    <xf numFmtId="0" fontId="15" fillId="2" borderId="0" xfId="4" applyFont="1" applyFill="1" applyAlignment="1">
      <alignment horizontal="left"/>
    </xf>
    <xf numFmtId="0" fontId="28" fillId="2" borderId="38" xfId="4" applyFont="1" applyFill="1" applyBorder="1" applyAlignment="1">
      <alignment horizontal="center" wrapText="1"/>
    </xf>
    <xf numFmtId="0" fontId="15" fillId="2" borderId="0" xfId="4" applyFont="1" applyFill="1" applyAlignment="1">
      <alignment horizontal="left" wrapText="1"/>
    </xf>
    <xf numFmtId="0" fontId="9" fillId="2" borderId="220" xfId="4" applyFont="1" applyFill="1" applyBorder="1" applyAlignment="1">
      <alignment horizontal="center"/>
    </xf>
    <xf numFmtId="0" fontId="9" fillId="2" borderId="275" xfId="4" applyFont="1" applyFill="1" applyBorder="1" applyAlignment="1">
      <alignment horizontal="center"/>
    </xf>
    <xf numFmtId="0" fontId="9" fillId="2" borderId="276" xfId="4" applyFont="1" applyFill="1" applyBorder="1" applyAlignment="1">
      <alignment horizontal="center"/>
    </xf>
    <xf numFmtId="0" fontId="28" fillId="2" borderId="274" xfId="4" applyFont="1" applyFill="1" applyBorder="1" applyAlignment="1">
      <alignment horizontal="left"/>
    </xf>
    <xf numFmtId="0" fontId="28" fillId="2" borderId="0" xfId="4" applyFont="1" applyFill="1" applyAlignment="1">
      <alignment horizontal="left"/>
    </xf>
    <xf numFmtId="0" fontId="11" fillId="0" borderId="0" xfId="0" applyFont="1" applyAlignment="1">
      <alignment horizontal="left"/>
    </xf>
    <xf numFmtId="0" fontId="82" fillId="0" borderId="0" xfId="0" applyFont="1" applyAlignment="1">
      <alignment horizontal="left"/>
    </xf>
    <xf numFmtId="0" fontId="11" fillId="0" borderId="0" xfId="0" applyFont="1" applyAlignment="1">
      <alignment horizontal="left" wrapText="1"/>
    </xf>
    <xf numFmtId="0" fontId="10" fillId="3" borderId="278" xfId="28" applyFont="1" applyFill="1" applyBorder="1" applyAlignment="1">
      <alignment horizontal="center"/>
    </xf>
    <xf numFmtId="0" fontId="10" fillId="3" borderId="279" xfId="28" applyFont="1" applyFill="1" applyBorder="1" applyAlignment="1">
      <alignment horizontal="center"/>
    </xf>
    <xf numFmtId="0" fontId="10" fillId="3" borderId="280" xfId="28" applyFont="1" applyFill="1" applyBorder="1" applyAlignment="1">
      <alignment horizontal="center"/>
    </xf>
    <xf numFmtId="0" fontId="9" fillId="0" borderId="0" xfId="0" applyFont="1" applyAlignment="1">
      <alignment horizontal="center"/>
    </xf>
    <xf numFmtId="0" fontId="0" fillId="2" borderId="0" xfId="0" applyFill="1" applyAlignment="1">
      <alignment horizontal="left"/>
    </xf>
    <xf numFmtId="0" fontId="10" fillId="3" borderId="277" xfId="28" applyFont="1" applyFill="1" applyBorder="1" applyAlignment="1">
      <alignment horizontal="center"/>
    </xf>
    <xf numFmtId="0" fontId="10" fillId="3" borderId="115" xfId="28" applyFont="1" applyFill="1" applyBorder="1" applyAlignment="1">
      <alignment horizontal="center"/>
    </xf>
    <xf numFmtId="0" fontId="10" fillId="3" borderId="281" xfId="28" applyFont="1" applyFill="1" applyBorder="1" applyAlignment="1">
      <alignment horizontal="center"/>
    </xf>
    <xf numFmtId="0" fontId="10" fillId="3" borderId="114" xfId="28" applyFont="1" applyFill="1" applyBorder="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wrapText="1"/>
    </xf>
    <xf numFmtId="0" fontId="9" fillId="2" borderId="0" xfId="0" applyFont="1" applyFill="1" applyAlignment="1">
      <alignment horizontal="center"/>
    </xf>
    <xf numFmtId="0" fontId="10" fillId="3" borderId="285" xfId="28" applyFont="1" applyFill="1" applyBorder="1" applyAlignment="1">
      <alignment horizontal="center"/>
    </xf>
    <xf numFmtId="0" fontId="10" fillId="3" borderId="121" xfId="28" applyFont="1" applyFill="1" applyBorder="1" applyAlignment="1">
      <alignment horizontal="center"/>
    </xf>
    <xf numFmtId="0" fontId="10" fillId="3" borderId="286" xfId="28" applyFont="1" applyFill="1" applyBorder="1" applyAlignment="1">
      <alignment horizontal="center" wrapText="1"/>
    </xf>
    <xf numFmtId="0" fontId="10" fillId="3" borderId="287" xfId="28" applyFont="1" applyFill="1" applyBorder="1" applyAlignment="1">
      <alignment horizontal="center" wrapText="1"/>
    </xf>
    <xf numFmtId="0" fontId="10" fillId="3" borderId="288" xfId="28" applyFont="1" applyFill="1" applyBorder="1" applyAlignment="1">
      <alignment horizontal="center" wrapText="1"/>
    </xf>
    <xf numFmtId="0" fontId="82" fillId="0" borderId="0" xfId="0" applyFont="1" applyAlignment="1">
      <alignment horizontal="left" wrapText="1"/>
    </xf>
    <xf numFmtId="0" fontId="10" fillId="3" borderId="289" xfId="28" applyFont="1" applyFill="1" applyBorder="1" applyAlignment="1">
      <alignment horizontal="center" wrapText="1"/>
    </xf>
    <xf numFmtId="0" fontId="10" fillId="3" borderId="290" xfId="28" applyFont="1" applyFill="1" applyBorder="1" applyAlignment="1">
      <alignment horizontal="center" wrapText="1"/>
    </xf>
    <xf numFmtId="0" fontId="9" fillId="0" borderId="0" xfId="0" applyFont="1" applyAlignment="1">
      <alignment horizontal="center" wrapText="1"/>
    </xf>
    <xf numFmtId="0" fontId="10" fillId="5" borderId="299" xfId="3441" applyFont="1" applyFill="1" applyBorder="1" applyAlignment="1">
      <alignment horizontal="center"/>
    </xf>
    <xf numFmtId="0" fontId="10" fillId="5" borderId="300" xfId="3441" applyFont="1" applyFill="1" applyBorder="1" applyAlignment="1">
      <alignment horizontal="center"/>
    </xf>
    <xf numFmtId="0" fontId="10" fillId="5" borderId="25" xfId="3441" applyFont="1" applyFill="1" applyBorder="1" applyAlignment="1">
      <alignment horizontal="center"/>
    </xf>
    <xf numFmtId="0" fontId="10" fillId="5" borderId="26" xfId="3441" applyFont="1" applyFill="1" applyBorder="1" applyAlignment="1">
      <alignment horizontal="center"/>
    </xf>
    <xf numFmtId="0" fontId="10" fillId="19" borderId="263" xfId="0" applyFont="1" applyFill="1" applyBorder="1" applyAlignment="1">
      <alignment horizontal="center" vertical="center"/>
    </xf>
    <xf numFmtId="0" fontId="10" fillId="19" borderId="262" xfId="0" applyFont="1" applyFill="1" applyBorder="1" applyAlignment="1">
      <alignment horizontal="center" vertical="center"/>
    </xf>
    <xf numFmtId="0" fontId="10" fillId="19" borderId="13" xfId="0" applyFont="1" applyFill="1" applyBorder="1" applyAlignment="1">
      <alignment horizontal="center" vertical="center"/>
    </xf>
    <xf numFmtId="0" fontId="10" fillId="3" borderId="301" xfId="3441" applyFont="1" applyFill="1" applyBorder="1" applyAlignment="1">
      <alignment horizontal="center"/>
    </xf>
    <xf numFmtId="0" fontId="10" fillId="3" borderId="302" xfId="3441" applyFont="1" applyFill="1" applyBorder="1" applyAlignment="1">
      <alignment horizontal="center"/>
    </xf>
    <xf numFmtId="0" fontId="10" fillId="3" borderId="303" xfId="3441" applyFont="1" applyFill="1" applyBorder="1" applyAlignment="1">
      <alignment horizontal="center"/>
    </xf>
    <xf numFmtId="0" fontId="9" fillId="0" borderId="0" xfId="0" applyFont="1" applyAlignment="1">
      <alignment horizontal="center" vertical="center" wrapText="1"/>
    </xf>
    <xf numFmtId="0" fontId="0" fillId="2" borderId="0" xfId="0" applyFill="1" applyAlignment="1">
      <alignment horizontal="left" vertical="center"/>
    </xf>
    <xf numFmtId="0" fontId="10" fillId="3" borderId="312" xfId="0" applyFont="1" applyFill="1" applyBorder="1" applyAlignment="1">
      <alignment horizontal="center" wrapText="1"/>
    </xf>
    <xf numFmtId="0" fontId="10" fillId="3" borderId="313" xfId="0" applyFont="1" applyFill="1" applyBorder="1" applyAlignment="1">
      <alignment horizontal="center" wrapText="1"/>
    </xf>
    <xf numFmtId="0" fontId="10" fillId="3" borderId="311" xfId="0" applyFont="1" applyFill="1" applyBorder="1" applyAlignment="1">
      <alignment horizontal="center" wrapText="1"/>
    </xf>
    <xf numFmtId="0" fontId="10" fillId="3" borderId="309" xfId="0" applyFont="1" applyFill="1" applyBorder="1" applyAlignment="1">
      <alignment horizontal="center" wrapText="1"/>
    </xf>
    <xf numFmtId="0" fontId="10" fillId="3" borderId="28" xfId="0" applyFont="1" applyFill="1" applyBorder="1" applyAlignment="1">
      <alignment horizontal="center" wrapText="1"/>
    </xf>
    <xf numFmtId="0" fontId="10" fillId="3" borderId="310" xfId="0" applyFont="1" applyFill="1" applyBorder="1" applyAlignment="1">
      <alignment horizontal="center"/>
    </xf>
    <xf numFmtId="0" fontId="10" fillId="3" borderId="29" xfId="0" applyFont="1" applyFill="1" applyBorder="1" applyAlignment="1">
      <alignment horizontal="center"/>
    </xf>
    <xf numFmtId="0" fontId="10" fillId="3" borderId="311" xfId="0" applyFont="1" applyFill="1" applyBorder="1" applyAlignment="1">
      <alignment horizontal="center"/>
    </xf>
    <xf numFmtId="0" fontId="10" fillId="3" borderId="312" xfId="0" applyFont="1" applyFill="1" applyBorder="1" applyAlignment="1">
      <alignment horizontal="center"/>
    </xf>
    <xf numFmtId="0" fontId="10" fillId="3" borderId="313" xfId="0" applyFont="1" applyFill="1" applyBorder="1" applyAlignment="1">
      <alignment horizontal="center"/>
    </xf>
    <xf numFmtId="0" fontId="10" fillId="3" borderId="316" xfId="0" applyFont="1" applyFill="1" applyBorder="1" applyAlignment="1">
      <alignment horizontal="center"/>
    </xf>
    <xf numFmtId="0" fontId="10" fillId="3" borderId="33" xfId="0" applyFont="1" applyFill="1" applyBorder="1" applyAlignment="1">
      <alignment horizontal="center"/>
    </xf>
    <xf numFmtId="0" fontId="10" fillId="3" borderId="316" xfId="0" applyFont="1" applyFill="1" applyBorder="1" applyAlignment="1">
      <alignment horizontal="center" wrapText="1"/>
    </xf>
    <xf numFmtId="0" fontId="10" fillId="3" borderId="15" xfId="0" applyFont="1" applyFill="1" applyBorder="1" applyAlignment="1">
      <alignment horizontal="center" wrapText="1"/>
    </xf>
    <xf numFmtId="0" fontId="10" fillId="21" borderId="317" xfId="0" applyFont="1" applyFill="1" applyBorder="1" applyAlignment="1">
      <alignment horizontal="center"/>
    </xf>
    <xf numFmtId="0" fontId="10" fillId="21" borderId="318" xfId="0" applyFont="1" applyFill="1" applyBorder="1" applyAlignment="1">
      <alignment horizontal="center"/>
    </xf>
    <xf numFmtId="0" fontId="10" fillId="21" borderId="316" xfId="0" applyFont="1" applyFill="1" applyBorder="1" applyAlignment="1">
      <alignment horizontal="center"/>
    </xf>
    <xf numFmtId="0" fontId="10" fillId="21" borderId="122" xfId="0" applyFont="1" applyFill="1" applyBorder="1" applyAlignment="1">
      <alignment horizontal="center"/>
    </xf>
    <xf numFmtId="0" fontId="10" fillId="21" borderId="320" xfId="0" applyFont="1" applyFill="1" applyBorder="1" applyAlignment="1">
      <alignment horizontal="center"/>
    </xf>
    <xf numFmtId="0" fontId="10" fillId="22" borderId="232" xfId="0" applyFont="1" applyFill="1" applyBorder="1" applyAlignment="1">
      <alignment horizontal="center" vertical="center"/>
    </xf>
    <xf numFmtId="0" fontId="10" fillId="22" borderId="126"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85" fillId="25" borderId="40" xfId="0" applyFont="1" applyFill="1" applyBorder="1" applyAlignment="1">
      <alignment horizontal="center" vertical="center" wrapText="1"/>
    </xf>
    <xf numFmtId="0" fontId="85" fillId="25" borderId="39" xfId="0" applyFont="1" applyFill="1" applyBorder="1" applyAlignment="1">
      <alignment horizontal="center" vertical="center" wrapText="1"/>
    </xf>
    <xf numFmtId="0" fontId="31" fillId="20" borderId="0" xfId="0" applyFont="1" applyFill="1" applyAlignment="1">
      <alignment horizontal="center" vertical="center" wrapText="1"/>
    </xf>
    <xf numFmtId="0" fontId="31" fillId="20" borderId="0" xfId="0" applyFont="1" applyFill="1" applyAlignment="1">
      <alignment horizontal="center" wrapText="1"/>
    </xf>
    <xf numFmtId="0" fontId="139" fillId="20" borderId="0" xfId="0" applyFont="1" applyFill="1" applyAlignment="1">
      <alignment horizontal="left" wrapText="1"/>
    </xf>
    <xf numFmtId="0" fontId="139" fillId="20" borderId="0" xfId="0" applyFont="1" applyFill="1" applyAlignment="1">
      <alignment horizontal="center" vertical="center" wrapText="1"/>
    </xf>
    <xf numFmtId="0" fontId="139" fillId="20" borderId="0" xfId="0" applyFont="1" applyFill="1" applyAlignment="1">
      <alignment horizontal="center" wrapText="1"/>
    </xf>
    <xf numFmtId="0" fontId="10" fillId="21" borderId="266" xfId="0" applyFont="1" applyFill="1" applyBorder="1" applyAlignment="1">
      <alignment horizontal="center"/>
    </xf>
    <xf numFmtId="0" fontId="10" fillId="21" borderId="265" xfId="0" applyFont="1" applyFill="1" applyBorder="1" applyAlignment="1">
      <alignment horizontal="center"/>
    </xf>
    <xf numFmtId="0" fontId="10" fillId="21" borderId="326" xfId="0" applyFont="1" applyFill="1" applyBorder="1" applyAlignment="1">
      <alignment horizontal="center"/>
    </xf>
    <xf numFmtId="0" fontId="10" fillId="21" borderId="219" xfId="0" applyFont="1" applyFill="1" applyBorder="1" applyAlignment="1">
      <alignment horizontal="center"/>
    </xf>
    <xf numFmtId="0" fontId="10" fillId="21" borderId="266" xfId="0" applyFont="1" applyFill="1" applyBorder="1" applyAlignment="1">
      <alignment horizontal="center" wrapText="1"/>
    </xf>
    <xf numFmtId="0" fontId="10" fillId="21" borderId="265" xfId="0" applyFont="1" applyFill="1" applyBorder="1" applyAlignment="1">
      <alignment horizontal="center" wrapText="1"/>
    </xf>
    <xf numFmtId="0" fontId="10" fillId="21" borderId="321" xfId="0" applyFont="1" applyFill="1" applyBorder="1" applyAlignment="1">
      <alignment horizontal="center"/>
    </xf>
    <xf numFmtId="0" fontId="10" fillId="21" borderId="317" xfId="0" applyFont="1" applyFill="1" applyBorder="1" applyAlignment="1">
      <alignment horizontal="center" wrapText="1"/>
    </xf>
    <xf numFmtId="0" fontId="10" fillId="21" borderId="318" xfId="0" applyFont="1" applyFill="1" applyBorder="1" applyAlignment="1">
      <alignment horizontal="center" wrapText="1"/>
    </xf>
    <xf numFmtId="0" fontId="10" fillId="21" borderId="321" xfId="0" applyFont="1" applyFill="1" applyBorder="1" applyAlignment="1">
      <alignment horizontal="center" wrapText="1"/>
    </xf>
    <xf numFmtId="0" fontId="9" fillId="20" borderId="0" xfId="0" applyFont="1" applyFill="1" applyAlignment="1">
      <alignment horizontal="center" wrapText="1"/>
    </xf>
    <xf numFmtId="0" fontId="13" fillId="0" borderId="0" xfId="0" applyFont="1" applyAlignment="1">
      <alignment horizontal="center"/>
    </xf>
    <xf numFmtId="0" fontId="10" fillId="21" borderId="30" xfId="0" applyFont="1" applyFill="1" applyBorder="1" applyAlignment="1">
      <alignment horizontal="center"/>
    </xf>
    <xf numFmtId="0" fontId="10" fillId="21" borderId="127" xfId="0" applyFont="1" applyFill="1" applyBorder="1" applyAlignment="1">
      <alignment horizontal="center"/>
    </xf>
    <xf numFmtId="0" fontId="10" fillId="21" borderId="30" xfId="0" applyFont="1" applyFill="1" applyBorder="1" applyAlignment="1">
      <alignment horizontal="center" wrapText="1"/>
    </xf>
    <xf numFmtId="0" fontId="10" fillId="21" borderId="127" xfId="0" applyFont="1" applyFill="1" applyBorder="1" applyAlignment="1">
      <alignment horizontal="center" wrapText="1"/>
    </xf>
    <xf numFmtId="0" fontId="10" fillId="21" borderId="272" xfId="0" applyFont="1" applyFill="1" applyBorder="1" applyAlignment="1">
      <alignment horizontal="center"/>
    </xf>
    <xf numFmtId="0" fontId="10" fillId="21" borderId="329" xfId="0" applyFont="1" applyFill="1" applyBorder="1" applyAlignment="1">
      <alignment horizontal="center"/>
    </xf>
    <xf numFmtId="0" fontId="10" fillId="21" borderId="327" xfId="0" applyFont="1" applyFill="1" applyBorder="1" applyAlignment="1">
      <alignment horizontal="center"/>
    </xf>
    <xf numFmtId="0" fontId="10" fillId="21" borderId="136" xfId="0" applyFont="1" applyFill="1" applyBorder="1" applyAlignment="1">
      <alignment horizontal="center"/>
    </xf>
    <xf numFmtId="0" fontId="10" fillId="21" borderId="137" xfId="0" applyFont="1" applyFill="1" applyBorder="1" applyAlignment="1">
      <alignment horizontal="center"/>
    </xf>
    <xf numFmtId="0" fontId="10" fillId="21" borderId="264" xfId="0" applyFont="1" applyFill="1" applyBorder="1" applyAlignment="1">
      <alignment horizontal="center" wrapText="1"/>
    </xf>
    <xf numFmtId="0" fontId="10" fillId="21" borderId="232" xfId="0" applyFont="1" applyFill="1" applyBorder="1" applyAlignment="1">
      <alignment horizontal="center" wrapText="1"/>
    </xf>
    <xf numFmtId="0" fontId="10" fillId="21" borderId="135" xfId="0" applyFont="1" applyFill="1" applyBorder="1" applyAlignment="1">
      <alignment horizontal="center" wrapText="1"/>
    </xf>
    <xf numFmtId="0" fontId="10" fillId="21" borderId="328" xfId="0" applyFont="1" applyFill="1" applyBorder="1" applyAlignment="1">
      <alignment horizontal="center"/>
    </xf>
    <xf numFmtId="0" fontId="10" fillId="21" borderId="272" xfId="0" applyFont="1" applyFill="1" applyBorder="1" applyAlignment="1">
      <alignment horizontal="center" wrapText="1"/>
    </xf>
    <xf numFmtId="0" fontId="10" fillId="21" borderId="330" xfId="0" applyFont="1" applyFill="1" applyBorder="1" applyAlignment="1">
      <alignment horizontal="center" wrapText="1"/>
    </xf>
    <xf numFmtId="0" fontId="10" fillId="21" borderId="330" xfId="0" applyFont="1" applyFill="1" applyBorder="1" applyAlignment="1">
      <alignment horizontal="center"/>
    </xf>
    <xf numFmtId="0" fontId="29" fillId="20" borderId="234" xfId="0" applyFont="1" applyFill="1" applyBorder="1" applyAlignment="1">
      <alignment horizontal="center" wrapText="1"/>
    </xf>
    <xf numFmtId="0" fontId="10" fillId="21" borderId="332" xfId="0" applyFont="1" applyFill="1" applyBorder="1" applyAlignment="1">
      <alignment horizontal="center"/>
    </xf>
    <xf numFmtId="0" fontId="10" fillId="21" borderId="134" xfId="0" applyFont="1" applyFill="1" applyBorder="1" applyAlignment="1">
      <alignment horizontal="center"/>
    </xf>
    <xf numFmtId="0" fontId="10" fillId="21" borderId="147" xfId="0" applyFont="1" applyFill="1" applyBorder="1" applyAlignment="1">
      <alignment horizontal="center"/>
    </xf>
    <xf numFmtId="0" fontId="10" fillId="21" borderId="288" xfId="0" applyFont="1" applyFill="1" applyBorder="1" applyAlignment="1">
      <alignment horizontal="center"/>
    </xf>
    <xf numFmtId="0" fontId="10" fillId="21" borderId="271" xfId="0" applyFont="1" applyFill="1" applyBorder="1" applyAlignment="1">
      <alignment horizontal="center" wrapText="1"/>
    </xf>
    <xf numFmtId="0" fontId="10" fillId="21" borderId="333" xfId="0" applyFont="1" applyFill="1" applyBorder="1" applyAlignment="1">
      <alignment horizontal="center"/>
    </xf>
    <xf numFmtId="0" fontId="10" fillId="21" borderId="334" xfId="0" applyFont="1" applyFill="1" applyBorder="1" applyAlignment="1">
      <alignment horizontal="center"/>
    </xf>
    <xf numFmtId="0" fontId="10" fillId="21" borderId="335" xfId="0" applyFont="1" applyFill="1" applyBorder="1" applyAlignment="1">
      <alignment horizontal="center"/>
    </xf>
    <xf numFmtId="0" fontId="10" fillId="21" borderId="336" xfId="0" applyFont="1" applyFill="1" applyBorder="1" applyAlignment="1">
      <alignment horizontal="center"/>
    </xf>
    <xf numFmtId="0" fontId="10" fillId="21" borderId="141" xfId="0" applyFont="1" applyFill="1" applyBorder="1" applyAlignment="1">
      <alignment horizontal="center"/>
    </xf>
    <xf numFmtId="0" fontId="10" fillId="21" borderId="149" xfId="0" applyFont="1" applyFill="1" applyBorder="1" applyAlignment="1">
      <alignment horizontal="center"/>
    </xf>
    <xf numFmtId="0" fontId="10" fillId="21" borderId="337" xfId="0" applyFont="1" applyFill="1" applyBorder="1" applyAlignment="1">
      <alignment horizontal="center"/>
    </xf>
    <xf numFmtId="0" fontId="10" fillId="21" borderId="339" xfId="0" applyFont="1" applyFill="1" applyBorder="1" applyAlignment="1">
      <alignment horizontal="center" wrapText="1"/>
    </xf>
    <xf numFmtId="0" fontId="10" fillId="21" borderId="153" xfId="0" applyFont="1" applyFill="1" applyBorder="1" applyAlignment="1">
      <alignment horizontal="center" wrapText="1"/>
    </xf>
    <xf numFmtId="0" fontId="10" fillId="21" borderId="338" xfId="0" applyFont="1" applyFill="1" applyBorder="1" applyAlignment="1">
      <alignment horizontal="center"/>
    </xf>
    <xf numFmtId="0" fontId="10" fillId="21" borderId="150" xfId="0" applyFont="1" applyFill="1" applyBorder="1" applyAlignment="1">
      <alignment horizontal="center"/>
    </xf>
    <xf numFmtId="0" fontId="10" fillId="21" borderId="316" xfId="0" applyFont="1" applyFill="1" applyBorder="1" applyAlignment="1">
      <alignment horizontal="center" wrapText="1"/>
    </xf>
    <xf numFmtId="0" fontId="10" fillId="21" borderId="122" xfId="0" applyFont="1" applyFill="1" applyBorder="1" applyAlignment="1">
      <alignment horizontal="center" wrapText="1"/>
    </xf>
    <xf numFmtId="0" fontId="10" fillId="21" borderId="310" xfId="0" applyFont="1" applyFill="1" applyBorder="1" applyAlignment="1">
      <alignment horizontal="center" wrapText="1"/>
    </xf>
    <xf numFmtId="0" fontId="10" fillId="21" borderId="152" xfId="0" applyFont="1" applyFill="1" applyBorder="1" applyAlignment="1">
      <alignment horizontal="center" wrapText="1"/>
    </xf>
    <xf numFmtId="0" fontId="10" fillId="21" borderId="334" xfId="0" applyFont="1" applyFill="1" applyBorder="1" applyAlignment="1">
      <alignment horizontal="center" wrapText="1"/>
    </xf>
    <xf numFmtId="0" fontId="10" fillId="21" borderId="151" xfId="0" applyFont="1" applyFill="1" applyBorder="1" applyAlignment="1">
      <alignment horizontal="center" wrapText="1"/>
    </xf>
    <xf numFmtId="0" fontId="10" fillId="21" borderId="264" xfId="0" applyFont="1" applyFill="1" applyBorder="1" applyAlignment="1">
      <alignment horizontal="center"/>
    </xf>
    <xf numFmtId="0" fontId="10" fillId="21" borderId="135" xfId="0" applyFont="1" applyFill="1" applyBorder="1" applyAlignment="1">
      <alignment horizontal="center"/>
    </xf>
    <xf numFmtId="0" fontId="10" fillId="21" borderId="232" xfId="0" applyFont="1" applyFill="1" applyBorder="1" applyAlignment="1">
      <alignment horizontal="center"/>
    </xf>
    <xf numFmtId="0" fontId="10" fillId="21" borderId="161" xfId="0" applyFont="1" applyFill="1" applyBorder="1" applyAlignment="1">
      <alignment horizontal="center"/>
    </xf>
    <xf numFmtId="0" fontId="10" fillId="21" borderId="151" xfId="0" applyFont="1" applyFill="1" applyBorder="1" applyAlignment="1">
      <alignment horizontal="center"/>
    </xf>
    <xf numFmtId="0" fontId="10" fillId="21" borderId="162" xfId="0" applyFont="1" applyFill="1" applyBorder="1" applyAlignment="1">
      <alignment horizontal="center"/>
    </xf>
    <xf numFmtId="0" fontId="10" fillId="21" borderId="342" xfId="0" applyFont="1" applyFill="1" applyBorder="1" applyAlignment="1">
      <alignment horizontal="center" wrapText="1"/>
    </xf>
    <xf numFmtId="0" fontId="10" fillId="21" borderId="343" xfId="0" applyFont="1" applyFill="1" applyBorder="1" applyAlignment="1">
      <alignment horizontal="center" wrapText="1"/>
    </xf>
    <xf numFmtId="0" fontId="10" fillId="21" borderId="343" xfId="0" applyFont="1" applyFill="1" applyBorder="1" applyAlignment="1">
      <alignment horizontal="center"/>
    </xf>
    <xf numFmtId="0" fontId="10" fillId="21" borderId="329" xfId="0" applyFont="1" applyFill="1" applyBorder="1" applyAlignment="1">
      <alignment horizontal="center" wrapText="1"/>
    </xf>
    <xf numFmtId="0" fontId="10" fillId="21" borderId="320" xfId="0" applyFont="1" applyFill="1" applyBorder="1" applyAlignment="1">
      <alignment horizontal="center" vertical="center"/>
    </xf>
    <xf numFmtId="0" fontId="10" fillId="21" borderId="317" xfId="0" applyFont="1" applyFill="1" applyBorder="1" applyAlignment="1">
      <alignment horizontal="center" vertical="center"/>
    </xf>
    <xf numFmtId="0" fontId="10" fillId="21" borderId="318" xfId="0" applyFont="1" applyFill="1" applyBorder="1" applyAlignment="1">
      <alignment horizontal="center" vertical="center"/>
    </xf>
    <xf numFmtId="0" fontId="10" fillId="21" borderId="338" xfId="0" applyFont="1" applyFill="1" applyBorder="1" applyAlignment="1">
      <alignment horizontal="center" wrapText="1"/>
    </xf>
    <xf numFmtId="0" fontId="10" fillId="21" borderId="150" xfId="0" applyFont="1" applyFill="1" applyBorder="1" applyAlignment="1">
      <alignment horizontal="center" wrapText="1"/>
    </xf>
    <xf numFmtId="0" fontId="10" fillId="21" borderId="287" xfId="0" applyFont="1" applyFill="1" applyBorder="1" applyAlignment="1">
      <alignment horizontal="center"/>
    </xf>
    <xf numFmtId="0" fontId="10" fillId="21" borderId="287" xfId="0" applyFont="1" applyFill="1" applyBorder="1" applyAlignment="1">
      <alignment horizontal="center" wrapText="1"/>
    </xf>
    <xf numFmtId="0" fontId="10" fillId="21" borderId="346" xfId="0" applyFont="1" applyFill="1" applyBorder="1" applyAlignment="1">
      <alignment horizontal="center" wrapText="1"/>
    </xf>
    <xf numFmtId="0" fontId="10" fillId="21" borderId="347" xfId="0" applyFont="1" applyFill="1" applyBorder="1" applyAlignment="1">
      <alignment horizontal="center" wrapText="1"/>
    </xf>
    <xf numFmtId="0" fontId="10" fillId="21" borderId="324" xfId="0" applyFont="1" applyFill="1" applyBorder="1" applyAlignment="1">
      <alignment horizontal="center" wrapText="1"/>
    </xf>
    <xf numFmtId="0" fontId="10" fillId="21" borderId="1" xfId="0" applyFont="1" applyFill="1" applyBorder="1" applyAlignment="1">
      <alignment horizontal="center" wrapText="1"/>
    </xf>
    <xf numFmtId="0" fontId="10" fillId="21" borderId="336" xfId="0" applyFont="1" applyFill="1" applyBorder="1" applyAlignment="1">
      <alignment horizontal="center" wrapText="1"/>
    </xf>
    <xf numFmtId="0" fontId="10" fillId="21" borderId="162" xfId="0" applyFont="1" applyFill="1" applyBorder="1" applyAlignment="1">
      <alignment horizontal="center" wrapText="1"/>
    </xf>
    <xf numFmtId="0" fontId="13" fillId="0" borderId="234" xfId="0" applyFont="1" applyBorder="1" applyAlignment="1">
      <alignment horizontal="center" wrapText="1"/>
    </xf>
    <xf numFmtId="0" fontId="10" fillId="21" borderId="309" xfId="0" applyFont="1" applyFill="1" applyBorder="1" applyAlignment="1">
      <alignment horizontal="center" wrapText="1"/>
    </xf>
    <xf numFmtId="0" fontId="10" fillId="21" borderId="170" xfId="0" applyFont="1" applyFill="1" applyBorder="1" applyAlignment="1">
      <alignment horizontal="center" wrapText="1"/>
    </xf>
    <xf numFmtId="0" fontId="10" fillId="21" borderId="1" xfId="0" applyFont="1" applyFill="1" applyBorder="1" applyAlignment="1">
      <alignment horizontal="center"/>
    </xf>
    <xf numFmtId="0" fontId="10" fillId="21" borderId="152" xfId="0" applyFont="1" applyFill="1" applyBorder="1" applyAlignment="1">
      <alignment horizontal="center"/>
    </xf>
    <xf numFmtId="0" fontId="10" fillId="21" borderId="310" xfId="0" applyFont="1" applyFill="1" applyBorder="1" applyAlignment="1">
      <alignment horizontal="center"/>
    </xf>
    <xf numFmtId="0" fontId="10" fillId="21" borderId="349" xfId="0" applyFont="1" applyFill="1" applyBorder="1" applyAlignment="1">
      <alignment horizontal="center" wrapText="1"/>
    </xf>
    <xf numFmtId="0" fontId="9" fillId="0" borderId="0" xfId="0" applyFont="1" applyAlignment="1">
      <alignment horizontal="left" wrapText="1"/>
    </xf>
    <xf numFmtId="0" fontId="13" fillId="0" borderId="234" xfId="0" applyFont="1" applyBorder="1" applyAlignment="1">
      <alignment horizontal="left" wrapText="1"/>
    </xf>
    <xf numFmtId="0" fontId="10" fillId="21" borderId="232" xfId="0" applyFont="1" applyFill="1" applyBorder="1" applyAlignment="1">
      <alignment horizontal="left" wrapText="1"/>
    </xf>
    <xf numFmtId="0" fontId="10" fillId="21" borderId="135" xfId="0" applyFont="1" applyFill="1" applyBorder="1" applyAlignment="1">
      <alignment horizontal="left" wrapText="1"/>
    </xf>
    <xf numFmtId="0" fontId="10" fillId="21" borderId="1" xfId="0" applyFont="1" applyFill="1" applyBorder="1" applyAlignment="1">
      <alignment horizontal="left"/>
    </xf>
    <xf numFmtId="0" fontId="10" fillId="21" borderId="152" xfId="0" applyFont="1" applyFill="1" applyBorder="1" applyAlignment="1">
      <alignment horizontal="left"/>
    </xf>
    <xf numFmtId="0" fontId="10" fillId="21" borderId="317" xfId="0" applyFont="1" applyFill="1" applyBorder="1" applyAlignment="1">
      <alignment horizontal="left" wrapText="1"/>
    </xf>
    <xf numFmtId="0" fontId="10" fillId="21" borderId="318" xfId="0" applyFont="1" applyFill="1" applyBorder="1" applyAlignment="1">
      <alignment horizontal="left" wrapText="1"/>
    </xf>
    <xf numFmtId="0" fontId="10" fillId="21" borderId="334" xfId="0" applyFont="1" applyFill="1" applyBorder="1" applyAlignment="1">
      <alignment horizontal="left" wrapText="1"/>
    </xf>
    <xf numFmtId="0" fontId="10" fillId="21" borderId="336" xfId="0" applyFont="1" applyFill="1" applyBorder="1" applyAlignment="1">
      <alignment horizontal="left" wrapText="1"/>
    </xf>
    <xf numFmtId="0" fontId="10" fillId="21" borderId="151" xfId="0" applyFont="1" applyFill="1" applyBorder="1" applyAlignment="1">
      <alignment horizontal="left" wrapText="1"/>
    </xf>
    <xf numFmtId="0" fontId="10" fillId="21" borderId="162" xfId="0" applyFont="1" applyFill="1" applyBorder="1" applyAlignment="1">
      <alignment horizontal="left" wrapText="1"/>
    </xf>
    <xf numFmtId="0" fontId="10" fillId="21" borderId="346" xfId="0" applyFont="1" applyFill="1" applyBorder="1" applyAlignment="1">
      <alignment horizontal="left" wrapText="1"/>
    </xf>
    <xf numFmtId="0" fontId="10" fillId="21" borderId="347" xfId="0" applyFont="1" applyFill="1" applyBorder="1" applyAlignment="1">
      <alignment horizontal="left" wrapText="1"/>
    </xf>
    <xf numFmtId="0" fontId="10" fillId="21" borderId="324" xfId="0" applyFont="1" applyFill="1" applyBorder="1" applyAlignment="1">
      <alignment horizontal="left" wrapText="1"/>
    </xf>
    <xf numFmtId="0" fontId="0" fillId="0" borderId="0" xfId="0" applyAlignment="1">
      <alignment horizontal="left"/>
    </xf>
    <xf numFmtId="0" fontId="0" fillId="0" borderId="0" xfId="0" applyAlignment="1">
      <alignment horizontal="left" wrapText="1"/>
    </xf>
    <xf numFmtId="0" fontId="9" fillId="0" borderId="0" xfId="28" applyFont="1" applyAlignment="1">
      <alignment horizontal="center" wrapText="1"/>
    </xf>
    <xf numFmtId="0" fontId="1" fillId="2" borderId="0" xfId="28" applyFont="1" applyFill="1" applyAlignment="1">
      <alignment horizontal="left"/>
    </xf>
    <xf numFmtId="0" fontId="10" fillId="3" borderId="221" xfId="28" applyFont="1" applyFill="1" applyBorder="1" applyAlignment="1">
      <alignment horizontal="center"/>
    </xf>
    <xf numFmtId="0" fontId="10" fillId="3" borderId="312" xfId="28" applyFont="1" applyFill="1" applyBorder="1" applyAlignment="1">
      <alignment horizontal="center"/>
    </xf>
    <xf numFmtId="0" fontId="10" fillId="3" borderId="313" xfId="28" applyFont="1" applyFill="1" applyBorder="1" applyAlignment="1">
      <alignment horizontal="center"/>
    </xf>
    <xf numFmtId="0" fontId="10" fillId="3" borderId="223" xfId="28" applyFont="1" applyFill="1" applyBorder="1" applyAlignment="1">
      <alignment horizontal="center"/>
    </xf>
    <xf numFmtId="0" fontId="10" fillId="3" borderId="257" xfId="28" applyFont="1" applyFill="1" applyBorder="1" applyAlignment="1">
      <alignment horizontal="center"/>
    </xf>
    <xf numFmtId="0" fontId="10" fillId="3" borderId="323" xfId="28" applyFont="1" applyFill="1" applyBorder="1" applyAlignment="1">
      <alignment horizontal="center"/>
    </xf>
    <xf numFmtId="0" fontId="10" fillId="3" borderId="348" xfId="28" applyFont="1" applyFill="1" applyBorder="1" applyAlignment="1">
      <alignment horizontal="center"/>
    </xf>
    <xf numFmtId="0" fontId="10" fillId="3" borderId="312" xfId="28" applyFont="1" applyFill="1" applyBorder="1" applyAlignment="1">
      <alignment horizontal="center" wrapText="1"/>
    </xf>
    <xf numFmtId="0" fontId="9" fillId="0" borderId="0" xfId="28" applyFont="1" applyAlignment="1">
      <alignment horizontal="center" vertical="center" wrapText="1"/>
    </xf>
    <xf numFmtId="0" fontId="4" fillId="2" borderId="0" xfId="28" applyFill="1" applyAlignment="1">
      <alignment horizontal="left" vertical="center"/>
    </xf>
    <xf numFmtId="0" fontId="10" fillId="3" borderId="270" xfId="28" applyFont="1" applyFill="1" applyBorder="1" applyAlignment="1">
      <alignment horizontal="center"/>
    </xf>
    <xf numFmtId="0" fontId="10" fillId="3" borderId="352" xfId="28" applyFont="1" applyFill="1" applyBorder="1" applyAlignment="1">
      <alignment horizontal="center"/>
    </xf>
    <xf numFmtId="0" fontId="10" fillId="3" borderId="269" xfId="28" applyFont="1" applyFill="1" applyBorder="1" applyAlignment="1">
      <alignment horizontal="center"/>
    </xf>
    <xf numFmtId="0" fontId="10" fillId="3" borderId="299" xfId="28" applyFont="1" applyFill="1" applyBorder="1" applyAlignment="1">
      <alignment horizontal="center"/>
    </xf>
    <xf numFmtId="0" fontId="10" fillId="3" borderId="300" xfId="28" applyFont="1" applyFill="1" applyBorder="1" applyAlignment="1">
      <alignment horizontal="center"/>
    </xf>
    <xf numFmtId="0" fontId="10" fillId="3" borderId="352" xfId="28" applyFont="1" applyFill="1" applyBorder="1" applyAlignment="1">
      <alignment horizontal="center" wrapText="1"/>
    </xf>
    <xf numFmtId="0" fontId="10" fillId="3" borderId="269" xfId="28" applyFont="1" applyFill="1" applyBorder="1" applyAlignment="1">
      <alignment horizontal="center" wrapText="1"/>
    </xf>
    <xf numFmtId="0" fontId="10" fillId="3" borderId="270" xfId="28" applyFont="1" applyFill="1" applyBorder="1" applyAlignment="1">
      <alignment horizontal="center" wrapText="1"/>
    </xf>
    <xf numFmtId="0" fontId="10" fillId="3" borderId="226" xfId="28" applyFont="1" applyFill="1" applyBorder="1" applyAlignment="1">
      <alignment horizontal="center"/>
    </xf>
    <xf numFmtId="0" fontId="10" fillId="3" borderId="31" xfId="28" applyFont="1" applyFill="1" applyBorder="1" applyAlignment="1">
      <alignment horizontal="center"/>
    </xf>
    <xf numFmtId="0" fontId="10" fillId="3" borderId="227" xfId="28" applyFont="1" applyFill="1" applyBorder="1" applyAlignment="1">
      <alignment horizontal="center"/>
    </xf>
    <xf numFmtId="0" fontId="10" fillId="3" borderId="37" xfId="28" applyFont="1" applyFill="1" applyBorder="1" applyAlignment="1">
      <alignment horizontal="center"/>
    </xf>
    <xf numFmtId="0" fontId="10" fillId="3" borderId="36" xfId="28" applyFont="1" applyFill="1" applyBorder="1" applyAlignment="1">
      <alignment horizontal="center"/>
    </xf>
    <xf numFmtId="0" fontId="10" fillId="21" borderId="468" xfId="0" applyFont="1" applyFill="1" applyBorder="1" applyAlignment="1">
      <alignment horizontal="center"/>
    </xf>
    <xf numFmtId="0" fontId="10" fillId="21" borderId="455" xfId="0" applyFont="1" applyFill="1" applyBorder="1" applyAlignment="1">
      <alignment horizontal="center" wrapText="1"/>
    </xf>
    <xf numFmtId="0" fontId="10" fillId="21" borderId="469" xfId="0" applyFont="1" applyFill="1" applyBorder="1" applyAlignment="1">
      <alignment horizontal="center" wrapText="1"/>
    </xf>
    <xf numFmtId="0" fontId="9" fillId="0" borderId="0" xfId="28" applyFont="1" applyAlignment="1">
      <alignment horizontal="center" vertical="center"/>
    </xf>
    <xf numFmtId="0" fontId="10" fillId="21" borderId="464" xfId="0" applyFont="1" applyFill="1" applyBorder="1" applyAlignment="1">
      <alignment horizontal="center" wrapText="1"/>
    </xf>
    <xf numFmtId="0" fontId="10" fillId="21" borderId="465" xfId="0" applyFont="1" applyFill="1" applyBorder="1" applyAlignment="1">
      <alignment horizontal="center" wrapText="1"/>
    </xf>
    <xf numFmtId="0" fontId="10" fillId="21" borderId="463" xfId="0" applyFont="1" applyFill="1" applyBorder="1" applyAlignment="1">
      <alignment horizontal="center"/>
    </xf>
    <xf numFmtId="0" fontId="10" fillId="21" borderId="467" xfId="0" applyFont="1" applyFill="1" applyBorder="1" applyAlignment="1">
      <alignment horizontal="center"/>
    </xf>
    <xf numFmtId="0" fontId="9" fillId="0" borderId="0" xfId="0" applyFont="1" applyAlignment="1">
      <alignment horizontal="center" vertical="center"/>
    </xf>
    <xf numFmtId="0" fontId="10" fillId="3" borderId="309" xfId="0" applyFont="1" applyFill="1" applyBorder="1" applyAlignment="1">
      <alignment horizontal="center"/>
    </xf>
    <xf numFmtId="0" fontId="10" fillId="3" borderId="452" xfId="0" applyFont="1" applyFill="1" applyBorder="1" applyAlignment="1">
      <alignment horizontal="center"/>
    </xf>
    <xf numFmtId="0" fontId="10" fillId="3" borderId="224" xfId="28" applyFont="1" applyFill="1" applyBorder="1" applyAlignment="1">
      <alignment horizontal="center"/>
    </xf>
    <xf numFmtId="0" fontId="10" fillId="3" borderId="29" xfId="28" applyFont="1" applyFill="1" applyBorder="1" applyAlignment="1">
      <alignment horizontal="center"/>
    </xf>
    <xf numFmtId="0" fontId="10" fillId="3" borderId="455" xfId="28" applyFont="1" applyFill="1" applyBorder="1" applyAlignment="1">
      <alignment horizontal="center"/>
    </xf>
    <xf numFmtId="0" fontId="10" fillId="3" borderId="163" xfId="28" applyFont="1" applyFill="1" applyBorder="1" applyAlignment="1">
      <alignment horizontal="center"/>
    </xf>
    <xf numFmtId="0" fontId="10" fillId="3" borderId="454" xfId="28" applyFont="1" applyFill="1" applyBorder="1" applyAlignment="1">
      <alignment horizontal="center"/>
    </xf>
    <xf numFmtId="0" fontId="10" fillId="3" borderId="445" xfId="28" applyFont="1" applyFill="1" applyBorder="1" applyAlignment="1">
      <alignment horizontal="center"/>
    </xf>
    <xf numFmtId="0" fontId="10" fillId="3" borderId="445" xfId="28" applyFont="1" applyFill="1" applyBorder="1" applyAlignment="1">
      <alignment horizontal="center" wrapText="1"/>
    </xf>
    <xf numFmtId="0" fontId="10" fillId="3" borderId="446" xfId="28" applyFont="1" applyFill="1" applyBorder="1" applyAlignment="1">
      <alignment horizontal="center" wrapText="1"/>
    </xf>
    <xf numFmtId="0" fontId="67" fillId="0" borderId="0" xfId="0" applyFont="1" applyAlignment="1">
      <alignment horizontal="center" wrapText="1"/>
    </xf>
    <xf numFmtId="0" fontId="66" fillId="0" borderId="0" xfId="0" applyFont="1" applyAlignment="1">
      <alignment horizontal="left"/>
    </xf>
    <xf numFmtId="0" fontId="65" fillId="0" borderId="0" xfId="0" applyFont="1" applyAlignment="1">
      <alignment horizontal="center"/>
    </xf>
    <xf numFmtId="0" fontId="65" fillId="0" borderId="0" xfId="0" applyFont="1" applyAlignment="1">
      <alignment horizontal="center" wrapText="1"/>
    </xf>
  </cellXfs>
  <cellStyles count="3444">
    <cellStyle name="20% - Accent1" xfId="3417" builtinId="30" customBuiltin="1"/>
    <cellStyle name="20% - Accent1 2" xfId="39" xr:uid="{77BC30D5-2885-4F07-9C93-A4A9807A8D0C}"/>
    <cellStyle name="20% - Accent1 2 2" xfId="40" xr:uid="{27287AD3-1944-485E-BF5B-A714D34EAFAB}"/>
    <cellStyle name="20% - Accent1 2 2 2" xfId="1413" xr:uid="{A4B73D77-0D0E-4F38-8661-CD50D1FEFEF8}"/>
    <cellStyle name="20% - Accent1 2 2 3" xfId="1412" xr:uid="{6DB580B8-4AE3-459C-B2F5-9E4035AB7CB4}"/>
    <cellStyle name="20% - Accent1 2 3" xfId="1384" xr:uid="{E7D952D6-70AB-4D44-BFDC-C7ADFCA593F1}"/>
    <cellStyle name="20% - Accent1 2 3 2" xfId="1414" xr:uid="{0A40B975-B955-4520-8EE5-3388DD1E67AD}"/>
    <cellStyle name="20% - Accent1 2 4" xfId="1415" xr:uid="{1EBEEC69-5BBE-4A0F-B7D1-3414A325425E}"/>
    <cellStyle name="20% - Accent1 3" xfId="1416" xr:uid="{94ABD2DD-31DB-4E6A-AFAA-6EEBBE72F60A}"/>
    <cellStyle name="20% - Accent1 3 2" xfId="1417" xr:uid="{A0E2ED75-4794-46C7-9DAB-87C322FE0490}"/>
    <cellStyle name="20% - Accent1 4" xfId="1418" xr:uid="{F490F74E-B7C7-4C7E-9D47-040D8941BE08}"/>
    <cellStyle name="20% - Accent1 4 2" xfId="1419" xr:uid="{D57D40C0-5861-4BDB-8A62-76B84EC51337}"/>
    <cellStyle name="20% - Accent1 5" xfId="1420" xr:uid="{881660D5-1CC0-4BC3-8086-9F73F1E9F298}"/>
    <cellStyle name="20% - Accent1 6" xfId="3349" xr:uid="{A4C05289-94D6-4A7E-9B40-C0B4A699DD74}"/>
    <cellStyle name="20% - Accent2" xfId="3421" builtinId="34" customBuiltin="1"/>
    <cellStyle name="20% - Accent2 2" xfId="41" xr:uid="{407DD1AF-FBEB-4330-8B4F-4D635632FB37}"/>
    <cellStyle name="20% - Accent2 2 2" xfId="42" xr:uid="{42E91A43-A2D9-45B3-AFAF-9B9CD93E9846}"/>
    <cellStyle name="20% - Accent2 2 2 2" xfId="1422" xr:uid="{83732325-57F2-4C71-8B34-01AE7A349EB7}"/>
    <cellStyle name="20% - Accent2 2 2 3" xfId="1421" xr:uid="{DEE8B8F6-BE8E-410B-9A85-7B13F30720B8}"/>
    <cellStyle name="20% - Accent2 2 3" xfId="1383" xr:uid="{D4D7EB11-C983-4266-859C-3ADDFFD0959D}"/>
    <cellStyle name="20% - Accent2 2 3 2" xfId="1423" xr:uid="{E86DF0F3-8C0C-4999-95F1-6C285BA5B747}"/>
    <cellStyle name="20% - Accent2 2 4" xfId="1424" xr:uid="{DD3616A0-EACC-44FB-BCAF-361C6F5F46D3}"/>
    <cellStyle name="20% - Accent2 3" xfId="1425" xr:uid="{9B5EE9DD-E75F-42C8-AFEE-7828D9C26085}"/>
    <cellStyle name="20% - Accent2 3 2" xfId="1426" xr:uid="{83BEEB25-3045-45E0-B22B-713DA0F769E1}"/>
    <cellStyle name="20% - Accent2 4" xfId="1427" xr:uid="{145C944A-B642-4B5C-A4A1-0A3718A62838}"/>
    <cellStyle name="20% - Accent2 4 2" xfId="1428" xr:uid="{BAC3757E-445A-4EDF-849D-02DAB696C26F}"/>
    <cellStyle name="20% - Accent2 5" xfId="1429" xr:uid="{5FD212E5-604B-4A8B-A57C-892C2A29920B}"/>
    <cellStyle name="20% - Accent2 6" xfId="3350" xr:uid="{DCDD82E8-AE6F-4D38-8C41-6B4C74525A6E}"/>
    <cellStyle name="20% - Accent3" xfId="3425" builtinId="38" customBuiltin="1"/>
    <cellStyle name="20% - Accent3 2" xfId="43" xr:uid="{BD20ECB3-7F85-4829-9D8D-641EE20BC8DD}"/>
    <cellStyle name="20% - Accent3 2 2" xfId="44" xr:uid="{1A065C0F-EC5C-4C19-B7DB-FE625ACEEED3}"/>
    <cellStyle name="20% - Accent3 2 2 2" xfId="1431" xr:uid="{F76590DC-8AC4-4DB9-9B38-59583915EC55}"/>
    <cellStyle name="20% - Accent3 2 2 3" xfId="1430" xr:uid="{393C4824-B372-4BF5-B6A6-DB6EC52CD7B0}"/>
    <cellStyle name="20% - Accent3 2 3" xfId="1382" xr:uid="{125992CC-CE8E-4F04-B536-495E60635D7B}"/>
    <cellStyle name="20% - Accent3 2 3 2" xfId="1432" xr:uid="{29125141-FDD5-4B1B-B258-7CDC47337986}"/>
    <cellStyle name="20% - Accent3 2 4" xfId="1433" xr:uid="{583DDB5B-1797-45C6-8143-DCF1FBFF1DBD}"/>
    <cellStyle name="20% - Accent3 3" xfId="1434" xr:uid="{C368EB52-3FDF-4A8B-A37F-11B1A8100FBE}"/>
    <cellStyle name="20% - Accent3 3 2" xfId="1435" xr:uid="{25D3D5AA-30EA-4150-A902-8829AECFD9B9}"/>
    <cellStyle name="20% - Accent3 4" xfId="1436" xr:uid="{02C723B7-CE53-4DDA-A4FA-9EA6120B6B8A}"/>
    <cellStyle name="20% - Accent3 4 2" xfId="1437" xr:uid="{354B60DD-44B7-42A8-A205-610F244E1F70}"/>
    <cellStyle name="20% - Accent3 5" xfId="1438" xr:uid="{4F93AEC3-6B9A-45DE-B5F1-F3C5BC6AA216}"/>
    <cellStyle name="20% - Accent3 6" xfId="3351" xr:uid="{D2138CD0-DC08-4DF3-9E36-E73D6A7C580F}"/>
    <cellStyle name="20% - Accent4" xfId="3429" builtinId="42" customBuiltin="1"/>
    <cellStyle name="20% - Accent4 2" xfId="45" xr:uid="{94859528-B362-47A4-8311-837524E48953}"/>
    <cellStyle name="20% - Accent4 2 2" xfId="46" xr:uid="{D9F69C66-7EB7-43C7-9337-B82B749B9A41}"/>
    <cellStyle name="20% - Accent4 2 2 2" xfId="1440" xr:uid="{2BD87C4D-F374-40BE-B7C3-C33779DBE844}"/>
    <cellStyle name="20% - Accent4 2 2 3" xfId="1439" xr:uid="{B4FF4600-DBAB-466D-AB4F-6756F346E5A4}"/>
    <cellStyle name="20% - Accent4 2 3" xfId="1381" xr:uid="{8D9EAA61-9F38-4F98-B94A-2ABD192847B5}"/>
    <cellStyle name="20% - Accent4 2 3 2" xfId="1441" xr:uid="{45E6A933-9BEA-4E3F-9F0D-D43C1C4378BF}"/>
    <cellStyle name="20% - Accent4 2 4" xfId="1442" xr:uid="{BF7083E3-BF75-4D5E-8A87-20DB87B76478}"/>
    <cellStyle name="20% - Accent4 3" xfId="1443" xr:uid="{4445908B-2BE2-4C1E-A69F-738FAD919C6E}"/>
    <cellStyle name="20% - Accent4 3 2" xfId="1444" xr:uid="{84FBA994-BE63-4EE7-8B01-9554597F28E3}"/>
    <cellStyle name="20% - Accent4 4" xfId="1445" xr:uid="{5AB3991E-C6D8-4100-846A-428A4C3A2CCF}"/>
    <cellStyle name="20% - Accent4 4 2" xfId="1446" xr:uid="{307F43F9-966A-4459-A2DD-4D9B26CA734E}"/>
    <cellStyle name="20% - Accent4 5" xfId="1447" xr:uid="{BEE6716D-0C81-4833-9545-3F20DFBBB6C7}"/>
    <cellStyle name="20% - Accent4 6" xfId="3352" xr:uid="{C714EBB3-9D25-4E63-B792-3D017B7BDCC0}"/>
    <cellStyle name="20% - Accent5" xfId="3433" builtinId="46" customBuiltin="1"/>
    <cellStyle name="20% - Accent5 2" xfId="47" xr:uid="{1F22D112-BACC-44C9-9EF2-167558AA72A5}"/>
    <cellStyle name="20% - Accent5 2 2" xfId="48" xr:uid="{75B5D8F4-EEE3-4323-AB48-44800EF274D4}"/>
    <cellStyle name="20% - Accent5 2 2 2" xfId="1449" xr:uid="{94EB0193-E7AA-4B40-842D-908A21E4FD80}"/>
    <cellStyle name="20% - Accent5 2 2 3" xfId="1448" xr:uid="{012319B0-6B91-4F31-B3AA-4DD638D52A78}"/>
    <cellStyle name="20% - Accent5 2 3" xfId="1380" xr:uid="{32E0861A-5B92-451E-8CDA-997A2B3705C3}"/>
    <cellStyle name="20% - Accent5 2 3 2" xfId="1450" xr:uid="{FB489F2C-2F89-4818-9D7A-E3C52859D5F0}"/>
    <cellStyle name="20% - Accent5 2 4" xfId="1451" xr:uid="{19871D0D-CD48-483A-A009-E1980D8B6412}"/>
    <cellStyle name="20% - Accent5 3" xfId="1452" xr:uid="{0A1AF118-5F3E-45E4-ABB4-6EEE8C32D248}"/>
    <cellStyle name="20% - Accent5 3 2" xfId="1453" xr:uid="{203D544C-2D17-40E7-92C1-D3836A9396EB}"/>
    <cellStyle name="20% - Accent5 4" xfId="1454" xr:uid="{67BF231D-9A9F-4637-9147-68F50E77D6BF}"/>
    <cellStyle name="20% - Accent5 5" xfId="3353" xr:uid="{B355A0DE-4D5B-4353-AA5C-90039F9C5CA8}"/>
    <cellStyle name="20% - Accent6" xfId="3437" builtinId="50" customBuiltin="1"/>
    <cellStyle name="20% - Accent6 2" xfId="49" xr:uid="{8D8B3AC2-6DB0-40C7-B721-77788211DC30}"/>
    <cellStyle name="20% - Accent6 2 2" xfId="50" xr:uid="{684E42C3-EC91-4403-8336-AD4C9E57758F}"/>
    <cellStyle name="20% - Accent6 2 2 2" xfId="1456" xr:uid="{F396E2E4-495F-49E7-8596-2D2EA5851432}"/>
    <cellStyle name="20% - Accent6 2 2 3" xfId="1455" xr:uid="{160121CE-4E4C-4730-B900-E371A095A4C9}"/>
    <cellStyle name="20% - Accent6 2 3" xfId="1379" xr:uid="{613E8B37-DCB0-40B1-8B4E-95B2ADC6A70E}"/>
    <cellStyle name="20% - Accent6 2 3 2" xfId="1457" xr:uid="{6E4FC21B-89C6-45C7-BDEA-79BEF12C1580}"/>
    <cellStyle name="20% - Accent6 2 4" xfId="1458" xr:uid="{99ECFD2E-9D2A-4737-9A11-7EEADDA23CCE}"/>
    <cellStyle name="20% - Accent6 3" xfId="1459" xr:uid="{020DE800-CCF6-4AEF-9703-5725F42731CF}"/>
    <cellStyle name="20% - Accent6 3 2" xfId="1460" xr:uid="{F60A212A-1D7B-46AA-802E-6D0742EA311E}"/>
    <cellStyle name="20% - Accent6 4" xfId="1461" xr:uid="{5AC1FD80-13B7-48A0-8E41-C50EA979B0D9}"/>
    <cellStyle name="20% - Accent6 5" xfId="3354" xr:uid="{6262F4C0-0673-4B3A-9C91-5009D1FB9E45}"/>
    <cellStyle name="40% - Accent1" xfId="3418" builtinId="31" customBuiltin="1"/>
    <cellStyle name="40% - Accent1 2" xfId="51" xr:uid="{BFFD6719-E995-4EE4-8CB3-121DDF9704EB}"/>
    <cellStyle name="40% - Accent1 2 2" xfId="52" xr:uid="{69C845CD-0907-4E57-957D-2B29603A3B30}"/>
    <cellStyle name="40% - Accent1 2 2 2" xfId="1463" xr:uid="{57917FC1-A279-49BC-B183-4747C83B9FF1}"/>
    <cellStyle name="40% - Accent1 2 2 3" xfId="1462" xr:uid="{CDA8BBD2-808E-4936-904B-22E9FAEF94BD}"/>
    <cellStyle name="40% - Accent1 2 3" xfId="1378" xr:uid="{F06BCE3E-B150-42BA-B227-5FAA79552008}"/>
    <cellStyle name="40% - Accent1 2 3 2" xfId="1464" xr:uid="{C55D5786-57F3-4B0A-B988-D4E18DB08003}"/>
    <cellStyle name="40% - Accent1 2 4" xfId="1465" xr:uid="{E2737DBC-39A7-45C1-93ED-01B5356AD1EB}"/>
    <cellStyle name="40% - Accent1 3" xfId="1466" xr:uid="{9D1C1538-CF2E-4652-824C-295F77FE9180}"/>
    <cellStyle name="40% - Accent1 3 2" xfId="1467" xr:uid="{BE2CBDDF-12B1-4909-8D8D-9AF70034224A}"/>
    <cellStyle name="40% - Accent1 4" xfId="1468" xr:uid="{CC268730-F379-4804-A78E-71F5D9AE4D46}"/>
    <cellStyle name="40% - Accent1 4 2" xfId="1469" xr:uid="{97E456BB-4BD6-44DF-90DC-F2EF346022E4}"/>
    <cellStyle name="40% - Accent1 5" xfId="1470" xr:uid="{B8AF1480-18C3-4F4C-AD40-7A210DA4DBE5}"/>
    <cellStyle name="40% - Accent1 6" xfId="3355" xr:uid="{FD470CF6-A242-41B3-A7F3-D035014C1F5A}"/>
    <cellStyle name="40% - Accent2" xfId="3422" builtinId="35" customBuiltin="1"/>
    <cellStyle name="40% - Accent2 2" xfId="53" xr:uid="{DAA2178E-E8DF-4856-9E6F-D7EB046B3514}"/>
    <cellStyle name="40% - Accent2 2 2" xfId="54" xr:uid="{2C451914-8EB0-4550-A495-002BB0B0F671}"/>
    <cellStyle name="40% - Accent2 2 2 2" xfId="1472" xr:uid="{B4498272-E7C4-4B9B-AEA5-835400B40287}"/>
    <cellStyle name="40% - Accent2 2 2 3" xfId="1471" xr:uid="{D01A5E7D-9627-46A6-9FB4-54C1D1D66BD2}"/>
    <cellStyle name="40% - Accent2 2 3" xfId="1377" xr:uid="{C8B07287-B230-45E7-91AF-C618A1F0C385}"/>
    <cellStyle name="40% - Accent2 2 3 2" xfId="1473" xr:uid="{958EAE0A-C82B-40A2-87BF-50D3A5F787FC}"/>
    <cellStyle name="40% - Accent2 2 4" xfId="1474" xr:uid="{160A267F-7176-49C1-B56A-5EBDF49C650C}"/>
    <cellStyle name="40% - Accent2 3" xfId="1475" xr:uid="{AD955913-0EBE-487B-90C7-FD579871CB8A}"/>
    <cellStyle name="40% - Accent2 3 2" xfId="1476" xr:uid="{7ECCE1D1-D98C-407C-B624-17374CDFCFD0}"/>
    <cellStyle name="40% - Accent2 4" xfId="1477" xr:uid="{AD557547-530D-42AA-BD48-A5CCC6E94402}"/>
    <cellStyle name="40% - Accent2 5" xfId="3356" xr:uid="{A96B8A73-9010-40C9-9E26-021F62C92EC6}"/>
    <cellStyle name="40% - Accent3" xfId="3426" builtinId="39" customBuiltin="1"/>
    <cellStyle name="40% - Accent3 2" xfId="55" xr:uid="{AB8C5BA0-E64B-48C2-B7E0-338E0AF22922}"/>
    <cellStyle name="40% - Accent3 2 2" xfId="56" xr:uid="{0304819B-35E0-4A70-A8E7-CCE18F9B3929}"/>
    <cellStyle name="40% - Accent3 2 2 2" xfId="1479" xr:uid="{9D99BCC9-572A-4B4F-920A-B5454ADE9F60}"/>
    <cellStyle name="40% - Accent3 2 2 3" xfId="1478" xr:uid="{1DFD5DF5-E146-4246-86FF-7229ADBE8F3F}"/>
    <cellStyle name="40% - Accent3 2 3" xfId="1376" xr:uid="{ED9177A2-66E9-4891-8FFC-F12B916C726A}"/>
    <cellStyle name="40% - Accent3 2 3 2" xfId="1480" xr:uid="{D22F5DCF-B78A-4187-8116-E2CAAD76F5A2}"/>
    <cellStyle name="40% - Accent3 2 4" xfId="1481" xr:uid="{7222660B-6A2A-49F0-9763-8FFBD48F2CBC}"/>
    <cellStyle name="40% - Accent3 3" xfId="1482" xr:uid="{7DEB4FFC-296E-48FA-82C9-869FE556EE25}"/>
    <cellStyle name="40% - Accent3 3 2" xfId="1483" xr:uid="{0CA20889-EB93-40D8-A5D7-56B9C6AAAA92}"/>
    <cellStyle name="40% - Accent3 4" xfId="1484" xr:uid="{498D2B7D-B099-4A2E-91E6-E0A2842E584F}"/>
    <cellStyle name="40% - Accent3 4 2" xfId="1485" xr:uid="{4CDBEEE3-B2FB-4AB6-9FD4-5171ECB4BEE6}"/>
    <cellStyle name="40% - Accent3 5" xfId="1486" xr:uid="{49002D47-9DBE-4933-A3AA-CB9F10ECD827}"/>
    <cellStyle name="40% - Accent3 6" xfId="3357" xr:uid="{89DBF366-3031-45F4-BE78-080A1B04B20B}"/>
    <cellStyle name="40% - Accent4" xfId="3430" builtinId="43" customBuiltin="1"/>
    <cellStyle name="40% - Accent4 2" xfId="57" xr:uid="{89FFA4CF-23F4-42AD-9DB5-F7AD1DF703EE}"/>
    <cellStyle name="40% - Accent4 2 2" xfId="58" xr:uid="{55C0EAE1-23EC-4DB6-AE62-DDA91DF3D214}"/>
    <cellStyle name="40% - Accent4 2 2 2" xfId="1488" xr:uid="{A7C4EBD5-E3E5-47AF-8533-49D0676C88D2}"/>
    <cellStyle name="40% - Accent4 2 2 3" xfId="1487" xr:uid="{846AC2F9-F452-4D31-BD33-23752A95192D}"/>
    <cellStyle name="40% - Accent4 2 3" xfId="1375" xr:uid="{1CA6214D-8378-4494-9DC7-1A597BD80FFC}"/>
    <cellStyle name="40% - Accent4 2 3 2" xfId="1489" xr:uid="{B73F699E-D376-470B-A0B4-C33CE1B38932}"/>
    <cellStyle name="40% - Accent4 2 4" xfId="1490" xr:uid="{99F2D730-3E53-47D5-AB3E-BD840BCD8723}"/>
    <cellStyle name="40% - Accent4 3" xfId="1491" xr:uid="{AEF55A33-C9B6-47DA-857D-AE2D635A3724}"/>
    <cellStyle name="40% - Accent4 3 2" xfId="1492" xr:uid="{448B120A-BFAE-4DCA-8A08-4B66C8F9B39E}"/>
    <cellStyle name="40% - Accent4 4" xfId="1493" xr:uid="{87D60B67-9ACB-4180-968A-A8FBA9D58AD9}"/>
    <cellStyle name="40% - Accent4 4 2" xfId="1494" xr:uid="{F740791E-D831-49DC-A33D-6D767DF9C93B}"/>
    <cellStyle name="40% - Accent4 5" xfId="1495" xr:uid="{26A0E1B9-D2FF-4681-9416-BB75FB737EB0}"/>
    <cellStyle name="40% - Accent4 6" xfId="3358" xr:uid="{F1DF7DF0-9258-4C46-BBA7-41D83DFEDB96}"/>
    <cellStyle name="40% - Accent5" xfId="3434" builtinId="47" customBuiltin="1"/>
    <cellStyle name="40% - Accent5 2" xfId="59" xr:uid="{646F6303-564F-4C74-AB3B-1120DE14C4D1}"/>
    <cellStyle name="40% - Accent5 2 2" xfId="60" xr:uid="{122CFC07-16C0-4931-B3AB-F4CEA396B3C2}"/>
    <cellStyle name="40% - Accent5 2 2 2" xfId="1497" xr:uid="{70EE8A27-43DF-496D-A626-382EB5BB0BB8}"/>
    <cellStyle name="40% - Accent5 2 2 3" xfId="1496" xr:uid="{31EDA0CA-5D57-4ADE-9BEC-58327AE27E56}"/>
    <cellStyle name="40% - Accent5 2 3" xfId="1374" xr:uid="{05663EC7-5275-4873-B5C7-39727F751BD3}"/>
    <cellStyle name="40% - Accent5 2 3 2" xfId="1498" xr:uid="{4A7429CC-BA76-49F0-9470-D5FAFE4725AD}"/>
    <cellStyle name="40% - Accent5 2 4" xfId="1499" xr:uid="{F4FF1DFC-E245-45FD-B568-B0F379BA3B9F}"/>
    <cellStyle name="40% - Accent5 3" xfId="1500" xr:uid="{5C33A4C2-69CB-4C1B-B809-848CE26E8F07}"/>
    <cellStyle name="40% - Accent5 3 2" xfId="1501" xr:uid="{055C2902-6206-43FE-9760-850EC0675A42}"/>
    <cellStyle name="40% - Accent5 4" xfId="1502" xr:uid="{2AF0A444-7F5F-4B7F-A3CD-93F8593DE721}"/>
    <cellStyle name="40% - Accent5 5" xfId="3359" xr:uid="{3C02FBD8-9C5B-4353-90F6-074B6C7239A8}"/>
    <cellStyle name="40% - Accent6" xfId="3438" builtinId="51" customBuiltin="1"/>
    <cellStyle name="40% - Accent6 2" xfId="61" xr:uid="{9D2D08C0-03A3-4B97-964C-A096C197C815}"/>
    <cellStyle name="40% - Accent6 2 2" xfId="62" xr:uid="{AF356602-8F50-4A74-9B86-6817DAA1818B}"/>
    <cellStyle name="40% - Accent6 2 2 2" xfId="1504" xr:uid="{F69FB5B1-7D60-4A23-979A-436DDEDF497B}"/>
    <cellStyle name="40% - Accent6 2 2 3" xfId="1503" xr:uid="{4179719E-CEB9-4BA4-8E78-4D72C2400D2F}"/>
    <cellStyle name="40% - Accent6 2 3" xfId="1373" xr:uid="{D99E314F-54BB-4E7C-9291-9F109BE7B342}"/>
    <cellStyle name="40% - Accent6 2 3 2" xfId="1505" xr:uid="{DCA034C9-B5B2-4572-8766-5C3290B35C8D}"/>
    <cellStyle name="40% - Accent6 2 4" xfId="1506" xr:uid="{3EF6CA23-BF0F-46F3-A5E4-AB370DE798E5}"/>
    <cellStyle name="40% - Accent6 3" xfId="1507" xr:uid="{93FE6E1F-6DED-4D48-97B2-08C4F280D4BA}"/>
    <cellStyle name="40% - Accent6 3 2" xfId="1508" xr:uid="{C6F9F83E-5DA0-4037-A13F-E51D96606D71}"/>
    <cellStyle name="40% - Accent6 4" xfId="1509" xr:uid="{0A589607-3CC6-46BB-AB95-D7DEA913ED2E}"/>
    <cellStyle name="40% - Accent6 4 2" xfId="1510" xr:uid="{E52BFC36-D301-4AD1-A5FB-6EC40F942707}"/>
    <cellStyle name="40% - Accent6 5" xfId="1511" xr:uid="{435B338E-81ED-4190-8092-28F2F039AFF8}"/>
    <cellStyle name="40% - Accent6 6" xfId="3360" xr:uid="{0A1D86AB-7B4F-4180-AFF1-DA340D14E79D}"/>
    <cellStyle name="60% - Accent1" xfId="3419" builtinId="32" customBuiltin="1"/>
    <cellStyle name="60% - Accent1 2" xfId="63" xr:uid="{A018B4F7-6B72-426E-BC85-5AD062B08284}"/>
    <cellStyle name="60% - Accent1 2 2" xfId="1372" xr:uid="{895445B9-9B1D-4A11-8E97-0FF7A436C6BF}"/>
    <cellStyle name="60% - Accent1 2 3" xfId="1512" xr:uid="{2E93EC12-E948-4C59-9ABF-F5DBAC8BDCD7}"/>
    <cellStyle name="60% - Accent1 3" xfId="1513" xr:uid="{6AFFDABD-1FB3-404F-AAC4-B6524B98342D}"/>
    <cellStyle name="60% - Accent1 4" xfId="3361" xr:uid="{1A79C113-1358-4B6D-B587-E217FA660F58}"/>
    <cellStyle name="60% - Accent2" xfId="3423" builtinId="36" customBuiltin="1"/>
    <cellStyle name="60% - Accent2 2" xfId="64" xr:uid="{200442EB-82B8-46D4-899B-A7CF089DBBA3}"/>
    <cellStyle name="60% - Accent2 2 2" xfId="1371" xr:uid="{914330ED-C8D6-47E2-8FA5-A416F21D7759}"/>
    <cellStyle name="60% - Accent2 3" xfId="1514" xr:uid="{7488FB5D-4499-4EB4-A33E-1FE55BC761ED}"/>
    <cellStyle name="60% - Accent2 4" xfId="3362" xr:uid="{FA5989CD-0581-43FF-A512-C19BA0FBC6C5}"/>
    <cellStyle name="60% - Accent3" xfId="3427" builtinId="40" customBuiltin="1"/>
    <cellStyle name="60% - Accent3 2" xfId="65" xr:uid="{658111E0-DAA2-4714-92D1-AFD74D3DD226}"/>
    <cellStyle name="60% - Accent3 2 2" xfId="1370" xr:uid="{B085F4F1-5995-4DAF-BF66-2E9A3868BDB5}"/>
    <cellStyle name="60% - Accent3 2 3" xfId="1515" xr:uid="{D443EF06-183A-44CE-97CB-C8EF05D8F14A}"/>
    <cellStyle name="60% - Accent3 3" xfId="1516" xr:uid="{9D8F368F-10F3-42B4-A460-73259B9AA8E0}"/>
    <cellStyle name="60% - Accent3 4" xfId="3363" xr:uid="{BD55FE01-E73C-4FBA-B027-998399D023CD}"/>
    <cellStyle name="60% - Accent4" xfId="3431" builtinId="44" customBuiltin="1"/>
    <cellStyle name="60% - Accent4 2" xfId="66" xr:uid="{33F202CD-BAD2-4ECB-9DB2-A003546EB9B8}"/>
    <cellStyle name="60% - Accent4 2 2" xfId="1369" xr:uid="{AE44E204-E36C-4428-BE24-4020ED0D54B7}"/>
    <cellStyle name="60% - Accent4 2 3" xfId="1517" xr:uid="{3F4EE4A0-A64B-454C-8955-2B5259D41230}"/>
    <cellStyle name="60% - Accent4 3" xfId="1518" xr:uid="{DDB60CF1-874A-4370-A637-AFE7E777030C}"/>
    <cellStyle name="60% - Accent4 4" xfId="3364" xr:uid="{73EA4280-E40D-4640-915C-EC7B02154271}"/>
    <cellStyle name="60% - Accent5" xfId="3435" builtinId="48" customBuiltin="1"/>
    <cellStyle name="60% - Accent5 2" xfId="67" xr:uid="{F4935FF5-C119-4544-B019-42817EF7377D}"/>
    <cellStyle name="60% - Accent5 2 2" xfId="1368" xr:uid="{2B218974-5B0F-4895-98EA-4AAF35BEDF55}"/>
    <cellStyle name="60% - Accent5 3" xfId="1519" xr:uid="{27BAB5F2-A3B6-44A0-819B-407D6988F585}"/>
    <cellStyle name="60% - Accent5 4" xfId="3365" xr:uid="{6E51EEA7-19B7-4F48-81EA-6E7C4F564801}"/>
    <cellStyle name="60% - Accent6" xfId="3439" builtinId="52" customBuiltin="1"/>
    <cellStyle name="60% - Accent6 2" xfId="68" xr:uid="{489C94E7-2A9F-4EFD-92D0-60040A0C992E}"/>
    <cellStyle name="60% - Accent6 2 2" xfId="1367" xr:uid="{DE172274-9042-4A86-8AB8-33C3B062EC3E}"/>
    <cellStyle name="60% - Accent6 2 3" xfId="1520" xr:uid="{95F277F7-C4EA-4437-92C7-8C4EE4404E12}"/>
    <cellStyle name="60% - Accent6 3" xfId="1521" xr:uid="{70C31591-7CC6-4F8F-AC2D-4AF17879D853}"/>
    <cellStyle name="60% - Accent6 4" xfId="3366" xr:uid="{438882FA-CCF4-439E-B5DA-12697F23D583}"/>
    <cellStyle name="Accent1" xfId="3416" builtinId="29" customBuiltin="1"/>
    <cellStyle name="Accent1 2" xfId="69" xr:uid="{AEF83945-49D9-4A94-A2C2-287AB0F6D87D}"/>
    <cellStyle name="Accent1 2 2" xfId="1366" xr:uid="{025D6758-F32A-46B9-8BF7-EA5BB4195AD1}"/>
    <cellStyle name="Accent1 2 3" xfId="1522" xr:uid="{C3AE7295-4E29-4988-9B86-0672DE66D724}"/>
    <cellStyle name="Accent1 3" xfId="1523" xr:uid="{FE9F3DB5-59AC-454D-97F6-C3C92D72E7FC}"/>
    <cellStyle name="Accent1 4" xfId="3367" xr:uid="{A935BC7F-B6D7-40F7-AC9C-BB5083F392E8}"/>
    <cellStyle name="Accent2" xfId="3420" builtinId="33" customBuiltin="1"/>
    <cellStyle name="Accent2 2" xfId="70" xr:uid="{FF4F608C-9902-494B-86CB-2EE1CD7892BB}"/>
    <cellStyle name="Accent2 2 2" xfId="1365" xr:uid="{1DF27E26-7056-46AA-A747-F524EFFE8122}"/>
    <cellStyle name="Accent2 2 3" xfId="1524" xr:uid="{03695E90-136F-4188-8F57-0A0350F0D40C}"/>
    <cellStyle name="Accent2 3" xfId="1525" xr:uid="{90404B7B-1849-4ADB-B9F4-5FC011E710C2}"/>
    <cellStyle name="Accent2 4" xfId="3368" xr:uid="{64D8B0E1-E367-45DC-A424-4A883B12DD6C}"/>
    <cellStyle name="Accent3" xfId="3424" builtinId="37" customBuiltin="1"/>
    <cellStyle name="Accent3 2" xfId="71" xr:uid="{889AE90D-5283-4466-B561-CC78243FA186}"/>
    <cellStyle name="Accent3 2 2" xfId="1364" xr:uid="{BD96CD1A-43F7-46BA-A299-8710FEEE76A9}"/>
    <cellStyle name="Accent3 2 3" xfId="1526" xr:uid="{AF52D0DF-3930-459E-8D51-4212043BB281}"/>
    <cellStyle name="Accent3 3" xfId="1527" xr:uid="{A9F5C056-429A-41B2-B6EC-F726E995CB92}"/>
    <cellStyle name="Accent3 4" xfId="3369" xr:uid="{3302BF89-84B0-4F12-B1AF-959020C400F3}"/>
    <cellStyle name="Accent4" xfId="3428" builtinId="41" customBuiltin="1"/>
    <cellStyle name="Accent4 2" xfId="72" xr:uid="{8EC94922-9791-42A1-85EB-1F8D871D7BD5}"/>
    <cellStyle name="Accent4 2 2" xfId="1363" xr:uid="{3305C7A6-F642-44A9-B6FE-60BBF9BB09E1}"/>
    <cellStyle name="Accent4 2 3" xfId="1528" xr:uid="{4C503BC6-28E6-4CA8-97F8-41B3F99FAB3E}"/>
    <cellStyle name="Accent4 3" xfId="1529" xr:uid="{F04818D4-7888-4C51-8061-9EFB974457F6}"/>
    <cellStyle name="Accent4 4" xfId="3370" xr:uid="{EAA6CFE5-150C-4AB4-A3E6-77347D80C363}"/>
    <cellStyle name="Accent5" xfId="3432" builtinId="45" customBuiltin="1"/>
    <cellStyle name="Accent5 2" xfId="73" xr:uid="{496FAF0D-A01B-4730-9085-F7B4C36FEE6E}"/>
    <cellStyle name="Accent5 2 2" xfId="1362" xr:uid="{1254AF76-9BF4-4783-895D-7F330A0B24F1}"/>
    <cellStyle name="Accent5 3" xfId="1530" xr:uid="{3EDB1CDC-6867-49F7-BE25-FCEA20D61EDD}"/>
    <cellStyle name="Accent5 4" xfId="3371" xr:uid="{C080C9C3-B74F-4A84-AA51-693472AAD6AA}"/>
    <cellStyle name="Accent6" xfId="3436" builtinId="49" customBuiltin="1"/>
    <cellStyle name="Accent6 2" xfId="74" xr:uid="{D1D91104-81FB-439E-9596-A11876660142}"/>
    <cellStyle name="Accent6 2 2" xfId="1361" xr:uid="{F2FD4189-42EE-4928-B1F4-F8D791775ED1}"/>
    <cellStyle name="Accent6 3" xfId="1531" xr:uid="{33CB8CD5-B7EE-43C2-A8A7-58FEEE4B0B4A}"/>
    <cellStyle name="Accent6 4" xfId="3372" xr:uid="{8D7CF649-4C61-4EF5-92A6-4070F7970621}"/>
    <cellStyle name="Bad" xfId="3406" builtinId="27" customBuiltin="1"/>
    <cellStyle name="Bad 2" xfId="75" xr:uid="{E5062625-0EEA-479D-8037-4A23AF30D0D0}"/>
    <cellStyle name="Bad 2 2" xfId="1360" xr:uid="{F33ED102-C636-4C6D-9FB2-F86F21D2A0AF}"/>
    <cellStyle name="Bad 2 3" xfId="1532" xr:uid="{DBB53409-AC19-421A-A31F-6A6DA708EE3F}"/>
    <cellStyle name="Bad 3" xfId="1533" xr:uid="{BB31BF6B-5451-413E-A56D-96E738F7BE26}"/>
    <cellStyle name="Bad 4" xfId="3373" xr:uid="{0D2CD7E6-76AF-4D2E-BDB8-63965AE9E8F9}"/>
    <cellStyle name="Calculation" xfId="3410" builtinId="22" customBuiltin="1"/>
    <cellStyle name="Calculation 2" xfId="76" xr:uid="{99FB2B39-A58F-4A5E-B363-35558D405906}"/>
    <cellStyle name="Calculation 2 10" xfId="259" xr:uid="{AA6F4DFD-ABE1-4A38-9AF2-D8FA5AF961BC}"/>
    <cellStyle name="Calculation 2 10 2" xfId="260" xr:uid="{663EADC7-8809-4D4C-A543-B4C5834FAC4B}"/>
    <cellStyle name="Calculation 2 11" xfId="261" xr:uid="{14E7FBFC-0906-4038-BE5F-DD82A75B6F4D}"/>
    <cellStyle name="Calculation 2 11 2" xfId="262" xr:uid="{47473F3B-6E36-4CCC-844E-3F135F0F38F8}"/>
    <cellStyle name="Calculation 2 12" xfId="263" xr:uid="{07D4E227-4A23-41DE-95CF-28C7F0EC065C}"/>
    <cellStyle name="Calculation 2 12 2" xfId="264" xr:uid="{6A81D158-1BAB-4C8D-9DBF-44376EAEF094}"/>
    <cellStyle name="Calculation 2 13" xfId="265" xr:uid="{28B4980F-8637-4E82-9652-877526B41982}"/>
    <cellStyle name="Calculation 2 13 2" xfId="266" xr:uid="{B7DA8524-B19A-4397-B621-A858C5C2FE51}"/>
    <cellStyle name="Calculation 2 14" xfId="267" xr:uid="{03309BEA-FC5A-4F4B-984E-9311A547F2F5}"/>
    <cellStyle name="Calculation 2 14 2" xfId="268" xr:uid="{7DA2DEF0-A0A3-4CE9-977D-32DA351711FE}"/>
    <cellStyle name="Calculation 2 15" xfId="269" xr:uid="{170A1679-F23B-4DC9-9B6F-03A424E0FFED}"/>
    <cellStyle name="Calculation 2 15 2" xfId="270" xr:uid="{E68BC6A9-A7B7-4888-980D-6156FFF2D66B}"/>
    <cellStyle name="Calculation 2 16" xfId="271" xr:uid="{720E675F-780A-4C98-A750-EC3E843BF5B8}"/>
    <cellStyle name="Calculation 2 16 2" xfId="272" xr:uid="{F4A4CAAD-C4E3-4494-8973-E9533A68E3C4}"/>
    <cellStyle name="Calculation 2 17" xfId="273" xr:uid="{5993FF1E-AE03-4CE0-B662-3F0F9205418E}"/>
    <cellStyle name="Calculation 2 17 2" xfId="274" xr:uid="{0D7813B2-E11B-4EE0-8CDB-DA6E46FD765E}"/>
    <cellStyle name="Calculation 2 18" xfId="275" xr:uid="{1946F979-FDD7-4ABA-AD3B-B804F1CF5E98}"/>
    <cellStyle name="Calculation 2 18 2" xfId="276" xr:uid="{34E846D3-7887-4BCC-AE97-97658AF07AD3}"/>
    <cellStyle name="Calculation 2 19" xfId="277" xr:uid="{0BFAC1E1-2931-4DDC-8E3E-3EBE5BE49FBB}"/>
    <cellStyle name="Calculation 2 19 2" xfId="278" xr:uid="{5C318464-AC23-476B-BDB6-52BB208D008E}"/>
    <cellStyle name="Calculation 2 2" xfId="77" xr:uid="{30CE126D-ADE8-4BF3-A1EA-18F6EB1C9DDD}"/>
    <cellStyle name="Calculation 2 2 10" xfId="279" xr:uid="{62BA1998-3911-4A52-BC92-3DBF51DB7575}"/>
    <cellStyle name="Calculation 2 2 10 2" xfId="280" xr:uid="{FC389167-1F02-4538-B63F-999E37E0A05A}"/>
    <cellStyle name="Calculation 2 2 11" xfId="281" xr:uid="{77D18DE2-ADBA-4356-81CF-6FC6FE8F1D49}"/>
    <cellStyle name="Calculation 2 2 11 2" xfId="282" xr:uid="{F7F74200-A2C9-445A-9552-05BE2D55C453}"/>
    <cellStyle name="Calculation 2 2 12" xfId="283" xr:uid="{F18AF92E-98A2-4612-84E9-3F3046039862}"/>
    <cellStyle name="Calculation 2 2 12 2" xfId="284" xr:uid="{D7FD5ADB-7975-4863-9A39-E4868E738A82}"/>
    <cellStyle name="Calculation 2 2 13" xfId="285" xr:uid="{479BF5D8-74BA-4F60-AE9B-2337CEBDE345}"/>
    <cellStyle name="Calculation 2 2 13 2" xfId="286" xr:uid="{3930B843-7538-45D6-A7AC-82B43175283F}"/>
    <cellStyle name="Calculation 2 2 14" xfId="287" xr:uid="{ED4E0B41-C689-4025-91C9-CDA86E6CBD85}"/>
    <cellStyle name="Calculation 2 2 14 2" xfId="288" xr:uid="{4AE4F061-1933-44B9-B9CF-C2CBBA7A74B4}"/>
    <cellStyle name="Calculation 2 2 15" xfId="289" xr:uid="{2A4459AF-5AD9-4E3B-8E5E-31C4FF94878E}"/>
    <cellStyle name="Calculation 2 2 15 2" xfId="290" xr:uid="{E55139FC-3E0A-4FE9-B22C-FF677022F2DA}"/>
    <cellStyle name="Calculation 2 2 16" xfId="291" xr:uid="{44CBCE06-21A8-4C98-9BE9-047C66E1D0E7}"/>
    <cellStyle name="Calculation 2 2 16 2" xfId="292" xr:uid="{37F4AD69-DDD9-473B-B101-CBE0C8737603}"/>
    <cellStyle name="Calculation 2 2 17" xfId="293" xr:uid="{DA498BAF-4C7C-448F-8C49-E835E6DB0B2F}"/>
    <cellStyle name="Calculation 2 2 17 2" xfId="294" xr:uid="{60301A20-C231-4306-9815-E8056140FB53}"/>
    <cellStyle name="Calculation 2 2 18" xfId="295" xr:uid="{B9B58B77-8DDA-494A-AA68-5C83D688FEC2}"/>
    <cellStyle name="Calculation 2 2 18 2" xfId="296" xr:uid="{396737C9-97F9-4D52-998D-83E239981349}"/>
    <cellStyle name="Calculation 2 2 19" xfId="297" xr:uid="{B4566601-900D-46CF-A05C-3B84364B207E}"/>
    <cellStyle name="Calculation 2 2 19 2" xfId="298" xr:uid="{606B1CCF-A737-4515-87CD-4E9B85DEA379}"/>
    <cellStyle name="Calculation 2 2 2" xfId="206" xr:uid="{6776773F-4E5C-45C3-B489-E7F39CB70910}"/>
    <cellStyle name="Calculation 2 2 2 2" xfId="299" xr:uid="{F5D700BC-5E1A-418E-9924-A00BA61FD6B0}"/>
    <cellStyle name="Calculation 2 2 20" xfId="300" xr:uid="{277C2935-DF9E-4D87-9030-E7A8ABAE5A5A}"/>
    <cellStyle name="Calculation 2 2 20 2" xfId="301" xr:uid="{4C75C38A-A80F-463D-AB21-EBEF0E4C1A0A}"/>
    <cellStyle name="Calculation 2 2 21" xfId="302" xr:uid="{C3BF9CDC-BC39-451F-AB5D-89A5C361BB4C}"/>
    <cellStyle name="Calculation 2 2 21 2" xfId="303" xr:uid="{AA157907-456E-4334-B793-E2386ED58170}"/>
    <cellStyle name="Calculation 2 2 22" xfId="304" xr:uid="{B74EE47F-AAE8-46BE-A744-95746513E680}"/>
    <cellStyle name="Calculation 2 2 22 2" xfId="305" xr:uid="{E7B33E4F-BF40-4615-8CB8-A263FE9108E7}"/>
    <cellStyle name="Calculation 2 2 23" xfId="306" xr:uid="{1815B422-A738-44AE-806A-15E15B2C4847}"/>
    <cellStyle name="Calculation 2 2 23 2" xfId="307" xr:uid="{673703CB-DF12-4FD0-B5CD-CF8DB10835DA}"/>
    <cellStyle name="Calculation 2 2 24" xfId="308" xr:uid="{F03D0907-2538-44B7-8E65-8611381A17E2}"/>
    <cellStyle name="Calculation 2 2 24 2" xfId="309" xr:uid="{E589390A-6A89-43D3-8534-8DA77E489AA8}"/>
    <cellStyle name="Calculation 2 2 25" xfId="310" xr:uid="{95D38561-A3F3-4E67-BBDB-3E87C65C1486}"/>
    <cellStyle name="Calculation 2 2 25 2" xfId="311" xr:uid="{1FDD2EF4-18B1-44CB-8D9F-405C4B95034B}"/>
    <cellStyle name="Calculation 2 2 26" xfId="312" xr:uid="{84B224E1-41E6-497E-90E5-DF6252A411DC}"/>
    <cellStyle name="Calculation 2 2 26 2" xfId="313" xr:uid="{B5DA3B8D-CAB7-463F-A093-BACF77D43832}"/>
    <cellStyle name="Calculation 2 2 27" xfId="314" xr:uid="{99AD48D4-3E62-4AD9-AAA1-8EF4839863AB}"/>
    <cellStyle name="Calculation 2 2 27 2" xfId="315" xr:uid="{37745D1C-CA11-4F56-9ACA-78C9F9E2FA7A}"/>
    <cellStyle name="Calculation 2 2 28" xfId="316" xr:uid="{1A663487-903B-4311-B79F-EF600987FAC7}"/>
    <cellStyle name="Calculation 2 2 28 2" xfId="317" xr:uid="{4F02A38C-53C0-4D21-AF3C-412ECA47323C}"/>
    <cellStyle name="Calculation 2 2 29" xfId="318" xr:uid="{F56EF98E-0786-49F7-9400-A7F5B10005FC}"/>
    <cellStyle name="Calculation 2 2 29 2" xfId="319" xr:uid="{D6F4AC3B-8100-4961-B6D1-E227F6016A73}"/>
    <cellStyle name="Calculation 2 2 3" xfId="227" xr:uid="{E69DD010-52C1-4A7B-97CD-57CCD0B855F2}"/>
    <cellStyle name="Calculation 2 2 3 2" xfId="320" xr:uid="{A6FC22E7-A84A-46DA-BBCB-D65FFEACEF43}"/>
    <cellStyle name="Calculation 2 2 30" xfId="321" xr:uid="{71A1BD36-30E3-4311-8822-C00E04E6ED84}"/>
    <cellStyle name="Calculation 2 2 30 2" xfId="322" xr:uid="{6D8E51A3-0DD1-469C-9249-5DFC6E06FD3E}"/>
    <cellStyle name="Calculation 2 2 31" xfId="323" xr:uid="{42B4AC7B-91DF-49CE-9252-6C4C8B566C42}"/>
    <cellStyle name="Calculation 2 2 31 2" xfId="324" xr:uid="{3D3792C8-01A8-46E6-B27A-C662C266E288}"/>
    <cellStyle name="Calculation 2 2 32" xfId="325" xr:uid="{F54AD994-9FF8-4F1C-A1C2-5B7CE347A033}"/>
    <cellStyle name="Calculation 2 2 32 2" xfId="326" xr:uid="{2211F02C-758F-413F-9B74-C3C283FC33DF}"/>
    <cellStyle name="Calculation 2 2 33" xfId="327" xr:uid="{CB1DD9E6-3EED-46BC-BCED-6BAC2FC972EB}"/>
    <cellStyle name="Calculation 2 2 33 2" xfId="328" xr:uid="{7AE0EAE0-479F-42CF-AB74-6659A15D13A8}"/>
    <cellStyle name="Calculation 2 2 34" xfId="329" xr:uid="{77A95662-0D73-4F83-86C4-643B3CF2AE7D}"/>
    <cellStyle name="Calculation 2 2 34 2" xfId="330" xr:uid="{2B9F60DC-2DDE-4E23-B056-9ED0AEACDDD7}"/>
    <cellStyle name="Calculation 2 2 35" xfId="331" xr:uid="{07E407D4-0885-4CF7-B6A9-E42944E7AA88}"/>
    <cellStyle name="Calculation 2 2 35 2" xfId="332" xr:uid="{736825A9-093B-4A3D-99F1-77E4D4CBF4BA}"/>
    <cellStyle name="Calculation 2 2 36" xfId="333" xr:uid="{3B380F8A-1AFF-44A8-8B5B-4159F86D9970}"/>
    <cellStyle name="Calculation 2 2 36 2" xfId="334" xr:uid="{838F9399-D8EF-4B14-902A-0AA870DC7EEB}"/>
    <cellStyle name="Calculation 2 2 37" xfId="335" xr:uid="{E7D0770C-E666-4EEB-98CA-29472C7FEA06}"/>
    <cellStyle name="Calculation 2 2 37 2" xfId="336" xr:uid="{AE101AEB-81CB-458F-BA11-CB20C9CFB42F}"/>
    <cellStyle name="Calculation 2 2 38" xfId="337" xr:uid="{38E9240F-122C-4E27-88F3-E634E070A634}"/>
    <cellStyle name="Calculation 2 2 38 2" xfId="338" xr:uid="{D29F8100-2C4B-43C3-801A-2955C38AB481}"/>
    <cellStyle name="Calculation 2 2 39" xfId="339" xr:uid="{BD7791D5-3911-4DE0-9DD5-5AFCA496C19D}"/>
    <cellStyle name="Calculation 2 2 39 2" xfId="340" xr:uid="{6F9330F9-DB56-446C-B9C8-68E70C9D1291}"/>
    <cellStyle name="Calculation 2 2 4" xfId="228" xr:uid="{D417FD7C-059C-4B31-A072-E09D9AF96DA6}"/>
    <cellStyle name="Calculation 2 2 4 2" xfId="341" xr:uid="{187C90A9-A9FE-4AA6-9296-8EC56F78BC3B}"/>
    <cellStyle name="Calculation 2 2 40" xfId="342" xr:uid="{DC5E0D99-8C82-431B-B168-FB3DFC767CD8}"/>
    <cellStyle name="Calculation 2 2 40 2" xfId="343" xr:uid="{584BB87E-0679-474E-9906-7100ADE17164}"/>
    <cellStyle name="Calculation 2 2 41" xfId="344" xr:uid="{5A904AF1-AEFF-40FA-A145-3E1398CC893C}"/>
    <cellStyle name="Calculation 2 2 41 2" xfId="345" xr:uid="{BDACF485-9D42-4430-8497-1EC1024FBC9E}"/>
    <cellStyle name="Calculation 2 2 42" xfId="346" xr:uid="{F664014D-E630-46BD-9374-32DBFB523D5A}"/>
    <cellStyle name="Calculation 2 2 42 2" xfId="347" xr:uid="{DEB8B3BE-F0FB-4F1A-A69F-4407DF71FDC6}"/>
    <cellStyle name="Calculation 2 2 43" xfId="348" xr:uid="{8ECCD408-3A2B-43BC-86C6-955C7717341F}"/>
    <cellStyle name="Calculation 2 2 43 2" xfId="349" xr:uid="{55689877-0BB8-4E28-B25C-0AF6D3354D8F}"/>
    <cellStyle name="Calculation 2 2 44" xfId="350" xr:uid="{7EA7C292-133C-4213-8EFB-766FC58604D4}"/>
    <cellStyle name="Calculation 2 2 44 2" xfId="351" xr:uid="{8B41703F-9E05-4173-B4EB-6DBA68385252}"/>
    <cellStyle name="Calculation 2 2 45" xfId="352" xr:uid="{9CEFF560-658D-493F-A0B6-BAD906F54D9C}"/>
    <cellStyle name="Calculation 2 2 45 2" xfId="353" xr:uid="{3EF7D53E-BF02-488A-B688-2822E90F8627}"/>
    <cellStyle name="Calculation 2 2 46" xfId="354" xr:uid="{4D81FBA6-F776-412B-BA5C-5AD42C707013}"/>
    <cellStyle name="Calculation 2 2 46 2" xfId="355" xr:uid="{B46E63CC-B19D-45EC-9F93-79A5316E7B0E}"/>
    <cellStyle name="Calculation 2 2 47" xfId="356" xr:uid="{94C798EC-F9AD-4C28-8FC7-78FBCB1632A9}"/>
    <cellStyle name="Calculation 2 2 47 2" xfId="357" xr:uid="{171A6EBB-CD11-458A-9B2C-FCB047086AFB}"/>
    <cellStyle name="Calculation 2 2 48" xfId="358" xr:uid="{1D915DC3-5677-4793-8FC2-6A7FBF94D92C}"/>
    <cellStyle name="Calculation 2 2 48 2" xfId="359" xr:uid="{B4107605-8B84-409E-A9EF-1C0076EBCB4D}"/>
    <cellStyle name="Calculation 2 2 49" xfId="360" xr:uid="{8969F224-4FF1-4A21-AAAA-0EC404C9F654}"/>
    <cellStyle name="Calculation 2 2 49 2" xfId="361" xr:uid="{F4C3B456-58E2-4507-B566-3A37A526F211}"/>
    <cellStyle name="Calculation 2 2 5" xfId="229" xr:uid="{8F36D672-61B5-4A4F-A171-91F4E41E9D95}"/>
    <cellStyle name="Calculation 2 2 5 2" xfId="362" xr:uid="{597E388D-3B81-48FD-9F43-4A5656408292}"/>
    <cellStyle name="Calculation 2 2 50" xfId="363" xr:uid="{F6E5129E-335F-41B7-B4AC-99234047AB00}"/>
    <cellStyle name="Calculation 2 2 50 2" xfId="364" xr:uid="{CE47330D-1B16-4867-979B-AC176B48C5DB}"/>
    <cellStyle name="Calculation 2 2 51" xfId="365" xr:uid="{71CB294E-57DA-4D78-AFEC-900376A97548}"/>
    <cellStyle name="Calculation 2 2 51 2" xfId="366" xr:uid="{4CE54960-FD73-4C78-90FB-C427EF14BC6E}"/>
    <cellStyle name="Calculation 2 2 52" xfId="367" xr:uid="{9C94466B-5345-49D5-8671-98CB33009F19}"/>
    <cellStyle name="Calculation 2 2 52 2" xfId="368" xr:uid="{CE799F6F-EE27-4DDB-951E-1BA662C80AAE}"/>
    <cellStyle name="Calculation 2 2 53" xfId="369" xr:uid="{10D74CDF-04D7-4892-A79F-557C138EFBBE}"/>
    <cellStyle name="Calculation 2 2 54" xfId="370" xr:uid="{72A61EA7-6009-41DD-A8A2-047B24CC864C}"/>
    <cellStyle name="Calculation 2 2 55" xfId="371" xr:uid="{CAA26D53-1297-462E-A799-DB930C524787}"/>
    <cellStyle name="Calculation 2 2 56" xfId="372" xr:uid="{B4CAC025-26F9-40C1-8581-44BD7FEFC6AC}"/>
    <cellStyle name="Calculation 2 2 57" xfId="373" xr:uid="{D60B8E92-F81B-49B7-A405-35753679EE31}"/>
    <cellStyle name="Calculation 2 2 58" xfId="1534" xr:uid="{D681A547-F09B-4443-80E2-2B47045E4D96}"/>
    <cellStyle name="Calculation 2 2 6" xfId="230" xr:uid="{F4B9B0CE-38AA-45AE-875E-8417B847175B}"/>
    <cellStyle name="Calculation 2 2 6 2" xfId="374" xr:uid="{4CA1FBC1-818B-4E83-90F6-21CCECA32C9A}"/>
    <cellStyle name="Calculation 2 2 7" xfId="231" xr:uid="{4FFEE8B3-DCB0-465C-B660-41A8764F0FB9}"/>
    <cellStyle name="Calculation 2 2 7 2" xfId="375" xr:uid="{7CA02F96-9DB1-4EB4-AF1D-EF9F40F24EEF}"/>
    <cellStyle name="Calculation 2 2 8" xfId="376" xr:uid="{84364381-21E7-420C-A1D9-D0BF65495EEC}"/>
    <cellStyle name="Calculation 2 2 8 2" xfId="377" xr:uid="{5952077D-E402-4858-A5C9-0F5E6E54A555}"/>
    <cellStyle name="Calculation 2 2 9" xfId="378" xr:uid="{663240B5-7718-45ED-8AF6-3FA9780437AC}"/>
    <cellStyle name="Calculation 2 2 9 2" xfId="379" xr:uid="{12EAF761-C2EF-451B-A07F-8C2F173F3B45}"/>
    <cellStyle name="Calculation 2 20" xfId="380" xr:uid="{520B8DBE-8751-404B-9F73-3CA0F66B84CC}"/>
    <cellStyle name="Calculation 2 20 2" xfId="381" xr:uid="{8AF2AC4B-3E17-412B-974D-83DD2DB3E2C0}"/>
    <cellStyle name="Calculation 2 21" xfId="382" xr:uid="{58DF614A-E8C7-4F46-97C6-2682987D1856}"/>
    <cellStyle name="Calculation 2 21 2" xfId="383" xr:uid="{847E27EA-4891-42A4-9B64-F814C546B0F8}"/>
    <cellStyle name="Calculation 2 22" xfId="384" xr:uid="{E9AE15EE-7EF4-4B01-99ED-0E242FD92D0C}"/>
    <cellStyle name="Calculation 2 22 2" xfId="385" xr:uid="{058D96F1-F2A4-4B01-98BD-85AF6DE8EC14}"/>
    <cellStyle name="Calculation 2 23" xfId="386" xr:uid="{A20F2100-BCC5-48A5-9BAC-00E06ED95BA8}"/>
    <cellStyle name="Calculation 2 23 2" xfId="387" xr:uid="{9CA5D8B9-EB9A-4986-8B9E-966E574C3986}"/>
    <cellStyle name="Calculation 2 24" xfId="388" xr:uid="{0FB7F3DF-B766-468B-AC1C-952976E7AE15}"/>
    <cellStyle name="Calculation 2 24 2" xfId="389" xr:uid="{3ABA9185-B4E7-435B-BFAF-74784DC46FC0}"/>
    <cellStyle name="Calculation 2 25" xfId="390" xr:uid="{E852EA0A-1C68-4BE4-931C-24DB666A18E7}"/>
    <cellStyle name="Calculation 2 25 2" xfId="391" xr:uid="{4840C73A-4C84-42C1-8EB6-7FD7DF8EF0EE}"/>
    <cellStyle name="Calculation 2 26" xfId="392" xr:uid="{605431AB-7356-45CD-80F5-E667F81F7709}"/>
    <cellStyle name="Calculation 2 26 2" xfId="393" xr:uid="{B42D991D-30FC-42D4-962D-B94D2F5F4EC9}"/>
    <cellStyle name="Calculation 2 27" xfId="394" xr:uid="{87FCED8D-3CF9-452B-A7E2-2816D69BB670}"/>
    <cellStyle name="Calculation 2 27 2" xfId="395" xr:uid="{F0DB0FAF-E89B-4341-8E77-09C70209A20A}"/>
    <cellStyle name="Calculation 2 28" xfId="396" xr:uid="{D084C10B-5D0C-42DE-9472-F3F1A8637480}"/>
    <cellStyle name="Calculation 2 28 2" xfId="397" xr:uid="{BB039C0C-F9FC-4449-A3CA-C87F89CA18E7}"/>
    <cellStyle name="Calculation 2 29" xfId="398" xr:uid="{2A1543B2-F7D3-48AD-83EF-1B8BA34B05DF}"/>
    <cellStyle name="Calculation 2 29 2" xfId="399" xr:uid="{0B46ED88-0FF8-40C6-A5EB-F911C963180F}"/>
    <cellStyle name="Calculation 2 3" xfId="207" xr:uid="{78D937B2-6C9E-4324-A58B-0C162C31FAE9}"/>
    <cellStyle name="Calculation 2 3 2" xfId="400" xr:uid="{2659418B-4098-4074-9957-9651FC75E836}"/>
    <cellStyle name="Calculation 2 3 3" xfId="1535" xr:uid="{42AC22AB-517E-48FF-96B4-44AA16B23AAE}"/>
    <cellStyle name="Calculation 2 30" xfId="401" xr:uid="{E92FF19B-2E1B-4DE4-9D5F-6DBEF7772A5D}"/>
    <cellStyle name="Calculation 2 30 2" xfId="402" xr:uid="{A60CC5FA-9364-4A6D-A396-93AD347B223D}"/>
    <cellStyle name="Calculation 2 31" xfId="403" xr:uid="{C68DBB78-C215-4B97-83D4-9911C0DA4E91}"/>
    <cellStyle name="Calculation 2 31 2" xfId="404" xr:uid="{72B95FA0-D286-486C-9AE2-B330C8810534}"/>
    <cellStyle name="Calculation 2 32" xfId="405" xr:uid="{7C404019-D4CA-4537-8ABB-0B2CBDC8FA66}"/>
    <cellStyle name="Calculation 2 32 2" xfId="406" xr:uid="{BF559FF9-DE2D-4E8C-B502-A7049C847B54}"/>
    <cellStyle name="Calculation 2 33" xfId="407" xr:uid="{764D5E38-258E-4E63-8BF4-0F416016909D}"/>
    <cellStyle name="Calculation 2 33 2" xfId="408" xr:uid="{6723E479-1B54-4078-8E8E-1A7D06B9C6CB}"/>
    <cellStyle name="Calculation 2 34" xfId="409" xr:uid="{165EA8CC-C626-4F14-90D3-F9EC712319AC}"/>
    <cellStyle name="Calculation 2 34 2" xfId="410" xr:uid="{58DB83A9-C034-4BD3-91B0-608E7ADB32C7}"/>
    <cellStyle name="Calculation 2 35" xfId="411" xr:uid="{96FF53C8-1FB7-4D45-8C59-DE93AB5B8576}"/>
    <cellStyle name="Calculation 2 35 2" xfId="412" xr:uid="{B753B3A6-C0B6-4B73-949E-887F3CE69E2E}"/>
    <cellStyle name="Calculation 2 36" xfId="413" xr:uid="{9F8D2E1F-39E2-4898-81A5-AA241D0F5CF3}"/>
    <cellStyle name="Calculation 2 36 2" xfId="414" xr:uid="{4688EE20-8B05-4C2B-A41C-D91703E5D3B5}"/>
    <cellStyle name="Calculation 2 37" xfId="415" xr:uid="{F00F8970-9DF4-4508-BCD5-08C26E500A55}"/>
    <cellStyle name="Calculation 2 37 2" xfId="416" xr:uid="{8AAD1CB3-1980-42A8-979D-1A2520DC98EF}"/>
    <cellStyle name="Calculation 2 38" xfId="417" xr:uid="{24C35584-EE72-40DD-AA90-489F9472EC9E}"/>
    <cellStyle name="Calculation 2 38 2" xfId="418" xr:uid="{65C6F7F5-5D56-4096-A527-E0EF7563CCE7}"/>
    <cellStyle name="Calculation 2 39" xfId="419" xr:uid="{751CC883-E540-4D0D-8554-4C0C8F9DBCFB}"/>
    <cellStyle name="Calculation 2 39 2" xfId="420" xr:uid="{E4329135-FA64-4F99-9EC9-CEF9A72C4419}"/>
    <cellStyle name="Calculation 2 4" xfId="217" xr:uid="{6670A1AA-28E0-40DA-9749-0D3226AC5ECA}"/>
    <cellStyle name="Calculation 2 4 2" xfId="421" xr:uid="{54ED470D-7151-4BAE-ACBF-DE3623C0B64B}"/>
    <cellStyle name="Calculation 2 40" xfId="422" xr:uid="{410CBA62-3C09-4C31-B8A2-2440D819052F}"/>
    <cellStyle name="Calculation 2 40 2" xfId="423" xr:uid="{5A5D2EB3-8FE4-4855-8AC5-BECF44768933}"/>
    <cellStyle name="Calculation 2 41" xfId="424" xr:uid="{DC7529C7-311D-4532-A17D-276609055615}"/>
    <cellStyle name="Calculation 2 41 2" xfId="425" xr:uid="{D0BB7378-5CBE-4BC3-B0A4-04F0757235F4}"/>
    <cellStyle name="Calculation 2 42" xfId="426" xr:uid="{FD391D80-08F0-473F-815F-6A298F855B72}"/>
    <cellStyle name="Calculation 2 42 2" xfId="427" xr:uid="{7B4E3F68-5BFC-4D70-9F4A-38E9F5563379}"/>
    <cellStyle name="Calculation 2 43" xfId="428" xr:uid="{38611A1E-55A7-4785-A142-A002FBC31B57}"/>
    <cellStyle name="Calculation 2 43 2" xfId="429" xr:uid="{AF234776-28F7-46B7-A59B-7E947D31B56A}"/>
    <cellStyle name="Calculation 2 44" xfId="430" xr:uid="{E258325C-637E-4C23-9223-7A9B56B38239}"/>
    <cellStyle name="Calculation 2 44 2" xfId="431" xr:uid="{8DF2CEF7-3408-4C79-89A6-8ACC126B2FC3}"/>
    <cellStyle name="Calculation 2 45" xfId="432" xr:uid="{B7E8A798-BEAD-460D-A397-10EDEC2963AF}"/>
    <cellStyle name="Calculation 2 45 2" xfId="433" xr:uid="{A7FE6A05-D1A1-4DD3-9061-4A96DC09ADE5}"/>
    <cellStyle name="Calculation 2 46" xfId="434" xr:uid="{9E4C5750-8D1E-4950-A8C0-42BE932AD0AD}"/>
    <cellStyle name="Calculation 2 46 2" xfId="435" xr:uid="{1AE922F4-18D4-495F-A8E8-B08E7D78A91A}"/>
    <cellStyle name="Calculation 2 47" xfId="436" xr:uid="{24B7CCA0-BE03-4720-B8CC-D081155D6583}"/>
    <cellStyle name="Calculation 2 47 2" xfId="437" xr:uid="{C7BC044E-1EE4-4163-B728-16963D633BDC}"/>
    <cellStyle name="Calculation 2 48" xfId="438" xr:uid="{5D0A8A3B-9CE1-4C9A-AC98-FA1D9CCE5186}"/>
    <cellStyle name="Calculation 2 48 2" xfId="439" xr:uid="{EABEAAC8-A58C-40F5-905A-7B6E2DF4D2CC}"/>
    <cellStyle name="Calculation 2 49" xfId="440" xr:uid="{07181335-1385-4C90-B763-5266B4050FFC}"/>
    <cellStyle name="Calculation 2 49 2" xfId="441" xr:uid="{7CCE9277-0D23-451A-8860-64ADB2D496BF}"/>
    <cellStyle name="Calculation 2 5" xfId="218" xr:uid="{B2508FF7-AAA2-45DE-9814-E201652DA371}"/>
    <cellStyle name="Calculation 2 5 2" xfId="442" xr:uid="{0312CB55-1A70-44E6-969C-F441272C8560}"/>
    <cellStyle name="Calculation 2 50" xfId="443" xr:uid="{91501793-A303-446F-BF47-123088BC846C}"/>
    <cellStyle name="Calculation 2 50 2" xfId="444" xr:uid="{3B47CCAF-52DB-48A6-9AD3-5E663F85F52E}"/>
    <cellStyle name="Calculation 2 51" xfId="445" xr:uid="{8618C668-BC87-42B2-9BE6-4D6021843330}"/>
    <cellStyle name="Calculation 2 51 2" xfId="446" xr:uid="{FCD11973-8E2B-49E7-8A19-E476AAB570FA}"/>
    <cellStyle name="Calculation 2 52" xfId="447" xr:uid="{EA5EE979-D798-4F09-B5D5-0B2A3A0B5819}"/>
    <cellStyle name="Calculation 2 52 2" xfId="448" xr:uid="{3FFEF7E9-472F-4467-B29C-6EE6F40C4D3A}"/>
    <cellStyle name="Calculation 2 53" xfId="449" xr:uid="{3FDB4162-978A-4083-B3E0-AE43B3968D4C}"/>
    <cellStyle name="Calculation 2 53 2" xfId="450" xr:uid="{C29B7C31-1F6A-4834-9E54-86E6EACC65DF}"/>
    <cellStyle name="Calculation 2 54" xfId="451" xr:uid="{E37EADED-3716-41DB-A6F0-E54085B630A4}"/>
    <cellStyle name="Calculation 2 55" xfId="452" xr:uid="{60C44A63-12CF-4030-B192-AF070893580C}"/>
    <cellStyle name="Calculation 2 56" xfId="453" xr:uid="{FCA7CC91-C9A9-427F-8AEC-66D223242026}"/>
    <cellStyle name="Calculation 2 57" xfId="454" xr:uid="{563350D4-7347-4459-907B-B379C5E16B82}"/>
    <cellStyle name="Calculation 2 58" xfId="455" xr:uid="{4F522B84-3EF1-421A-9E70-68E00DE09621}"/>
    <cellStyle name="Calculation 2 59" xfId="1311" xr:uid="{FF7B0DC2-BF25-40A8-81B3-F9F040471756}"/>
    <cellStyle name="Calculation 2 6" xfId="456" xr:uid="{1BC8B66B-BF80-44AE-87CE-903AE8018CDF}"/>
    <cellStyle name="Calculation 2 6 2" xfId="457" xr:uid="{4F3E68C3-2CE7-4E1B-BDAA-DBC895F0F6A9}"/>
    <cellStyle name="Calculation 2 60" xfId="1313" xr:uid="{50413726-A818-4DAA-9D3B-258E6451B95C}"/>
    <cellStyle name="Calculation 2 7" xfId="458" xr:uid="{49F6B554-5065-4508-9639-5DED35EDDDCF}"/>
    <cellStyle name="Calculation 2 7 2" xfId="459" xr:uid="{12604C14-DC8A-4EB7-98E8-AD26388D83D8}"/>
    <cellStyle name="Calculation 2 8" xfId="460" xr:uid="{F97B304A-DAE1-46BA-A83F-B867D805A6CA}"/>
    <cellStyle name="Calculation 2 8 2" xfId="461" xr:uid="{BE62F5D7-9382-4659-9238-E04E47F0B91B}"/>
    <cellStyle name="Calculation 2 9" xfId="462" xr:uid="{9920AFA9-300F-428F-B68F-58C9E5488B9E}"/>
    <cellStyle name="Calculation 2 9 2" xfId="463" xr:uid="{88F935E6-0687-4C6E-9756-AE7FD2D26EE8}"/>
    <cellStyle name="Calculation 3" xfId="1536" xr:uid="{90B0BB10-A322-4024-AA02-7DC667B236FB}"/>
    <cellStyle name="Calculation 4" xfId="3374" xr:uid="{913BD2C7-1020-48ED-9FDD-C9A86B3A7DFB}"/>
    <cellStyle name="Check Cell" xfId="3412" builtinId="23" customBuiltin="1"/>
    <cellStyle name="Check Cell 2" xfId="78" xr:uid="{20EF3C6D-71B0-40EA-8570-1AD23D56C604}"/>
    <cellStyle name="Check Cell 2 2" xfId="1359" xr:uid="{28DD9182-4C9B-4995-B17D-2C26DE2BE80E}"/>
    <cellStyle name="Check Cell 3" xfId="1537" xr:uid="{652DD8D6-A08A-47D8-A766-302D812F7EB1}"/>
    <cellStyle name="Check Cell 4" xfId="3375" xr:uid="{E67C7E60-4AE2-4932-8F2E-12C7B16A5EB6}"/>
    <cellStyle name="Comma" xfId="26" builtinId="3"/>
    <cellStyle name="Comma 10" xfId="1538" xr:uid="{67003909-7D91-4634-9377-A3114B01A657}"/>
    <cellStyle name="Comma 10 2" xfId="1539" xr:uid="{E5217346-DB54-4E28-948C-41E72A436D19}"/>
    <cellStyle name="Comma 15" xfId="1540" xr:uid="{D0819082-30E5-4EA3-8722-A32ED4094B4B}"/>
    <cellStyle name="Comma 19" xfId="79" xr:uid="{3C8C6424-9763-49F5-8B08-C1D17FC13E53}"/>
    <cellStyle name="Comma 19 2" xfId="1324" xr:uid="{356B63C1-2135-4177-941E-42A4BAD442D1}"/>
    <cellStyle name="Comma 19 3" xfId="1541" xr:uid="{705666D1-AEBE-49F5-83E3-7F516C5E909A}"/>
    <cellStyle name="Comma 2" xfId="6" xr:uid="{00000000-0005-0000-0000-000000000000}"/>
    <cellStyle name="Comma 2 10" xfId="81" xr:uid="{9C1EECD7-5626-4C4B-B0D3-DF6C1A9B6E13}"/>
    <cellStyle name="Comma 2 11" xfId="82" xr:uid="{A43FAF84-E170-45FB-99EB-1A4BC4D809B3}"/>
    <cellStyle name="Comma 2 12" xfId="83" xr:uid="{95AC60C5-6D63-4F91-9C6C-BADCABDF1378}"/>
    <cellStyle name="Comma 2 13" xfId="84" xr:uid="{DD6D144B-90D3-47DE-9599-6CC84220A345}"/>
    <cellStyle name="Comma 2 14" xfId="85" xr:uid="{47F1A76E-F2F3-47D4-9BF7-950840AD1AF7}"/>
    <cellStyle name="Comma 2 15" xfId="86" xr:uid="{B2D82AEB-4795-46C0-A4FD-25264CBE1BC5}"/>
    <cellStyle name="Comma 2 16" xfId="87" xr:uid="{EB538E6B-25FA-49C5-9D0A-9E92B675D0D3}"/>
    <cellStyle name="Comma 2 17" xfId="88" xr:uid="{85348EC4-7389-4FF1-AAE9-6E61CABCF73A}"/>
    <cellStyle name="Comma 2 18" xfId="80" xr:uid="{961FEF2C-3CC4-4561-AB86-82F04FEB75E9}"/>
    <cellStyle name="Comma 2 19" xfId="34" xr:uid="{53D5D11E-97D1-4947-80AF-3C067FF35ED2}"/>
    <cellStyle name="Comma 2 2" xfId="89" xr:uid="{9BC18D1D-D524-499D-BDBA-28AE1DCB5C8E}"/>
    <cellStyle name="Comma 2 2 10" xfId="1542" xr:uid="{5A59B5C4-6AD4-4BDA-AA42-E61E6C7A57BE}"/>
    <cellStyle name="Comma 2 2 10 2" xfId="1543" xr:uid="{38B46EAE-565B-431F-A8D4-AB2EE08FD1B4}"/>
    <cellStyle name="Comma 2 2 11" xfId="1544" xr:uid="{EABC3EC4-656C-4EDB-A354-4CD2F723B9C1}"/>
    <cellStyle name="Comma 2 2 11 2" xfId="1545" xr:uid="{514AD430-F5F0-4300-A0F3-E729BB5A18B9}"/>
    <cellStyle name="Comma 2 2 12" xfId="1546" xr:uid="{C79AA1B4-CE76-4225-8969-55506D01ECB9}"/>
    <cellStyle name="Comma 2 2 12 2" xfId="1547" xr:uid="{49BB462E-6BB4-4620-ACD2-413C12FEB56B}"/>
    <cellStyle name="Comma 2 2 13" xfId="1548" xr:uid="{E96F5822-2003-424F-9C32-1EDCA1F077D8}"/>
    <cellStyle name="Comma 2 2 13 2" xfId="1549" xr:uid="{4A9CCFEC-1FEA-4ADD-BB91-7AD1A529531F}"/>
    <cellStyle name="Comma 2 2 14" xfId="1550" xr:uid="{F87EE1F0-F29E-4EA9-9682-5B6384163A18}"/>
    <cellStyle name="Comma 2 2 14 2" xfId="1551" xr:uid="{BADBC10B-DCBA-4494-9B21-22D8950608EE}"/>
    <cellStyle name="Comma 2 2 15" xfId="1552" xr:uid="{12426131-923C-4285-98D7-EF472AC2DB32}"/>
    <cellStyle name="Comma 2 2 15 2" xfId="1553" xr:uid="{3BF6AB97-421F-480B-8383-974B5CD576F0}"/>
    <cellStyle name="Comma 2 2 16" xfId="1554" xr:uid="{917C201C-A665-400D-95D0-6DFBB9C54161}"/>
    <cellStyle name="Comma 2 2 16 2" xfId="1555" xr:uid="{BFD929E1-EDFB-426F-B350-7F2591C01B74}"/>
    <cellStyle name="Comma 2 2 17" xfId="1556" xr:uid="{3A17ECB8-7474-4C48-8F25-4C6A74ED855F}"/>
    <cellStyle name="Comma 2 2 17 2" xfId="1557" xr:uid="{5F66C6DD-0D22-46E6-AB28-66F1E41686D2}"/>
    <cellStyle name="Comma 2 2 18" xfId="1558" xr:uid="{BE09D2FF-3FE2-45BD-AFD8-833405E30770}"/>
    <cellStyle name="Comma 2 2 18 2" xfId="1559" xr:uid="{760FA1B0-C95D-4E28-ABEB-968EE05484BE}"/>
    <cellStyle name="Comma 2 2 19" xfId="1560" xr:uid="{8C19474B-B06E-48F3-ACC8-12733468A9AA}"/>
    <cellStyle name="Comma 2 2 19 2" xfId="1561" xr:uid="{22547D99-A5F3-4254-80E4-24884F5760BA}"/>
    <cellStyle name="Comma 2 2 2" xfId="90" xr:uid="{B64E5F04-049B-47A3-A38E-8FC1A9FEED6D}"/>
    <cellStyle name="Comma 2 2 2 2" xfId="1563" xr:uid="{697F1C94-83DC-490E-868C-C66EB00FAC2A}"/>
    <cellStyle name="Comma 2 2 2 3" xfId="1562" xr:uid="{3FC4FE8E-121A-48E9-8E29-3EA2B5893BD4}"/>
    <cellStyle name="Comma 2 2 20" xfId="1564" xr:uid="{DC99F0D4-C6C7-4379-94F4-FA35403295DF}"/>
    <cellStyle name="Comma 2 2 20 2" xfId="1565" xr:uid="{633441E1-6237-477F-8448-F8EEC686768F}"/>
    <cellStyle name="Comma 2 2 21" xfId="1566" xr:uid="{E7622266-7824-4D6C-A202-84C22ED16774}"/>
    <cellStyle name="Comma 2 2 21 2" xfId="1567" xr:uid="{9BE5327E-5DC7-4EC6-B709-160C299C2EC9}"/>
    <cellStyle name="Comma 2 2 22" xfId="1568" xr:uid="{B65551F0-5DFB-4AD3-B0D9-57A542A5D85D}"/>
    <cellStyle name="Comma 2 2 22 2" xfId="1569" xr:uid="{576073B9-300D-4496-83B7-E3F0EC0D612A}"/>
    <cellStyle name="Comma 2 2 23" xfId="1570" xr:uid="{B9F10A76-6379-4981-A3D6-D8C52D3BACBF}"/>
    <cellStyle name="Comma 2 2 23 2" xfId="1571" xr:uid="{67864A38-7EF1-4D0A-AC2C-637E033B5495}"/>
    <cellStyle name="Comma 2 2 24" xfId="1572" xr:uid="{25EF06F3-429C-4601-96FF-751C91986AC0}"/>
    <cellStyle name="Comma 2 2 24 2" xfId="1573" xr:uid="{40B222CE-672B-4068-985B-792C1487F601}"/>
    <cellStyle name="Comma 2 2 25" xfId="1574" xr:uid="{5A3C83F3-EC9C-4274-AC7F-6E8E8EA6C1C4}"/>
    <cellStyle name="Comma 2 2 25 2" xfId="1575" xr:uid="{A4DA21C2-123D-4657-9475-AC71F1EFE76D}"/>
    <cellStyle name="Comma 2 2 26" xfId="1576" xr:uid="{BEF55231-9490-43C2-86C5-507B92FA876E}"/>
    <cellStyle name="Comma 2 2 26 2" xfId="1577" xr:uid="{36B215D7-21D0-4BA0-98E6-DCAC3D5F6428}"/>
    <cellStyle name="Comma 2 2 27" xfId="1578" xr:uid="{FF81E79C-7EDA-43D2-A631-3F481A805F60}"/>
    <cellStyle name="Comma 2 2 27 2" xfId="1579" xr:uid="{BFAD5324-DFA9-48BC-A969-46CD0CEAAD45}"/>
    <cellStyle name="Comma 2 2 28" xfId="1580" xr:uid="{7D05652B-8667-430A-BB61-18E13026B1E1}"/>
    <cellStyle name="Comma 2 2 3" xfId="91" xr:uid="{340115F0-6FF1-499C-81AF-7406E5F240DF}"/>
    <cellStyle name="Comma 2 2 3 2" xfId="1582" xr:uid="{EF76C1CF-F2F2-42EF-89C3-AC805BEC6291}"/>
    <cellStyle name="Comma 2 2 3 3" xfId="1581" xr:uid="{C1358166-3335-4418-9F4F-A43224A67FA0}"/>
    <cellStyle name="Comma 2 2 4" xfId="92" xr:uid="{535D18B1-9F3E-42B9-BF69-217B4A1E5834}"/>
    <cellStyle name="Comma 2 2 4 2" xfId="1584" xr:uid="{10976526-DEEE-4651-A781-9BD640979964}"/>
    <cellStyle name="Comma 2 2 4 3" xfId="1583" xr:uid="{0106782A-A2A7-44FA-9B8E-95328325663E}"/>
    <cellStyle name="Comma 2 2 5" xfId="93" xr:uid="{B985AAB3-98FD-48DD-A824-ADC8B8F99A1B}"/>
    <cellStyle name="Comma 2 2 5 2" xfId="1586" xr:uid="{80104741-7238-4833-BED7-0F7F0CEF9880}"/>
    <cellStyle name="Comma 2 2 5 3" xfId="1585" xr:uid="{C181B7ED-0F03-4E03-AB45-746D0B4BAFBB}"/>
    <cellStyle name="Comma 2 2 6" xfId="1587" xr:uid="{6058A354-9076-4B6C-8AAF-6E0D1184E0D3}"/>
    <cellStyle name="Comma 2 2 6 2" xfId="1588" xr:uid="{91EFD458-5D91-4479-B904-1F8523275A39}"/>
    <cellStyle name="Comma 2 2 7" xfId="1589" xr:uid="{83797980-4102-4231-A2E2-D684F90A0F11}"/>
    <cellStyle name="Comma 2 2 7 2" xfId="1590" xr:uid="{3BE799D5-F5C3-4792-80B5-0E393CA4ADC2}"/>
    <cellStyle name="Comma 2 2 8" xfId="1591" xr:uid="{68896E93-2878-4927-84F2-2419664A4578}"/>
    <cellStyle name="Comma 2 2 8 2" xfId="1592" xr:uid="{6C38B159-8EFF-460A-AA41-D980E1632B37}"/>
    <cellStyle name="Comma 2 2 9" xfId="1593" xr:uid="{F48DBAB7-98EF-4DA8-87F4-C0952105ECCA}"/>
    <cellStyle name="Comma 2 2 9 2" xfId="1594" xr:uid="{B6323089-7911-4659-8EB6-5BA11D60CAA2}"/>
    <cellStyle name="Comma 2 3" xfId="94" xr:uid="{6DAB0A1E-FA9A-4852-BD77-9C0ACD9FE6E1}"/>
    <cellStyle name="Comma 2 3 10" xfId="1595" xr:uid="{0B3FEC14-ABAA-4908-A152-4C74958C6573}"/>
    <cellStyle name="Comma 2 3 10 2" xfId="1596" xr:uid="{3C3A654C-1B4E-4D90-AA1F-92A02963D074}"/>
    <cellStyle name="Comma 2 3 11" xfId="1597" xr:uid="{782249F2-2407-4AA8-A2D8-43102EFE1C0E}"/>
    <cellStyle name="Comma 2 3 11 2" xfId="1598" xr:uid="{0C0725B0-8839-4C7A-9AAB-22E182185C73}"/>
    <cellStyle name="Comma 2 3 12" xfId="1599" xr:uid="{F748B959-87F7-4509-ADFD-1CA81BD3E8C1}"/>
    <cellStyle name="Comma 2 3 12 2" xfId="1600" xr:uid="{00C9E548-9751-4135-9D27-FB6A3D62D2ED}"/>
    <cellStyle name="Comma 2 3 13" xfId="1601" xr:uid="{211E4661-C998-4164-971F-EAB8CEB3A06F}"/>
    <cellStyle name="Comma 2 3 13 2" xfId="1602" xr:uid="{127F0572-73ED-4CA1-966B-2C54BCE8FA2D}"/>
    <cellStyle name="Comma 2 3 14" xfId="1603" xr:uid="{6434E1F1-55E7-48D0-96DF-D7D8CE62885D}"/>
    <cellStyle name="Comma 2 3 14 2" xfId="1604" xr:uid="{D6E6AC2C-D1C9-4F1C-ABEE-91AD1661F13E}"/>
    <cellStyle name="Comma 2 3 15" xfId="1605" xr:uid="{003FA5D2-4C5E-413E-B406-A427FFD50F19}"/>
    <cellStyle name="Comma 2 3 15 2" xfId="1606" xr:uid="{9E85545C-7E45-42A3-8E6A-97725DB7FAB2}"/>
    <cellStyle name="Comma 2 3 16" xfId="1607" xr:uid="{94B5BC94-F7D3-464B-B172-D32FB5DF949A}"/>
    <cellStyle name="Comma 2 3 16 2" xfId="1608" xr:uid="{8DA01A9C-37B4-4483-BCA0-D24A5D39C1AE}"/>
    <cellStyle name="Comma 2 3 17" xfId="1609" xr:uid="{9FA0A474-6C01-4C25-87F6-07C55534F47A}"/>
    <cellStyle name="Comma 2 3 17 2" xfId="1610" xr:uid="{B2708034-4B0A-47FC-A163-C655BA004E73}"/>
    <cellStyle name="Comma 2 3 18" xfId="1611" xr:uid="{F80BF819-8320-4DA3-AC54-D7EDE8197163}"/>
    <cellStyle name="Comma 2 3 18 2" xfId="1612" xr:uid="{2AC8DC7B-3572-4FB4-A36F-4CE403D6BC13}"/>
    <cellStyle name="Comma 2 3 19" xfId="1613" xr:uid="{4639429A-DAD5-4E0B-A9E4-8EF4460BF687}"/>
    <cellStyle name="Comma 2 3 19 2" xfId="1614" xr:uid="{34A6A4AC-AD99-430F-AF4C-5C6712CBB8C0}"/>
    <cellStyle name="Comma 2 3 2" xfId="95" xr:uid="{E977291D-5D86-4D8C-A060-9676E1CBA57E}"/>
    <cellStyle name="Comma 2 3 2 2" xfId="1616" xr:uid="{497C96CB-E37C-4DBD-8FF4-D99449BF158C}"/>
    <cellStyle name="Comma 2 3 2 3" xfId="1615" xr:uid="{91CCDC70-71E1-4A83-AE12-F27FA7F3119E}"/>
    <cellStyle name="Comma 2 3 20" xfId="1617" xr:uid="{53D6E520-62EA-4FF8-8386-15ACEB8C814A}"/>
    <cellStyle name="Comma 2 3 20 2" xfId="1618" xr:uid="{8C3FFD13-3928-40D7-A30C-9AD8CEB79A99}"/>
    <cellStyle name="Comma 2 3 21" xfId="1619" xr:uid="{83959E60-86D7-4FBD-BDAB-C83E14A8D6D9}"/>
    <cellStyle name="Comma 2 3 21 2" xfId="1620" xr:uid="{B1C49CB8-F7F1-4C04-BA1C-637316740E5B}"/>
    <cellStyle name="Comma 2 3 22" xfId="1621" xr:uid="{6737E455-1525-4D49-A02B-01FB2DD7FB36}"/>
    <cellStyle name="Comma 2 3 22 2" xfId="1622" xr:uid="{D6AAC8AC-9DFC-473A-89EF-8EBA32FB4FD2}"/>
    <cellStyle name="Comma 2 3 23" xfId="1623" xr:uid="{993DEC96-8EDF-445B-9B0A-C615792CD8E1}"/>
    <cellStyle name="Comma 2 3 23 2" xfId="1624" xr:uid="{3020CD1E-9432-4DC5-9A44-0A08F92F9F17}"/>
    <cellStyle name="Comma 2 3 24" xfId="1625" xr:uid="{FB963166-6548-468D-A120-867050FC0489}"/>
    <cellStyle name="Comma 2 3 24 2" xfId="1626" xr:uid="{95703BAD-02E5-4C49-B40C-A9A4D0BBF9BC}"/>
    <cellStyle name="Comma 2 3 25" xfId="1627" xr:uid="{511B00CE-B18F-4790-A55D-8024DFA868F1}"/>
    <cellStyle name="Comma 2 3 25 2" xfId="1628" xr:uid="{8DFE7AFA-39C2-4B50-8BA3-54CD3DB77B3D}"/>
    <cellStyle name="Comma 2 3 26" xfId="1629" xr:uid="{AAF8C174-2D41-4A99-B912-379153FB63BF}"/>
    <cellStyle name="Comma 2 3 26 2" xfId="1630" xr:uid="{BCEC72DE-8B3A-44D1-9CB9-C3D96E94BCCD}"/>
    <cellStyle name="Comma 2 3 27" xfId="1631" xr:uid="{8962285D-A43D-49F0-A8CC-A74C26A95FFA}"/>
    <cellStyle name="Comma 2 3 27 2" xfId="1632" xr:uid="{9B668391-5293-467D-80E9-58C48282BA6B}"/>
    <cellStyle name="Comma 2 3 28" xfId="1633" xr:uid="{23035894-F921-4729-8706-FD226499AB45}"/>
    <cellStyle name="Comma 2 3 3" xfId="1634" xr:uid="{ECE3E474-F301-4A21-95EB-C413862F46BB}"/>
    <cellStyle name="Comma 2 3 3 2" xfId="1635" xr:uid="{C8CD02FE-3A42-4E59-AABA-804DB1417F61}"/>
    <cellStyle name="Comma 2 3 4" xfId="1636" xr:uid="{9BD0BD31-6508-41EA-9E01-3AEC06BCEE0D}"/>
    <cellStyle name="Comma 2 3 4 2" xfId="1637" xr:uid="{AEDCBBE9-37B9-4E6E-B376-3CE824FDB5F4}"/>
    <cellStyle name="Comma 2 3 5" xfId="1638" xr:uid="{7044A63B-3935-42B7-A342-462BB047C00B}"/>
    <cellStyle name="Comma 2 3 5 2" xfId="1639" xr:uid="{8CFE3485-AE4E-478E-9F2A-9EEEEEC8EA42}"/>
    <cellStyle name="Comma 2 3 6" xfId="1640" xr:uid="{FD859186-81DE-410C-BBED-113BE83AA2BD}"/>
    <cellStyle name="Comma 2 3 6 2" xfId="1641" xr:uid="{84395F1A-A04B-4236-821F-C02C4618D607}"/>
    <cellStyle name="Comma 2 3 7" xfId="1642" xr:uid="{1C67B5C9-D5F4-4921-AF59-CFA4A0F85EDE}"/>
    <cellStyle name="Comma 2 3 7 2" xfId="1643" xr:uid="{8BF2F103-757F-4AE6-8ED8-874F7495D9D1}"/>
    <cellStyle name="Comma 2 3 8" xfId="1644" xr:uid="{80640E8C-A0FB-4566-9DC4-CB3DC879BC9B}"/>
    <cellStyle name="Comma 2 3 8 2" xfId="1645" xr:uid="{18900CD0-B047-4587-91DA-883AA142F406}"/>
    <cellStyle name="Comma 2 3 9" xfId="1646" xr:uid="{BF2925B3-CAF5-4B05-B115-359F619059F8}"/>
    <cellStyle name="Comma 2 3 9 2" xfId="1647" xr:uid="{B0A090A5-F9BA-43BB-8DEC-3D3201A09230}"/>
    <cellStyle name="Comma 2 4" xfId="96" xr:uid="{EF4FC79A-AD10-4D6A-A9AC-67A9C52FCAED}"/>
    <cellStyle name="Comma 2 4 10" xfId="1648" xr:uid="{380C00B3-7D7D-47E3-9988-8E41D2180E0B}"/>
    <cellStyle name="Comma 2 4 10 2" xfId="1649" xr:uid="{76DCCC01-BBD1-49FD-B303-C0209FECBB9C}"/>
    <cellStyle name="Comma 2 4 11" xfId="1650" xr:uid="{1BE46FFF-4585-4AE5-A40E-BF8EC5952CF6}"/>
    <cellStyle name="Comma 2 4 11 2" xfId="1651" xr:uid="{D610511D-05A0-4470-85C7-73C6AE36D8EA}"/>
    <cellStyle name="Comma 2 4 12" xfId="1652" xr:uid="{6D336E9C-42E9-4C20-B2A2-32DC607E7DA6}"/>
    <cellStyle name="Comma 2 4 12 2" xfId="1653" xr:uid="{7F235F60-EC4C-4C3D-9524-1FEE9525E49F}"/>
    <cellStyle name="Comma 2 4 13" xfId="1654" xr:uid="{A00F995C-F358-49B9-B42C-C99EDEF46A58}"/>
    <cellStyle name="Comma 2 4 13 2" xfId="1655" xr:uid="{A42576B8-E229-4A36-8A14-61B7579E7FC2}"/>
    <cellStyle name="Comma 2 4 14" xfId="1656" xr:uid="{C0C3524D-CB9D-44CC-AF6C-F15DCC631817}"/>
    <cellStyle name="Comma 2 4 14 2" xfId="1657" xr:uid="{39541920-3BCF-4EF5-9B74-68BCBAC9BED5}"/>
    <cellStyle name="Comma 2 4 15" xfId="1658" xr:uid="{E554866A-3918-4572-9390-182077C5531D}"/>
    <cellStyle name="Comma 2 4 15 2" xfId="1659" xr:uid="{7EE51187-74C6-4A67-99BB-3774A24B9110}"/>
    <cellStyle name="Comma 2 4 16" xfId="1660" xr:uid="{42FAE8A0-D4FA-4E1F-89E8-E0B0DFB2472D}"/>
    <cellStyle name="Comma 2 4 16 2" xfId="1661" xr:uid="{5A905E9E-E364-40E1-A247-9330721E5699}"/>
    <cellStyle name="Comma 2 4 17" xfId="1662" xr:uid="{78337B0A-4800-4FFC-8389-C166B67E178F}"/>
    <cellStyle name="Comma 2 4 17 2" xfId="1663" xr:uid="{26A34238-92C0-4650-BFB5-3EF66C952FD1}"/>
    <cellStyle name="Comma 2 4 18" xfId="1664" xr:uid="{57C97090-F181-43A8-8BF5-BE0FD25F4906}"/>
    <cellStyle name="Comma 2 4 18 2" xfId="1665" xr:uid="{5759DFCC-F421-4FDB-B69A-003FFE243D66}"/>
    <cellStyle name="Comma 2 4 19" xfId="1666" xr:uid="{C5A4199C-54E0-4523-9F43-BA7922A98692}"/>
    <cellStyle name="Comma 2 4 19 2" xfId="1667" xr:uid="{DECC9E04-D1AE-4C7B-8BB8-5E7FBAB2520D}"/>
    <cellStyle name="Comma 2 4 2" xfId="1668" xr:uid="{0CA3DBC6-9D9B-459F-9D88-93F0083EEE90}"/>
    <cellStyle name="Comma 2 4 2 2" xfId="1669" xr:uid="{D989CB46-7A48-411B-A161-801EC7B90A34}"/>
    <cellStyle name="Comma 2 4 20" xfId="1670" xr:uid="{4E556A05-7E37-4B91-BB23-71B7AA5CFCEA}"/>
    <cellStyle name="Comma 2 4 20 2" xfId="1671" xr:uid="{440B276D-6340-495D-AD90-E80F600CEA3C}"/>
    <cellStyle name="Comma 2 4 21" xfId="1672" xr:uid="{A0208E24-4D15-4008-9E0B-CB0478E51524}"/>
    <cellStyle name="Comma 2 4 21 2" xfId="1673" xr:uid="{483D72E3-376F-4296-B21F-D37EFF4D6DEE}"/>
    <cellStyle name="Comma 2 4 22" xfId="1674" xr:uid="{EA880C92-AA21-4E04-B816-0D44D0D9E69B}"/>
    <cellStyle name="Comma 2 4 22 2" xfId="1675" xr:uid="{63ADCF8D-EB00-47C8-8350-53B4C98AD41A}"/>
    <cellStyle name="Comma 2 4 23" xfId="1676" xr:uid="{72749F84-8E9E-473B-AECB-CD2D15C7D6CD}"/>
    <cellStyle name="Comma 2 4 23 2" xfId="1677" xr:uid="{C007DF67-C5EC-47AA-B17C-0EA353F7DB6E}"/>
    <cellStyle name="Comma 2 4 24" xfId="1678" xr:uid="{85E3D6CC-306E-4F1E-BEBC-9B973E7EA7DA}"/>
    <cellStyle name="Comma 2 4 24 2" xfId="1679" xr:uid="{1CCABFA3-2368-4798-B8A4-920744F16A7F}"/>
    <cellStyle name="Comma 2 4 25" xfId="1680" xr:uid="{FE2693E1-9609-4EAC-A69B-E75FBECB57DB}"/>
    <cellStyle name="Comma 2 4 25 2" xfId="1681" xr:uid="{487C0370-B38E-44EA-88CF-6214AB5BDBC5}"/>
    <cellStyle name="Comma 2 4 26" xfId="1682" xr:uid="{4812B22F-BCBD-4A17-8854-477907E6CA59}"/>
    <cellStyle name="Comma 2 4 26 2" xfId="1683" xr:uid="{CAD5696D-C898-4391-AE48-FF12C3FFCC20}"/>
    <cellStyle name="Comma 2 4 27" xfId="1684" xr:uid="{E910882A-D301-4732-868D-9EB6E48CA4DF}"/>
    <cellStyle name="Comma 2 4 27 2" xfId="1685" xr:uid="{B13063B9-AB96-4A94-93A9-DF18F67FE392}"/>
    <cellStyle name="Comma 2 4 28" xfId="1686" xr:uid="{C7B0BA6B-58E5-4423-9A00-3B73EAD17180}"/>
    <cellStyle name="Comma 2 4 3" xfId="1687" xr:uid="{D0F1EF28-9C0A-4D9A-96C9-97686B828C1E}"/>
    <cellStyle name="Comma 2 4 3 2" xfId="1688" xr:uid="{BE389320-2529-4089-B200-8DB7DA3477ED}"/>
    <cellStyle name="Comma 2 4 4" xfId="1689" xr:uid="{D9B1BA0A-DFEF-4A52-B6F1-929608EA577E}"/>
    <cellStyle name="Comma 2 4 4 2" xfId="1690" xr:uid="{E655733E-E674-45ED-A880-4C9F97C338AB}"/>
    <cellStyle name="Comma 2 4 5" xfId="1691" xr:uid="{A25FE96F-E439-4B6B-BCDC-6C873043BFA9}"/>
    <cellStyle name="Comma 2 4 5 2" xfId="1692" xr:uid="{63D9B369-3CA2-4692-B013-706ADD14E8F3}"/>
    <cellStyle name="Comma 2 4 6" xfId="1693" xr:uid="{69DE2EBD-C74F-40C0-B357-E8F699CF47D3}"/>
    <cellStyle name="Comma 2 4 6 2" xfId="1694" xr:uid="{30D75DDC-8197-4BEE-9E53-555CA1902F94}"/>
    <cellStyle name="Comma 2 4 7" xfId="1695" xr:uid="{7724E828-78A9-425A-85F9-85072A9A0E55}"/>
    <cellStyle name="Comma 2 4 7 2" xfId="1696" xr:uid="{08C15BC0-4926-4625-8C25-673FD59E32EA}"/>
    <cellStyle name="Comma 2 4 8" xfId="1697" xr:uid="{D27D7002-0B64-470C-991D-DBFFF6C6456B}"/>
    <cellStyle name="Comma 2 4 8 2" xfId="1698" xr:uid="{B00468EF-9B7E-4967-ABCE-A6E2B2B212E2}"/>
    <cellStyle name="Comma 2 4 9" xfId="1699" xr:uid="{999826F7-48AE-47EE-87FE-99F3E452B02A}"/>
    <cellStyle name="Comma 2 4 9 2" xfId="1700" xr:uid="{F746D28B-86AA-41BB-BD4F-FDC0BEA4E5C5}"/>
    <cellStyle name="Comma 2 5" xfId="97" xr:uid="{62D04A60-6BC3-4155-A383-7616B1F184D1}"/>
    <cellStyle name="Comma 2 5 2" xfId="1702" xr:uid="{7802B651-ECB3-41CD-ABA3-218A2FFA7B0A}"/>
    <cellStyle name="Comma 2 5 2 2" xfId="1703" xr:uid="{E5D6D35F-D9F8-44C8-8E48-C584A31BFE33}"/>
    <cellStyle name="Comma 2 5 3" xfId="1704" xr:uid="{81EDB9F7-ED7B-4624-9E45-93BE954FB0A2}"/>
    <cellStyle name="Comma 2 5 4" xfId="1701" xr:uid="{3BEE0F11-5D70-4674-8C01-D7BF76E7729A}"/>
    <cellStyle name="Comma 2 6" xfId="98" xr:uid="{E35F87AA-9067-46D7-AEBF-0F783586957E}"/>
    <cellStyle name="Comma 2 6 2" xfId="1706" xr:uid="{BB8A71ED-D00D-43ED-B301-882219CDCE79}"/>
    <cellStyle name="Comma 2 6 2 2" xfId="1707" xr:uid="{020F37F7-182A-4DC9-A841-854866D58E0C}"/>
    <cellStyle name="Comma 2 6 3" xfId="1708" xr:uid="{C5CE7AFD-B631-46C1-8FEA-2126A6C81992}"/>
    <cellStyle name="Comma 2 6 4" xfId="1705" xr:uid="{97D90A3F-C726-4C2E-AD6C-449C1C3F2B70}"/>
    <cellStyle name="Comma 2 7" xfId="99" xr:uid="{CCD295C1-28C6-4EB3-A4BB-C239AC1B3497}"/>
    <cellStyle name="Comma 2 7 2" xfId="1710" xr:uid="{8EC1ACFD-0644-4F80-B5B2-ABE9E94F4C0C}"/>
    <cellStyle name="Comma 2 7 2 2" xfId="1711" xr:uid="{A928F7F8-55D8-41C0-B6BE-BFF68578C68F}"/>
    <cellStyle name="Comma 2 7 3" xfId="1712" xr:uid="{18B4186B-0CFB-4FE5-807F-F5EACFF973B2}"/>
    <cellStyle name="Comma 2 7 4" xfId="1709" xr:uid="{46E2AA16-A1D1-4C29-A1DB-F4CFF2F4FDA9}"/>
    <cellStyle name="Comma 2 8" xfId="100" xr:uid="{4C8AF783-8400-412C-ADB6-7412D20E3C84}"/>
    <cellStyle name="Comma 2 8 2" xfId="1714" xr:uid="{94DEB3DE-D333-4513-953C-5ED7B8DE5C44}"/>
    <cellStyle name="Comma 2 8 2 2" xfId="1715" xr:uid="{E9EC6BC3-E98F-42CD-8E23-DD9A2F6D9A9D}"/>
    <cellStyle name="Comma 2 8 3" xfId="1716" xr:uid="{9CEC7CE4-2903-4CB3-80D2-BDD013031947}"/>
    <cellStyle name="Comma 2 8 4" xfId="1713" xr:uid="{02F557C0-53EC-4A26-AE94-980A2CD8C158}"/>
    <cellStyle name="Comma 2 9" xfId="101" xr:uid="{88122DC3-2F46-46BF-9549-A0DEE3D9C1C0}"/>
    <cellStyle name="Comma 3" xfId="7" xr:uid="{00000000-0005-0000-0000-000001000000}"/>
    <cellStyle name="Comma 3 2" xfId="103" xr:uid="{ECA5F73C-26AB-4A73-9BFA-2B772952E466}"/>
    <cellStyle name="Comma 3 2 2" xfId="1717" xr:uid="{6D638D35-869F-4FE8-AA9C-8489A41AD45D}"/>
    <cellStyle name="Comma 3 3" xfId="102" xr:uid="{21B12393-97B9-4246-A046-954C7E1D6F74}"/>
    <cellStyle name="Comma 4" xfId="10" xr:uid="{00000000-0005-0000-0000-000002000000}"/>
    <cellStyle name="Comma 4 10" xfId="1718" xr:uid="{0E187D59-8242-45B6-A37B-81A4B1E1CF37}"/>
    <cellStyle name="Comma 4 10 2" xfId="1719" xr:uid="{C39F7F5C-7832-407F-AE71-408078A46CC0}"/>
    <cellStyle name="Comma 4 11" xfId="1720" xr:uid="{A3B91E3D-BA13-4208-B2E0-2071911CE2F0}"/>
    <cellStyle name="Comma 4 11 2" xfId="1721" xr:uid="{08054B15-139B-4090-8A2E-5C087AC1F45D}"/>
    <cellStyle name="Comma 4 12" xfId="1722" xr:uid="{8F1A4D5E-AFFD-4E6E-9DA0-854BAC7AADF4}"/>
    <cellStyle name="Comma 4 12 2" xfId="1723" xr:uid="{1E3930F3-29AF-43CD-BBC6-6746883E7CEB}"/>
    <cellStyle name="Comma 4 13" xfId="1724" xr:uid="{3A6E5024-CAEB-46EB-941F-E5BD4FFB054D}"/>
    <cellStyle name="Comma 4 13 2" xfId="1725" xr:uid="{B5804BFD-6544-481C-91B0-E25CC783D0EB}"/>
    <cellStyle name="Comma 4 14" xfId="1726" xr:uid="{F09E67BE-6C7F-408F-AC0F-09922962E75B}"/>
    <cellStyle name="Comma 4 14 2" xfId="1727" xr:uid="{C33AA25B-C75F-40FE-B089-03D4D2339F19}"/>
    <cellStyle name="Comma 4 15" xfId="1728" xr:uid="{E90003C3-6C1F-4048-9E25-B1D4798E79FA}"/>
    <cellStyle name="Comma 4 15 2" xfId="1729" xr:uid="{8D0597DD-34E9-4ECA-880D-AD41802C1796}"/>
    <cellStyle name="Comma 4 16" xfId="1730" xr:uid="{FAB4C989-B44B-4A18-9A07-D09E682E7962}"/>
    <cellStyle name="Comma 4 16 2" xfId="1731" xr:uid="{1F950280-ED76-40F1-A2EA-7508BC112C6E}"/>
    <cellStyle name="Comma 4 17" xfId="1732" xr:uid="{56A254A9-1B89-4E0C-A896-CF3C980CA48A}"/>
    <cellStyle name="Comma 4 17 2" xfId="1733" xr:uid="{BECEEBEA-694E-42BF-9083-182BA686B1D4}"/>
    <cellStyle name="Comma 4 18" xfId="1734" xr:uid="{CFC28428-67C7-4F78-B036-EF72117B38B4}"/>
    <cellStyle name="Comma 4 18 2" xfId="1735" xr:uid="{6ADB24B6-1321-4EEC-9DDA-0F67A53297DB}"/>
    <cellStyle name="Comma 4 19" xfId="1736" xr:uid="{38B0425F-D6A2-44C8-96E7-5751A68A86A0}"/>
    <cellStyle name="Comma 4 19 2" xfId="1737" xr:uid="{10F5062C-3D66-45DA-9E67-A53A61453534}"/>
    <cellStyle name="Comma 4 2" xfId="105" xr:uid="{38E24688-E856-43F4-96F7-0C16A942EC60}"/>
    <cellStyle name="Comma 4 2 2" xfId="1738" xr:uid="{CA77B2B8-F834-4A80-B973-226596FAD20D}"/>
    <cellStyle name="Comma 4 20" xfId="1739" xr:uid="{CCE4AB84-D2D3-4EB2-A2B5-EAD485553626}"/>
    <cellStyle name="Comma 4 20 2" xfId="1740" xr:uid="{B47DC6C4-EC44-4AF1-8B1D-8FEA55E65659}"/>
    <cellStyle name="Comma 4 21" xfId="1741" xr:uid="{F6624FA9-79D9-482E-B0F4-A866DDAAF68E}"/>
    <cellStyle name="Comma 4 21 2" xfId="1742" xr:uid="{73C82665-6ACD-4FE6-A2DD-C8DB71698B9E}"/>
    <cellStyle name="Comma 4 22" xfId="1743" xr:uid="{60A98BA3-C31F-4E02-8EED-F10DF7D22DDF}"/>
    <cellStyle name="Comma 4 22 2" xfId="1744" xr:uid="{F190CFC7-76AC-4E8E-A6BF-10BC271DDC15}"/>
    <cellStyle name="Comma 4 23" xfId="1745" xr:uid="{2BEAD95F-B048-41B5-9CAD-806D563FB2C2}"/>
    <cellStyle name="Comma 4 23 2" xfId="1746" xr:uid="{985F360F-1DD7-44B3-BE0F-B14E0A7E6B55}"/>
    <cellStyle name="Comma 4 24" xfId="1747" xr:uid="{1D226933-C31C-4919-8E3A-3DEF8EA4F19D}"/>
    <cellStyle name="Comma 4 24 2" xfId="1748" xr:uid="{B038D905-946A-4DDA-9095-FC8D43CCDBC3}"/>
    <cellStyle name="Comma 4 25" xfId="1749" xr:uid="{BDAA51FF-7D2F-4114-818A-D3D8E66D904B}"/>
    <cellStyle name="Comma 4 25 2" xfId="1750" xr:uid="{EA4AE373-FD8C-4526-BAD9-2790E1A95064}"/>
    <cellStyle name="Comma 4 26" xfId="1751" xr:uid="{C848BCD5-1673-4AA8-8097-BA8FCE7DD7C4}"/>
    <cellStyle name="Comma 4 26 2" xfId="1752" xr:uid="{F77548C5-0DF4-448E-A68A-F8D927D813C5}"/>
    <cellStyle name="Comma 4 27" xfId="1753" xr:uid="{35D377F7-59C9-478F-A9AE-8859965B1F57}"/>
    <cellStyle name="Comma 4 27 2" xfId="1754" xr:uid="{356BC1A4-8144-43E5-9DC9-A8A389C99BCB}"/>
    <cellStyle name="Comma 4 28" xfId="1755" xr:uid="{A39BF60D-BA03-45A1-9333-31F830F3FE29}"/>
    <cellStyle name="Comma 4 29" xfId="1756" xr:uid="{A30CA259-B6A6-4BA7-947A-77F7934A1356}"/>
    <cellStyle name="Comma 4 3" xfId="104" xr:uid="{DB87DB3F-0939-4138-937E-FF1CDBB91B7C}"/>
    <cellStyle name="Comma 4 3 2" xfId="1758" xr:uid="{BB80EDE6-0865-47E1-9AD2-CC5B76796AC0}"/>
    <cellStyle name="Comma 4 3 3" xfId="1757" xr:uid="{6C969BBE-2D67-497E-A81C-6DF63ECF088E}"/>
    <cellStyle name="Comma 4 4" xfId="1385" xr:uid="{88B26ACA-16AC-450E-8C34-BAC3BE16D76D}"/>
    <cellStyle name="Comma 4 4 2" xfId="1760" xr:uid="{35050C62-1645-46C7-9915-5A3A07B03331}"/>
    <cellStyle name="Comma 4 4 3" xfId="1759" xr:uid="{D56B0BE3-9391-4FD7-AE17-74CC2A86A800}"/>
    <cellStyle name="Comma 4 5" xfId="1761" xr:uid="{362357D8-B183-4DF7-B7E0-0EB43A24E9E6}"/>
    <cellStyle name="Comma 4 5 2" xfId="1762" xr:uid="{3FD226F5-4778-4222-A13D-1E93B061BB9B}"/>
    <cellStyle name="Comma 4 6" xfId="1763" xr:uid="{40BA504B-629A-4886-A2F6-22445B9CC5ED}"/>
    <cellStyle name="Comma 4 6 2" xfId="1764" xr:uid="{50A0B851-CEBA-4952-A508-878415C64247}"/>
    <cellStyle name="Comma 4 7" xfId="1765" xr:uid="{7A7ECA79-A57A-440D-B88C-622EEBC3819D}"/>
    <cellStyle name="Comma 4 7 2" xfId="1766" xr:uid="{90E71465-D98D-445C-857F-6060EF1CE7C5}"/>
    <cellStyle name="Comma 4 8" xfId="1767" xr:uid="{54737740-9A0B-4E09-8869-BDB78FE0E053}"/>
    <cellStyle name="Comma 4 8 2" xfId="1768" xr:uid="{96D4C31D-BB35-45FA-B03D-87A4E384C1E4}"/>
    <cellStyle name="Comma 4 9" xfId="1769" xr:uid="{1584003F-4605-4309-87F0-2B91CA8DF32F}"/>
    <cellStyle name="Comma 4 9 2" xfId="1770" xr:uid="{3ED0F499-C8C6-46F9-92C6-B6F1B01D157C}"/>
    <cellStyle name="Comma 5" xfId="18" xr:uid="{00000000-0005-0000-0000-000003000000}"/>
    <cellStyle name="Comma 5 2" xfId="1334" xr:uid="{9BC01F0A-2D7D-4E88-92FA-F798E2020E3C}"/>
    <cellStyle name="Comma 5 2 2" xfId="1772" xr:uid="{A4A19F89-0542-46A4-844D-A548DD7501FB}"/>
    <cellStyle name="Comma 5 3" xfId="1771" xr:uid="{854740E6-1A68-47F0-8C32-C50F81A5B822}"/>
    <cellStyle name="Comma 6" xfId="30" xr:uid="{9761BEA8-ACCE-43E4-B4AE-F0ADBD0D8D12}"/>
    <cellStyle name="Comma 6 10" xfId="1774" xr:uid="{28A3EBC4-C8BD-4954-A527-ED1E4687C23B}"/>
    <cellStyle name="Comma 6 10 2" xfId="1775" xr:uid="{45367163-FDDE-480C-985C-7621D1C42CDD}"/>
    <cellStyle name="Comma 6 11" xfId="1776" xr:uid="{AC939DAD-863C-42E0-81EA-A3DD379DE2B9}"/>
    <cellStyle name="Comma 6 11 2" xfId="1777" xr:uid="{1C574E28-17B5-4129-B1C0-96411C1005F7}"/>
    <cellStyle name="Comma 6 12" xfId="1778" xr:uid="{D97EC470-748F-4749-8600-9D2D360269D6}"/>
    <cellStyle name="Comma 6 12 2" xfId="1779" xr:uid="{10061BD6-3053-4DD5-A6C9-2995A387DC67}"/>
    <cellStyle name="Comma 6 13" xfId="1780" xr:uid="{8619ED3F-B548-41B6-B9AF-6059D1F2924A}"/>
    <cellStyle name="Comma 6 13 2" xfId="1781" xr:uid="{D4EE0248-31C4-4BE6-8998-A0A47BED7BD2}"/>
    <cellStyle name="Comma 6 14" xfId="1782" xr:uid="{BB101590-1ED4-4555-95F6-DBB943BA28C1}"/>
    <cellStyle name="Comma 6 14 2" xfId="1783" xr:uid="{405974AB-E383-4BD4-99C6-AF7853780CBE}"/>
    <cellStyle name="Comma 6 15" xfId="1784" xr:uid="{8C3AABA2-41FA-4E3D-B468-0FF30F962264}"/>
    <cellStyle name="Comma 6 15 2" xfId="1785" xr:uid="{46EAC0B8-53EC-468B-A3DA-2DBA6906A5D7}"/>
    <cellStyle name="Comma 6 16" xfId="1786" xr:uid="{36BE8333-C486-42F7-8653-9923F0B541A1}"/>
    <cellStyle name="Comma 6 16 2" xfId="1787" xr:uid="{A3660CAC-5499-4C18-89D9-AECE1ED28B37}"/>
    <cellStyle name="Comma 6 17" xfId="1788" xr:uid="{70EFDACC-6C26-4A4B-B5BF-8C589CA55D6F}"/>
    <cellStyle name="Comma 6 17 2" xfId="1789" xr:uid="{329B7E8F-FA8C-4667-9A0E-07514D35DB1A}"/>
    <cellStyle name="Comma 6 18" xfId="1790" xr:uid="{E82E4228-4F05-4FE1-909E-485B1FAF5BC5}"/>
    <cellStyle name="Comma 6 18 2" xfId="1791" xr:uid="{B3FBF4E9-438E-44CE-BBB0-74240722996E}"/>
    <cellStyle name="Comma 6 19" xfId="1792" xr:uid="{432F2672-31E6-4514-B9E9-6154B485DC8D}"/>
    <cellStyle name="Comma 6 19 2" xfId="1793" xr:uid="{37100C3D-40A3-400A-9BE9-B4AF262E0A4A}"/>
    <cellStyle name="Comma 6 2" xfId="1298" xr:uid="{44780C35-141E-44FA-BCDE-FA0901FAEA58}"/>
    <cellStyle name="Comma 6 2 2" xfId="1795" xr:uid="{AC897559-FB43-4970-8382-B0D8DB4855E6}"/>
    <cellStyle name="Comma 6 2 3" xfId="1794" xr:uid="{F38BF3A1-9B71-4AF4-A577-D1BD9582C89C}"/>
    <cellStyle name="Comma 6 20" xfId="1796" xr:uid="{A21C0435-83F9-4499-8B89-66ED1F72A0C6}"/>
    <cellStyle name="Comma 6 20 2" xfId="1797" xr:uid="{1A1E883F-D452-4095-9BC0-400B8BF1BB22}"/>
    <cellStyle name="Comma 6 21" xfId="1798" xr:uid="{A17CCE66-C515-402A-9021-5C62D70EF13C}"/>
    <cellStyle name="Comma 6 21 2" xfId="1799" xr:uid="{4D501416-3408-4626-9C8F-202EA6757CBF}"/>
    <cellStyle name="Comma 6 22" xfId="1800" xr:uid="{26AF18EA-85C2-49D0-AB68-341CB9CE378E}"/>
    <cellStyle name="Comma 6 22 2" xfId="1801" xr:uid="{0BBF60EA-35D4-4CC2-A169-A6230582C7A9}"/>
    <cellStyle name="Comma 6 23" xfId="1802" xr:uid="{CF0B720E-964A-4B97-AAE7-999CA9E02E00}"/>
    <cellStyle name="Comma 6 23 2" xfId="1803" xr:uid="{E7A07DEA-2C3F-486A-861F-9BEB0F9711F4}"/>
    <cellStyle name="Comma 6 24" xfId="1804" xr:uid="{4E23F17D-CE35-4863-B23A-B0BA936BF8CC}"/>
    <cellStyle name="Comma 6 24 2" xfId="1805" xr:uid="{5C478482-F663-4140-91B7-8431EAF0C495}"/>
    <cellStyle name="Comma 6 25" xfId="1806" xr:uid="{F9EB97C4-5676-4198-8484-6076AF59348E}"/>
    <cellStyle name="Comma 6 25 2" xfId="1807" xr:uid="{6E7F7588-3EE4-4D09-B46E-9DA0FFDE3F91}"/>
    <cellStyle name="Comma 6 26" xfId="1808" xr:uid="{94323F86-00B2-4F4D-A778-EC58E7A81AF7}"/>
    <cellStyle name="Comma 6 26 2" xfId="1809" xr:uid="{DC1001A5-A77A-43C0-B5A5-66523212CF51}"/>
    <cellStyle name="Comma 6 27" xfId="1810" xr:uid="{1DB43106-9BA5-4B35-A905-99BE45DB3769}"/>
    <cellStyle name="Comma 6 27 2" xfId="1811" xr:uid="{3A72A6AD-42BB-4C4C-8CCE-1CD70D2566E5}"/>
    <cellStyle name="Comma 6 28" xfId="1812" xr:uid="{3BFA9BF5-E342-4A54-8127-69CAD9C61015}"/>
    <cellStyle name="Comma 6 29" xfId="1773" xr:uid="{B7784094-59A1-4737-AB93-FFBC2D50C5BE}"/>
    <cellStyle name="Comma 6 3" xfId="1813" xr:uid="{51C431C9-6DF8-4D4C-B779-12912C492B82}"/>
    <cellStyle name="Comma 6 3 2" xfId="1814" xr:uid="{CBFC1089-E410-4460-B0FA-EF72B7B29B38}"/>
    <cellStyle name="Comma 6 4" xfId="1815" xr:uid="{7651893C-49DA-4999-9475-6EE1AEA227E9}"/>
    <cellStyle name="Comma 6 4 2" xfId="1816" xr:uid="{8CBA4036-F7B5-4310-A5AC-56DD52D97FFB}"/>
    <cellStyle name="Comma 6 5" xfId="1817" xr:uid="{EF6E8BA4-3FB1-4072-93B5-5B8982FF38BB}"/>
    <cellStyle name="Comma 6 5 2" xfId="1818" xr:uid="{B3A7F789-A094-4782-A730-4C5EF112C99E}"/>
    <cellStyle name="Comma 6 6" xfId="1819" xr:uid="{BB9504F9-F17A-4A54-9287-3DB6E7B143BA}"/>
    <cellStyle name="Comma 6 6 2" xfId="1820" xr:uid="{E216DFA6-34A4-4D7F-AA6D-EE76EFD955B2}"/>
    <cellStyle name="Comma 6 7" xfId="1821" xr:uid="{316D4E91-0E45-4B11-9970-BFED961865B2}"/>
    <cellStyle name="Comma 6 7 2" xfId="1822" xr:uid="{9B4C0C9F-C2E2-4014-A073-A8291FB12FE6}"/>
    <cellStyle name="Comma 6 8" xfId="1823" xr:uid="{9FE8F940-A008-4FFF-847D-AB1C0B934C95}"/>
    <cellStyle name="Comma 6 8 2" xfId="1824" xr:uid="{52AA7575-3A6E-4112-B19C-4678DD6D0BF6}"/>
    <cellStyle name="Comma 6 9" xfId="1825" xr:uid="{0B4F58F0-9309-488A-A350-BF98A841E7A0}"/>
    <cellStyle name="Comma 6 9 2" xfId="1826" xr:uid="{121573E1-90AC-4125-BA6E-01294DA04847}"/>
    <cellStyle name="Comma 7" xfId="1827" xr:uid="{D055020D-7F37-4E3B-9AED-265B3FE55546}"/>
    <cellStyle name="Comma 7 2" xfId="1828" xr:uid="{F3FB7F92-9864-42A1-B237-C7205757290F}"/>
    <cellStyle name="Comma 8" xfId="1829" xr:uid="{572DDD0C-F326-4F91-B069-04C18B295402}"/>
    <cellStyle name="Comma 8 2" xfId="1830" xr:uid="{F69DE486-D8A9-437A-BD53-E802A9256B85}"/>
    <cellStyle name="Comma 9" xfId="1831" xr:uid="{5F5F1B9E-9A1F-45B8-BC16-C28A2E2825E1}"/>
    <cellStyle name="Comma 9 2" xfId="1832" xr:uid="{A4EF9E99-823E-4E66-9C43-C336357705E4}"/>
    <cellStyle name="Currency 2" xfId="22" xr:uid="{00000000-0005-0000-0000-000004000000}"/>
    <cellStyle name="Currency 2 2" xfId="107" xr:uid="{33F05E8F-BDBE-42D4-A112-CE0E554DE340}"/>
    <cellStyle name="Currency 2 2 2" xfId="1834" xr:uid="{B95BFC15-29E9-4A26-8B0F-0B590CAECC0C}"/>
    <cellStyle name="Currency 2 2 2 2" xfId="1835" xr:uid="{453AD7C2-98D0-47E8-8750-35142D206149}"/>
    <cellStyle name="Currency 2 2 3" xfId="1836" xr:uid="{C2A2F2CC-659F-46EB-9CD1-0321E2C50D40}"/>
    <cellStyle name="Currency 2 2 4" xfId="1833" xr:uid="{B164DDA2-9248-4EF6-ADFF-9EA20ED3A0A8}"/>
    <cellStyle name="Currency 2 3" xfId="108" xr:uid="{B22AB984-169F-49AB-931C-0031398DC8DD}"/>
    <cellStyle name="Currency 2 3 2" xfId="1838" xr:uid="{313D3C79-63A5-498B-B0C2-E31775845E6B}"/>
    <cellStyle name="Currency 2 3 3" xfId="1837" xr:uid="{CB2832EF-5287-4A04-8658-F1BB9C19FCCB}"/>
    <cellStyle name="Currency 2 4" xfId="106" xr:uid="{44062948-F4C9-4059-AD1A-BC99674BE234}"/>
    <cellStyle name="Currency 2 4 2" xfId="1839" xr:uid="{0D679791-1918-4322-B4A8-C5C82C42FBAB}"/>
    <cellStyle name="Currency 2 5" xfId="1840" xr:uid="{DD8A937E-1CB4-46C7-9083-6B375691F2F7}"/>
    <cellStyle name="Currency 2 5 2" xfId="1841" xr:uid="{A90BD994-0F10-4793-9CE8-EB1A8F1C8255}"/>
    <cellStyle name="Currency 2 6" xfId="1842" xr:uid="{3E138982-90EE-407C-A6B7-2568A8446A38}"/>
    <cellStyle name="Currency 2 6 2" xfId="1843" xr:uid="{199E4AC1-ED56-4EF7-BAA0-5EE9B7C0335B}"/>
    <cellStyle name="Currency 2 7" xfId="1844" xr:uid="{96483244-32FA-4328-9963-192D97446D99}"/>
    <cellStyle name="Currency 3" xfId="109" xr:uid="{E8F5621A-2E70-44E1-947C-D832CC1A4A38}"/>
    <cellStyle name="Currency 3 2" xfId="1329" xr:uid="{E1A40321-E0F9-42EC-84B5-401C37EA512B}"/>
    <cellStyle name="Currency 3 2 2" xfId="1847" xr:uid="{104A4A34-83FB-4F71-8EAB-D47C1EEFBC1C}"/>
    <cellStyle name="Currency 3 2 3" xfId="1846" xr:uid="{32CC2E8D-E153-4B74-9AF7-42303A996660}"/>
    <cellStyle name="Currency 3 3" xfId="1339" xr:uid="{3E7B6551-E761-467E-B85F-7AC567853473}"/>
    <cellStyle name="Currency 3 3 2" xfId="1323" xr:uid="{086BB495-B513-4201-9824-30E8D62F7ACA}"/>
    <cellStyle name="Currency 3 3 3" xfId="1848" xr:uid="{D24F342A-A125-45E5-8574-EF5E3619DC4E}"/>
    <cellStyle name="Currency 3 4" xfId="1346" xr:uid="{E98E88F0-A142-429D-91A6-5A8CAAB895B1}"/>
    <cellStyle name="Currency 3 5" xfId="1845" xr:uid="{62A54332-F541-471B-B6EB-C7DA6307E21F}"/>
    <cellStyle name="Currency 4" xfId="110" xr:uid="{5C20099B-D26E-4546-9AC6-4615FC16C58E}"/>
    <cellStyle name="Currency 4 2" xfId="1319" xr:uid="{E338F576-0E32-4C33-A055-3F7D7490B83D}"/>
    <cellStyle name="Currency 4 2 2" xfId="1850" xr:uid="{A1A2BEE9-D838-4C6B-97BD-5C7A0D7A94B7}"/>
    <cellStyle name="Currency 4 2 3" xfId="1849" xr:uid="{D1C81D24-CA4D-41C9-846D-60FE6719D037}"/>
    <cellStyle name="Currency 4 3" xfId="1851" xr:uid="{D120EF3B-7C6B-4DA2-BBB2-87FBA7EDAC05}"/>
    <cellStyle name="Currency 4 3 2" xfId="1852" xr:uid="{D5D37D01-5E40-4994-A360-B09BEEEF6814}"/>
    <cellStyle name="Currency 4 4" xfId="1853" xr:uid="{7DF271D5-0C28-4CC9-ACDF-B9FAA6676957}"/>
    <cellStyle name="Currency 4 4 2" xfId="1854" xr:uid="{00BBE672-C977-4CF3-80C2-994F161B9509}"/>
    <cellStyle name="Currency 4 5" xfId="1855" xr:uid="{2D0B9573-ACB2-4609-8CB7-1EE436D23887}"/>
    <cellStyle name="Currency 4 5 2" xfId="1856" xr:uid="{526B9730-56C1-42E3-8FE8-034653EA7978}"/>
    <cellStyle name="Currency 4 6" xfId="1857" xr:uid="{DB9C3E8C-6842-4FB2-92C3-33177F6273F7}"/>
    <cellStyle name="Currency 5" xfId="37" xr:uid="{2242C579-AA70-4BCF-A916-90BC6BC7DF38}"/>
    <cellStyle name="Currency 5 2" xfId="1308" xr:uid="{39CCD1FB-B3C9-434F-A368-57206328B6B4}"/>
    <cellStyle name="Currency 5 2 2" xfId="1858" xr:uid="{987C43C1-8186-4931-A30A-7FA1DEB79CA4}"/>
    <cellStyle name="Currency 6" xfId="1859" xr:uid="{1141C6E1-53BE-42D3-90FB-817DB357CA05}"/>
    <cellStyle name="Currency 6 2" xfId="1860" xr:uid="{E91B6610-2463-4B4D-A59F-021AF1795841}"/>
    <cellStyle name="Currency 6 2 2" xfId="1861" xr:uid="{28A42C45-925D-4114-A3CD-10466993FD23}"/>
    <cellStyle name="Currency 6 3" xfId="1862" xr:uid="{F5DA2F66-5059-45FF-992A-084C5CDDC108}"/>
    <cellStyle name="Currency 6 3 2" xfId="1863" xr:uid="{34194D47-A787-4C9E-BA44-4F3B91799112}"/>
    <cellStyle name="Currency 6 4" xfId="1864" xr:uid="{77BA6CEB-58B4-4D59-AB73-FA679A791D87}"/>
    <cellStyle name="Currency 6 4 2" xfId="1865" xr:uid="{5532AF94-4D2C-41AB-AA40-54EB31F81940}"/>
    <cellStyle name="Currency 6 5" xfId="1866" xr:uid="{7D10730B-B1CF-48AF-92BA-9F72A8F9FA00}"/>
    <cellStyle name="Currency 6 5 2" xfId="1867" xr:uid="{7691E51E-C330-48CC-B3ED-CF839E1D44F1}"/>
    <cellStyle name="Currency 6 6" xfId="1868" xr:uid="{15A1F2D1-FC65-4638-A73B-9A85B2B47099}"/>
    <cellStyle name="Currency 7" xfId="1869" xr:uid="{692DBFD0-2EBF-485A-8455-77BD44252B68}"/>
    <cellStyle name="Currency 8" xfId="1870" xr:uid="{032302BD-5D21-4DFE-898C-71B28B14A29F}"/>
    <cellStyle name="Explanatory Text" xfId="3414" builtinId="53" customBuiltin="1"/>
    <cellStyle name="Explanatory Text 2" xfId="111" xr:uid="{F552F536-F71F-4F65-B3AD-9635AFCA0A83}"/>
    <cellStyle name="Explanatory Text 2 2" xfId="1310" xr:uid="{4DA50A0E-CA6A-4AE5-A508-B511C1BDB6C5}"/>
    <cellStyle name="Explanatory Text 3" xfId="1871" xr:uid="{8A522D9B-6F85-4061-8138-B73909D38B16}"/>
    <cellStyle name="Explanatory Text 4" xfId="3381" xr:uid="{7569EB12-DDB4-4A2F-9A3F-88BCC5A225F0}"/>
    <cellStyle name="Good" xfId="3405" builtinId="26" customBuiltin="1"/>
    <cellStyle name="Good 2" xfId="112" xr:uid="{621372C5-5598-4A7C-9FE5-47A19D9FA805}"/>
    <cellStyle name="Good 2 2" xfId="1358" xr:uid="{3E3CA0A2-4A48-4D44-B0E2-F1C1AE9FD68D}"/>
    <cellStyle name="Good 3" xfId="1872" xr:uid="{27E5C36A-57C9-4FF5-B8B7-A795E73FD9F6}"/>
    <cellStyle name="Good 4" xfId="3382" xr:uid="{C8E87CB5-82E6-4892-8A64-DE0A4C2D8EC8}"/>
    <cellStyle name="Heading 1" xfId="3401" builtinId="16" customBuiltin="1"/>
    <cellStyle name="Heading 1 2" xfId="113" xr:uid="{7EAF668D-7C42-4D14-A922-AA01676DFD3A}"/>
    <cellStyle name="Heading 1 2 2" xfId="1357" xr:uid="{807DC5ED-8D2F-4F7E-89D1-6B592D105173}"/>
    <cellStyle name="Heading 1 2 3" xfId="1873" xr:uid="{9412D29C-954A-44FC-8742-161AEBB13BD8}"/>
    <cellStyle name="Heading 1 3" xfId="1874" xr:uid="{D85C500D-24A2-416D-8DDF-BE20331547C4}"/>
    <cellStyle name="Heading 1 4" xfId="3383" xr:uid="{FDD0D467-A9B0-4E72-9D6A-4129C328559F}"/>
    <cellStyle name="Heading 2" xfId="3402" builtinId="17" customBuiltin="1"/>
    <cellStyle name="Heading 2 2" xfId="114" xr:uid="{0B99C52B-FB20-41F2-A6A0-ED50896308E2}"/>
    <cellStyle name="Heading 2 2 2" xfId="1356" xr:uid="{738F9DA1-B45D-4445-B002-5B329C3E520D}"/>
    <cellStyle name="Heading 2 2 3" xfId="1875" xr:uid="{46D4BC60-5E36-41F3-9941-0FA85E4B9530}"/>
    <cellStyle name="Heading 2 3" xfId="1876" xr:uid="{FC925EF3-7BA7-4056-A519-CA44608DC487}"/>
    <cellStyle name="Heading 2 4" xfId="3384" xr:uid="{C47C3BF9-BF41-4612-9D9B-633F35B4A698}"/>
    <cellStyle name="Heading 3" xfId="3403" builtinId="18" customBuiltin="1"/>
    <cellStyle name="Heading 3 2" xfId="115" xr:uid="{5E1EFB0E-FFF3-4A66-BD00-11B28EED6C58}"/>
    <cellStyle name="Heading 3 2 2" xfId="1355" xr:uid="{956383DF-F30F-477A-806F-CEF5B94C3284}"/>
    <cellStyle name="Heading 3 2 2 2" xfId="1877" xr:uid="{F6ABD24E-6F27-444B-9AF0-912EAD74B8D4}"/>
    <cellStyle name="Heading 3 2 2 3" xfId="3378" xr:uid="{FAD18829-4283-4C35-81EB-218EB51B96B9}"/>
    <cellStyle name="Heading 3 2 3" xfId="1305" xr:uid="{46A913FB-A5CF-47C6-98ED-C67B9FDFC6EC}"/>
    <cellStyle name="Heading 3 2 3 2" xfId="1878" xr:uid="{134678E3-1E0D-4FE5-AA61-163493C071E3}"/>
    <cellStyle name="Heading 3 2 3 3" xfId="3379" xr:uid="{6818FD60-264D-4D7F-B0DF-0AC33B3E8AD5}"/>
    <cellStyle name="Heading 3 2 4" xfId="3377" xr:uid="{5DCDC32B-D0F9-4E6E-BB2A-3D697A7C627E}"/>
    <cellStyle name="Heading 3 3" xfId="1879" xr:uid="{DDE9E6B5-3B91-407C-BADF-9613D52E5D77}"/>
    <cellStyle name="Heading 3 3 2" xfId="3380" xr:uid="{165AB190-CD06-4453-80EA-B6EF3D33BC65}"/>
    <cellStyle name="Heading 3 4" xfId="3376" xr:uid="{36973325-6F46-43FE-AD78-4E71C62D73A1}"/>
    <cellStyle name="Heading 4" xfId="3404" builtinId="19" customBuiltin="1"/>
    <cellStyle name="Heading 4 2" xfId="116" xr:uid="{3C6BE389-9BE9-45CC-BB4E-9AFFCDE213D0}"/>
    <cellStyle name="Heading 4 2 2" xfId="1354" xr:uid="{3821E7C2-6315-4D04-B70E-CCE437B64C91}"/>
    <cellStyle name="Heading 4 2 3" xfId="1880" xr:uid="{DC32745A-D13C-4EA5-B978-0BAC480CFA8F}"/>
    <cellStyle name="Heading 4 3" xfId="1881" xr:uid="{74446057-D050-4F4B-B1C3-56CFB972A736}"/>
    <cellStyle name="Heading 4 4" xfId="3385" xr:uid="{35653659-694E-476E-8C1B-DAC77F197391}"/>
    <cellStyle name="Hyperlink" xfId="5" builtinId="8"/>
    <cellStyle name="Hyperlink 2" xfId="27" xr:uid="{152C8045-3B48-4D3E-B6AB-FA012471607B}"/>
    <cellStyle name="Hyperlink 2 2" xfId="464" xr:uid="{945477E7-3216-4C56-8859-13D484959C61}"/>
    <cellStyle name="Hyperlink 2 3" xfId="465" xr:uid="{FCA05427-3BED-4076-8C87-7CA243CB3D59}"/>
    <cellStyle name="Hyperlink 2 4" xfId="117" xr:uid="{D9C61E8A-2273-4EC1-B1EC-54947C8A731D}"/>
    <cellStyle name="Hyperlink 2 5" xfId="1882" xr:uid="{AE24928A-AAED-4516-9694-68D9820B63CD}"/>
    <cellStyle name="Hyperlink 3" xfId="1883" xr:uid="{EDA19BB0-81F4-47FD-A232-0C5441F9FBF4}"/>
    <cellStyle name="Hyperlink 4" xfId="1884" xr:uid="{84823AE1-13F9-4869-A28B-42BFB2CF9B34}"/>
    <cellStyle name="Input" xfId="3408" builtinId="20" customBuiltin="1"/>
    <cellStyle name="Input 2" xfId="118" xr:uid="{BE00F89D-673D-4DAE-B2E3-E49618D302B7}"/>
    <cellStyle name="Input 2 10" xfId="466" xr:uid="{EB566EC2-798C-457B-A2AF-AB45A84EB2D0}"/>
    <cellStyle name="Input 2 10 2" xfId="467" xr:uid="{D3E8094C-2903-48DA-B103-E786916E6689}"/>
    <cellStyle name="Input 2 11" xfId="468" xr:uid="{AEA61656-EE1E-4239-9979-A192FDE2DDD1}"/>
    <cellStyle name="Input 2 11 2" xfId="469" xr:uid="{1B92674F-ABA1-446E-872C-471ACFEC5A87}"/>
    <cellStyle name="Input 2 12" xfId="470" xr:uid="{AADC4B4E-9C36-4D3A-8321-38D5AFD3C926}"/>
    <cellStyle name="Input 2 12 2" xfId="471" xr:uid="{5CABB80F-2F01-462F-AD76-D902EACE9750}"/>
    <cellStyle name="Input 2 13" xfId="472" xr:uid="{37724DA8-D6E5-40E9-8E2A-E7AF51F38332}"/>
    <cellStyle name="Input 2 13 2" xfId="473" xr:uid="{C4190A06-5901-4068-9599-A445CBC75528}"/>
    <cellStyle name="Input 2 14" xfId="474" xr:uid="{E684F3E2-24A3-4077-9F5F-48F77BD0AE75}"/>
    <cellStyle name="Input 2 14 2" xfId="475" xr:uid="{653F7184-CDD0-4650-B33D-11DB66778C66}"/>
    <cellStyle name="Input 2 15" xfId="476" xr:uid="{4257B214-06AF-4E69-9DE5-9B368D464107}"/>
    <cellStyle name="Input 2 15 2" xfId="477" xr:uid="{5906EC5E-B078-49B7-A9EB-4CB0484753C8}"/>
    <cellStyle name="Input 2 16" xfId="478" xr:uid="{F6072C5A-88D0-4043-B4E2-DD38DF035107}"/>
    <cellStyle name="Input 2 16 2" xfId="479" xr:uid="{6BC1403C-8495-4356-BA2C-331CB7BF25B1}"/>
    <cellStyle name="Input 2 17" xfId="480" xr:uid="{67A05EEC-796D-4316-B050-C3BE355E27F0}"/>
    <cellStyle name="Input 2 17 2" xfId="481" xr:uid="{46BA52DA-1D67-4F3B-8FE9-DF010CE5C677}"/>
    <cellStyle name="Input 2 18" xfId="482" xr:uid="{41C6C63D-EFA3-4DB2-B850-99FF84D4480E}"/>
    <cellStyle name="Input 2 18 2" xfId="483" xr:uid="{373634AA-46F2-4135-B4C1-87AB33378DB2}"/>
    <cellStyle name="Input 2 19" xfId="484" xr:uid="{D5FCA74F-CF5B-432C-9E18-91DF845517E5}"/>
    <cellStyle name="Input 2 19 2" xfId="485" xr:uid="{1D86FDC1-7B39-4055-A51A-4AEF23980308}"/>
    <cellStyle name="Input 2 2" xfId="119" xr:uid="{D34D5724-6103-410C-9A24-CC64B2D82F0B}"/>
    <cellStyle name="Input 2 2 10" xfId="486" xr:uid="{EFC2B4B0-C6D8-42A7-A981-2C81BDF46038}"/>
    <cellStyle name="Input 2 2 10 2" xfId="487" xr:uid="{0F1EA888-9230-44DF-8AF3-65BDCF9C5DCF}"/>
    <cellStyle name="Input 2 2 11" xfId="488" xr:uid="{0A15FF0E-7262-4006-B032-01438951CCA7}"/>
    <cellStyle name="Input 2 2 11 2" xfId="489" xr:uid="{9079B634-2531-4B01-8983-00D42087B3F4}"/>
    <cellStyle name="Input 2 2 12" xfId="490" xr:uid="{575D7400-77F3-4544-939B-C02AF828BB06}"/>
    <cellStyle name="Input 2 2 12 2" xfId="491" xr:uid="{1CB71196-CDB1-407E-ADE2-507DB9D2696E}"/>
    <cellStyle name="Input 2 2 13" xfId="492" xr:uid="{B1D0BADA-4498-4F12-AFD8-648D4F92F18E}"/>
    <cellStyle name="Input 2 2 13 2" xfId="493" xr:uid="{91C5B5C1-2569-426C-A9C6-CE5DC62D4871}"/>
    <cellStyle name="Input 2 2 14" xfId="494" xr:uid="{C84B458B-9B54-493D-9575-BFFD36E2C758}"/>
    <cellStyle name="Input 2 2 14 2" xfId="495" xr:uid="{548AC9D7-7C11-4697-9892-FD6889189B5E}"/>
    <cellStyle name="Input 2 2 15" xfId="496" xr:uid="{A54A1D60-2EB1-4C65-A76E-89ADF07B4E51}"/>
    <cellStyle name="Input 2 2 15 2" xfId="497" xr:uid="{6B6ABC63-ABE3-422C-BF19-0B57A3ACBB50}"/>
    <cellStyle name="Input 2 2 16" xfId="498" xr:uid="{BE866A48-E0C5-4282-932F-4343C5271F2E}"/>
    <cellStyle name="Input 2 2 16 2" xfId="499" xr:uid="{CDAC094E-B4F1-4A32-8B80-6BD15A30F149}"/>
    <cellStyle name="Input 2 2 17" xfId="500" xr:uid="{3DAB26BC-5D33-4103-B4AA-B78F8676531D}"/>
    <cellStyle name="Input 2 2 17 2" xfId="501" xr:uid="{54FE20F2-133F-4392-8637-65090954D57B}"/>
    <cellStyle name="Input 2 2 18" xfId="502" xr:uid="{5E4721FC-01BF-4101-8A43-A275D6D1F111}"/>
    <cellStyle name="Input 2 2 18 2" xfId="503" xr:uid="{82B7622F-7A6E-46BE-A0AD-65E9031452EF}"/>
    <cellStyle name="Input 2 2 19" xfId="504" xr:uid="{15ED1D60-C2CD-43AE-B806-113C90183596}"/>
    <cellStyle name="Input 2 2 19 2" xfId="505" xr:uid="{5D1645D5-0DCE-4386-820F-F83C683D32FC}"/>
    <cellStyle name="Input 2 2 2" xfId="208" xr:uid="{F74BA6AD-0636-46C3-9CC2-358709CFFB43}"/>
    <cellStyle name="Input 2 2 2 2" xfId="506" xr:uid="{B3A4C16D-2074-430C-AB34-4386AA7B456A}"/>
    <cellStyle name="Input 2 2 20" xfId="507" xr:uid="{A27FB80D-BD96-4B4B-A64F-2D0E3D9114E0}"/>
    <cellStyle name="Input 2 2 20 2" xfId="508" xr:uid="{13A2792E-ED3F-432B-AD79-8F130CF6F415}"/>
    <cellStyle name="Input 2 2 21" xfId="509" xr:uid="{7D185749-3668-4F95-8C54-807F10526E3F}"/>
    <cellStyle name="Input 2 2 21 2" xfId="510" xr:uid="{FF2CE636-E5E3-4710-AEBA-4B041FAFB27A}"/>
    <cellStyle name="Input 2 2 22" xfId="511" xr:uid="{5C64F305-107B-48C5-A966-8FE7357EEC84}"/>
    <cellStyle name="Input 2 2 22 2" xfId="512" xr:uid="{1B76D7A7-B309-429D-9F4B-E4CABF9ACB3A}"/>
    <cellStyle name="Input 2 2 23" xfId="513" xr:uid="{D8272F87-BF00-4F23-B683-B4247B36E277}"/>
    <cellStyle name="Input 2 2 23 2" xfId="514" xr:uid="{4266238D-F1E5-4F43-9C9A-835482EF326F}"/>
    <cellStyle name="Input 2 2 24" xfId="515" xr:uid="{8C5A6826-4A6C-47A9-AF4F-822C8DF3C47C}"/>
    <cellStyle name="Input 2 2 24 2" xfId="516" xr:uid="{B82EC767-62E9-45AF-A8FE-493D097CD6B6}"/>
    <cellStyle name="Input 2 2 25" xfId="517" xr:uid="{CCD1A8A2-A74E-4795-8B77-1ACC9A62564C}"/>
    <cellStyle name="Input 2 2 25 2" xfId="518" xr:uid="{20D47258-21F4-4A7C-BAC9-5A577BC27833}"/>
    <cellStyle name="Input 2 2 26" xfId="519" xr:uid="{19513287-BEB8-468F-9962-A0B55B7048A4}"/>
    <cellStyle name="Input 2 2 26 2" xfId="520" xr:uid="{95458B7C-BE78-496F-8C0E-90BC4EE1F0FA}"/>
    <cellStyle name="Input 2 2 27" xfId="521" xr:uid="{01B12671-4C6A-497A-9E41-76CA7EBB4290}"/>
    <cellStyle name="Input 2 2 27 2" xfId="522" xr:uid="{098FDA3A-D5C0-4BFE-815A-9EB5FDED9DD5}"/>
    <cellStyle name="Input 2 2 28" xfId="523" xr:uid="{4DBBB0C8-0727-45B4-8457-03EE12B801FA}"/>
    <cellStyle name="Input 2 2 28 2" xfId="524" xr:uid="{F5E103C3-AB04-4B8C-ADCF-5E81FE92FB7D}"/>
    <cellStyle name="Input 2 2 29" xfId="525" xr:uid="{423506CC-A5FB-41AA-96EF-7157AF39BFA9}"/>
    <cellStyle name="Input 2 2 29 2" xfId="526" xr:uid="{04BBC9C1-87C2-46BC-B470-87CD40E8EAA5}"/>
    <cellStyle name="Input 2 2 3" xfId="232" xr:uid="{2DFC25B1-783C-45D0-B6B4-3CFA58A77B89}"/>
    <cellStyle name="Input 2 2 3 2" xfId="527" xr:uid="{DD7786F2-E48A-4DF9-B13A-91B2CAF39133}"/>
    <cellStyle name="Input 2 2 30" xfId="528" xr:uid="{F41E9C31-DFBE-4F90-8B28-F2BD85D2A69B}"/>
    <cellStyle name="Input 2 2 30 2" xfId="529" xr:uid="{3D4A4998-59E5-4B3C-BCA8-DEFA5ACB41A2}"/>
    <cellStyle name="Input 2 2 31" xfId="530" xr:uid="{A5F62CC2-66BB-4573-8861-888100663477}"/>
    <cellStyle name="Input 2 2 31 2" xfId="531" xr:uid="{65F6248B-98BD-4180-9CA7-85067B8B9723}"/>
    <cellStyle name="Input 2 2 32" xfId="532" xr:uid="{F5E0D45B-E7E5-4189-8F49-B2E25A9E0033}"/>
    <cellStyle name="Input 2 2 32 2" xfId="533" xr:uid="{FF410116-DCFC-436A-9F67-4C1977221A63}"/>
    <cellStyle name="Input 2 2 33" xfId="534" xr:uid="{96319215-05AA-4A89-9283-88CD1B5D85E1}"/>
    <cellStyle name="Input 2 2 33 2" xfId="535" xr:uid="{ED5F83CE-5746-42BF-A29E-98F5573FCEBC}"/>
    <cellStyle name="Input 2 2 34" xfId="536" xr:uid="{09DE7379-CD72-4D0A-AE12-9BB14CF62B34}"/>
    <cellStyle name="Input 2 2 34 2" xfId="537" xr:uid="{B90A849A-1551-4211-9E7E-3ADCCDC3071C}"/>
    <cellStyle name="Input 2 2 35" xfId="538" xr:uid="{FFBEC258-66C9-4FF8-98E3-55ABFDF65B76}"/>
    <cellStyle name="Input 2 2 35 2" xfId="539" xr:uid="{15AA1A36-C4ED-4738-AC33-8A893547F3EF}"/>
    <cellStyle name="Input 2 2 36" xfId="540" xr:uid="{4F0F1D1F-FE0E-473D-9A14-CC17FE91BA10}"/>
    <cellStyle name="Input 2 2 36 2" xfId="541" xr:uid="{A5A9C75D-475B-469F-92F7-1B5EA0E07432}"/>
    <cellStyle name="Input 2 2 37" xfId="542" xr:uid="{C93F7D1C-92C4-473F-866E-AEBB13E18C7B}"/>
    <cellStyle name="Input 2 2 37 2" xfId="543" xr:uid="{9B805ACA-61AD-4A8C-99BC-BA9C631B8E76}"/>
    <cellStyle name="Input 2 2 38" xfId="544" xr:uid="{56B10E8E-F8C7-48BD-8769-B915D474F4B0}"/>
    <cellStyle name="Input 2 2 38 2" xfId="545" xr:uid="{4618AA27-3B8A-457B-AC4F-0046F9926368}"/>
    <cellStyle name="Input 2 2 39" xfId="546" xr:uid="{63FA092A-7129-48FA-A185-25627BECE601}"/>
    <cellStyle name="Input 2 2 39 2" xfId="547" xr:uid="{F678C274-00C7-46B5-B1B9-F983E61C8C79}"/>
    <cellStyle name="Input 2 2 4" xfId="233" xr:uid="{30E922E4-14CB-40A2-86D5-C2E69DD8F226}"/>
    <cellStyle name="Input 2 2 4 2" xfId="548" xr:uid="{DD0DA73D-325C-4A13-AFA8-5A0A12F8F5DF}"/>
    <cellStyle name="Input 2 2 40" xfId="549" xr:uid="{49A6C793-1EE4-4A32-B6B1-BF623796EA79}"/>
    <cellStyle name="Input 2 2 40 2" xfId="550" xr:uid="{FC0D5709-9446-46A6-8D9D-549E0544FA2B}"/>
    <cellStyle name="Input 2 2 41" xfId="551" xr:uid="{CC357325-4F19-4CF9-8486-9ACE330C57A6}"/>
    <cellStyle name="Input 2 2 41 2" xfId="552" xr:uid="{AD1D5E31-AF71-49BE-8C1A-06B2A7678993}"/>
    <cellStyle name="Input 2 2 42" xfId="553" xr:uid="{E998F163-B256-4488-96D2-9D3C2245C652}"/>
    <cellStyle name="Input 2 2 42 2" xfId="554" xr:uid="{02AD596C-1BDC-4D19-95D0-8F56501846FD}"/>
    <cellStyle name="Input 2 2 43" xfId="555" xr:uid="{4F3D60DC-DE53-4BA0-822C-7BF9DEAF3A45}"/>
    <cellStyle name="Input 2 2 43 2" xfId="556" xr:uid="{D51F5B49-CE22-4542-A87E-CD2BB7332278}"/>
    <cellStyle name="Input 2 2 44" xfId="557" xr:uid="{5A9E8452-CFF5-4584-9B2C-CC9FDE557419}"/>
    <cellStyle name="Input 2 2 44 2" xfId="558" xr:uid="{EA9EC460-D11C-4FB5-A03E-CEA339FFD588}"/>
    <cellStyle name="Input 2 2 45" xfId="559" xr:uid="{F3894286-1BB3-46D7-A44D-B363DCD788ED}"/>
    <cellStyle name="Input 2 2 45 2" xfId="560" xr:uid="{EC98C39F-9352-49C7-8CC9-FAA7E0E47C80}"/>
    <cellStyle name="Input 2 2 46" xfId="561" xr:uid="{DA8016D8-AB6C-4F4E-8AD9-F4E31861C807}"/>
    <cellStyle name="Input 2 2 46 2" xfId="562" xr:uid="{FA868AE0-6BBD-4AFB-8244-8503E070776D}"/>
    <cellStyle name="Input 2 2 47" xfId="563" xr:uid="{41F8E107-E6FA-4BA7-8B5E-E727CD281A88}"/>
    <cellStyle name="Input 2 2 47 2" xfId="564" xr:uid="{4AD1EB53-3FE7-4682-9EA0-B0C32C40D646}"/>
    <cellStyle name="Input 2 2 48" xfId="565" xr:uid="{C4B62662-D31F-4F12-854E-B5541275B860}"/>
    <cellStyle name="Input 2 2 48 2" xfId="566" xr:uid="{00427943-9266-42BA-8AE2-D21ACA4CEBC5}"/>
    <cellStyle name="Input 2 2 49" xfId="567" xr:uid="{8583E7DB-7C6B-4F1F-88B8-60279304BF29}"/>
    <cellStyle name="Input 2 2 49 2" xfId="568" xr:uid="{1CB45C3A-3F4C-46DA-9DE7-C0F8CCE69B44}"/>
    <cellStyle name="Input 2 2 5" xfId="234" xr:uid="{A49DD2FE-7BDD-47DD-BE9A-EC86998BABF9}"/>
    <cellStyle name="Input 2 2 5 2" xfId="569" xr:uid="{3BD80829-00BE-4884-807E-4F954290D4D3}"/>
    <cellStyle name="Input 2 2 50" xfId="570" xr:uid="{338B4AD5-5CC2-49F1-A294-D3BA6A562F3D}"/>
    <cellStyle name="Input 2 2 50 2" xfId="571" xr:uid="{40061586-2E5A-43B0-AD93-E1B7C5B7C52A}"/>
    <cellStyle name="Input 2 2 51" xfId="572" xr:uid="{528262CB-86C8-4F85-A048-2BDA52680D49}"/>
    <cellStyle name="Input 2 2 51 2" xfId="573" xr:uid="{9C7018EA-7D50-4863-8ED1-3B3324A6F0DD}"/>
    <cellStyle name="Input 2 2 52" xfId="574" xr:uid="{B0A3AC64-80B4-4D05-8F76-DB36C2B5381C}"/>
    <cellStyle name="Input 2 2 52 2" xfId="575" xr:uid="{1DC11D58-41F9-479F-9DA7-0645DFA6DBF2}"/>
    <cellStyle name="Input 2 2 53" xfId="576" xr:uid="{829B4FE7-F0CF-46C2-9A5E-9F03D624F49C}"/>
    <cellStyle name="Input 2 2 54" xfId="577" xr:uid="{0856C1E9-6DE3-4704-857E-1818D8791820}"/>
    <cellStyle name="Input 2 2 55" xfId="578" xr:uid="{CE7F4EB4-ADBC-4E21-999A-214DC6CA8219}"/>
    <cellStyle name="Input 2 2 56" xfId="579" xr:uid="{A5A75718-A337-4755-BC76-6F3AF39A9876}"/>
    <cellStyle name="Input 2 2 57" xfId="580" xr:uid="{D7145968-DD07-4088-84EE-F3D4A87DCD60}"/>
    <cellStyle name="Input 2 2 6" xfId="235" xr:uid="{353902B9-9FDF-43A8-9CF2-3B8E6A30FD6E}"/>
    <cellStyle name="Input 2 2 6 2" xfId="581" xr:uid="{D90F55AC-4423-4914-81A6-D0BF23C66F2F}"/>
    <cellStyle name="Input 2 2 7" xfId="236" xr:uid="{44A6090E-D64F-46C3-9547-4AD48BDE8F41}"/>
    <cellStyle name="Input 2 2 7 2" xfId="582" xr:uid="{C21C5C67-A97D-42C5-BEE8-0E6CA843A4A1}"/>
    <cellStyle name="Input 2 2 8" xfId="583" xr:uid="{A0185880-3D2B-4B68-B0AE-B55B6CE9021D}"/>
    <cellStyle name="Input 2 2 8 2" xfId="584" xr:uid="{CB90551D-E8A6-458E-BE71-B0E0D8CC9A81}"/>
    <cellStyle name="Input 2 2 9" xfId="585" xr:uid="{E76897E3-623B-4FB4-AD3B-9209F7025AF3}"/>
    <cellStyle name="Input 2 2 9 2" xfId="586" xr:uid="{3A91C179-02A1-4912-84BB-DA48838D76C3}"/>
    <cellStyle name="Input 2 20" xfId="587" xr:uid="{A5E6A85C-A00A-4F10-8867-BF4FEA80593B}"/>
    <cellStyle name="Input 2 20 2" xfId="588" xr:uid="{737C2887-DE5B-4FC7-B53D-1982331C8D43}"/>
    <cellStyle name="Input 2 21" xfId="589" xr:uid="{82012EEC-9211-4F78-8FDE-AD258B249013}"/>
    <cellStyle name="Input 2 21 2" xfId="590" xr:uid="{ADEAD6CA-0E57-4903-9D08-26D531D1869C}"/>
    <cellStyle name="Input 2 22" xfId="591" xr:uid="{6504B2E6-DA3A-4CCF-8071-21CD6C3E4729}"/>
    <cellStyle name="Input 2 22 2" xfId="592" xr:uid="{3949F954-0D81-40F9-A353-6486346E01B6}"/>
    <cellStyle name="Input 2 23" xfId="593" xr:uid="{4FFFA034-9D36-4430-9C47-8E9FBF9E3E3A}"/>
    <cellStyle name="Input 2 23 2" xfId="594" xr:uid="{17E4E648-3C02-4D5A-893C-C91D6B88B22B}"/>
    <cellStyle name="Input 2 24" xfId="595" xr:uid="{2114435D-5573-403A-A2E9-254532F4DB21}"/>
    <cellStyle name="Input 2 24 2" xfId="596" xr:uid="{AEE92AB7-13A2-4324-AC1E-D4DAE8EAF5CA}"/>
    <cellStyle name="Input 2 25" xfId="597" xr:uid="{702FBFDD-7B78-41A8-AE9B-9F0D4955D928}"/>
    <cellStyle name="Input 2 25 2" xfId="598" xr:uid="{CFC7F168-4823-4FDA-ACEE-9976672567D6}"/>
    <cellStyle name="Input 2 26" xfId="599" xr:uid="{3FB92186-4ADE-4300-A7C9-4474F3A33102}"/>
    <cellStyle name="Input 2 26 2" xfId="600" xr:uid="{C257636D-CC7C-4AA8-89F2-EAA1487606EE}"/>
    <cellStyle name="Input 2 27" xfId="601" xr:uid="{B6125C8F-8D42-40F8-A8A9-7ED2B3DF15C8}"/>
    <cellStyle name="Input 2 27 2" xfId="602" xr:uid="{AB34AC37-F52A-4734-8070-F09332F7C4F6}"/>
    <cellStyle name="Input 2 28" xfId="603" xr:uid="{F0266F33-ED0D-418E-A2A3-7E7C4EB68AE2}"/>
    <cellStyle name="Input 2 28 2" xfId="604" xr:uid="{D653A46C-5B17-437D-990C-449278E2C95E}"/>
    <cellStyle name="Input 2 29" xfId="605" xr:uid="{743F5546-35A8-4334-ABCA-B56073FA1BD3}"/>
    <cellStyle name="Input 2 29 2" xfId="606" xr:uid="{8F0A60E5-F555-486C-BCB2-178FBF58D901}"/>
    <cellStyle name="Input 2 3" xfId="209" xr:uid="{B02890E0-8595-4823-995B-F8DAADD98730}"/>
    <cellStyle name="Input 2 3 2" xfId="607" xr:uid="{6861B6B6-D259-4AA3-A3EA-E7E788545A13}"/>
    <cellStyle name="Input 2 30" xfId="608" xr:uid="{0D1C8C20-3887-424F-87C5-E2B0558B71B4}"/>
    <cellStyle name="Input 2 30 2" xfId="609" xr:uid="{0E7BDE43-D36B-4281-93E8-EA60517DDB7A}"/>
    <cellStyle name="Input 2 31" xfId="610" xr:uid="{BAD86B9A-AC5B-4E1B-85CB-687BBF79BC73}"/>
    <cellStyle name="Input 2 31 2" xfId="611" xr:uid="{57AE67F3-AF9F-48D4-86FE-D48AB5017C87}"/>
    <cellStyle name="Input 2 32" xfId="612" xr:uid="{45D8EF70-30AB-4D6E-88DA-A82D99D584E5}"/>
    <cellStyle name="Input 2 32 2" xfId="613" xr:uid="{DC69591F-42A6-4826-9A69-16C6883BBF01}"/>
    <cellStyle name="Input 2 33" xfId="614" xr:uid="{CACC78A5-0D90-4282-8E29-6F05798F1A7B}"/>
    <cellStyle name="Input 2 33 2" xfId="615" xr:uid="{038D6D80-91A5-4E28-86D5-13DCCCED0453}"/>
    <cellStyle name="Input 2 34" xfId="616" xr:uid="{B78BE768-CF5E-4405-82E0-AC08BEA2DDDA}"/>
    <cellStyle name="Input 2 34 2" xfId="617" xr:uid="{63FEE882-DD87-430A-8B87-AD5741F114A1}"/>
    <cellStyle name="Input 2 35" xfId="618" xr:uid="{5A19F51D-8FD8-4B0E-8151-A3F02AAF9E6A}"/>
    <cellStyle name="Input 2 35 2" xfId="619" xr:uid="{3AEC5860-2464-4C7C-A87F-D6CAD574D160}"/>
    <cellStyle name="Input 2 36" xfId="620" xr:uid="{3387A4F7-B4BD-4CA4-A181-CD351A85CB65}"/>
    <cellStyle name="Input 2 36 2" xfId="621" xr:uid="{FBDBCF67-ED80-4D35-A32C-CAC312DB16D8}"/>
    <cellStyle name="Input 2 37" xfId="622" xr:uid="{5A341831-822D-44AE-BE11-BA6BFBD6ED01}"/>
    <cellStyle name="Input 2 37 2" xfId="623" xr:uid="{F772EECF-2C89-49E3-86AD-8E3FFB92CC3F}"/>
    <cellStyle name="Input 2 38" xfId="624" xr:uid="{05FEB079-B163-4A11-9296-73F56C0BB990}"/>
    <cellStyle name="Input 2 38 2" xfId="625" xr:uid="{9B08505A-55B8-4BA9-AB7B-97B5BCAD7242}"/>
    <cellStyle name="Input 2 39" xfId="626" xr:uid="{12E19A74-7DB7-459D-827D-E82117319A2D}"/>
    <cellStyle name="Input 2 39 2" xfId="627" xr:uid="{BE156116-F20B-464F-A8C9-7EDB57C408C0}"/>
    <cellStyle name="Input 2 4" xfId="219" xr:uid="{AB3688F1-7575-4875-8524-928A33BCF4BB}"/>
    <cellStyle name="Input 2 4 2" xfId="628" xr:uid="{32EF9D06-3D36-42CB-9164-BFF37557BA55}"/>
    <cellStyle name="Input 2 40" xfId="629" xr:uid="{031996EF-86EA-4E68-B74D-44E3661D9AC4}"/>
    <cellStyle name="Input 2 40 2" xfId="630" xr:uid="{A559A42D-8566-47CE-AD1D-516F7EA84E32}"/>
    <cellStyle name="Input 2 41" xfId="631" xr:uid="{EC37BF53-832E-40AC-A675-38A07F0BC672}"/>
    <cellStyle name="Input 2 41 2" xfId="632" xr:uid="{903FAE97-011E-42B0-9D93-8BE785E1816E}"/>
    <cellStyle name="Input 2 42" xfId="633" xr:uid="{08EF285A-8EB0-4191-AF7B-C09F1BC19255}"/>
    <cellStyle name="Input 2 42 2" xfId="634" xr:uid="{08F76E0B-3EF7-4A9E-96C0-067FC07316D5}"/>
    <cellStyle name="Input 2 43" xfId="635" xr:uid="{E7A8C680-373E-4B4D-8290-21039B1B80F3}"/>
    <cellStyle name="Input 2 43 2" xfId="636" xr:uid="{96634842-F67E-43AE-A755-0F5B2B7FD12B}"/>
    <cellStyle name="Input 2 44" xfId="637" xr:uid="{5623B52E-2DED-459D-8190-2ADA7D3D6DD9}"/>
    <cellStyle name="Input 2 44 2" xfId="638" xr:uid="{BCB2A21B-D4A0-47FE-9147-EC0538E9C0DC}"/>
    <cellStyle name="Input 2 45" xfId="639" xr:uid="{5740160B-33CF-46E1-93ED-3D95797620D2}"/>
    <cellStyle name="Input 2 45 2" xfId="640" xr:uid="{769B4C89-B03A-4E54-A3B4-7200A0C3A7AD}"/>
    <cellStyle name="Input 2 46" xfId="641" xr:uid="{38C4F274-4E1F-4D89-AB68-6F0E5CB3999F}"/>
    <cellStyle name="Input 2 46 2" xfId="642" xr:uid="{541BA1FB-8B30-4BA3-BFFB-6EC3EA044325}"/>
    <cellStyle name="Input 2 47" xfId="643" xr:uid="{2F5F0B4F-10DF-4525-AABF-0426D211D112}"/>
    <cellStyle name="Input 2 47 2" xfId="644" xr:uid="{8EC2011C-B034-4B97-808C-1673B625EA77}"/>
    <cellStyle name="Input 2 48" xfId="645" xr:uid="{167E30EC-0900-47EE-BFF7-87731FD13237}"/>
    <cellStyle name="Input 2 48 2" xfId="646" xr:uid="{1EB2A2F3-3940-475F-857D-0F5635E4537F}"/>
    <cellStyle name="Input 2 49" xfId="647" xr:uid="{CF259296-C4C1-489C-B474-F6BA6B4D9267}"/>
    <cellStyle name="Input 2 49 2" xfId="648" xr:uid="{5A1FC944-C32C-48B8-973D-DB3661F71C41}"/>
    <cellStyle name="Input 2 5" xfId="220" xr:uid="{2620B41E-97A2-43C2-9BFD-57C36C549E09}"/>
    <cellStyle name="Input 2 5 2" xfId="649" xr:uid="{B1CF61C0-77E1-4C6A-AACF-07FF5CC2E9A0}"/>
    <cellStyle name="Input 2 50" xfId="650" xr:uid="{DE22EE1D-4653-492E-97DC-E30A52773D08}"/>
    <cellStyle name="Input 2 50 2" xfId="651" xr:uid="{C7AE300B-CAF9-4F97-96CD-36CB50BD434D}"/>
    <cellStyle name="Input 2 51" xfId="652" xr:uid="{0AF27A13-1D7C-46A6-AC9B-AE965B3F374B}"/>
    <cellStyle name="Input 2 51 2" xfId="653" xr:uid="{D3030446-633C-4892-BFAA-27F92BCA54BF}"/>
    <cellStyle name="Input 2 52" xfId="654" xr:uid="{94AB8CD1-1D7C-401D-AF5E-D734F2B73BE8}"/>
    <cellStyle name="Input 2 52 2" xfId="655" xr:uid="{D8863B00-1A27-4832-BAF2-ACC3867F82D8}"/>
    <cellStyle name="Input 2 53" xfId="656" xr:uid="{23EE5021-5932-49B7-A430-7D207968251F}"/>
    <cellStyle name="Input 2 53 2" xfId="657" xr:uid="{63B2A5BD-C123-4819-BA27-FE607126A5CA}"/>
    <cellStyle name="Input 2 54" xfId="658" xr:uid="{7C636AEB-CFF8-4B0D-8558-6431E882CF89}"/>
    <cellStyle name="Input 2 55" xfId="659" xr:uid="{48D5948D-5110-4015-B4C8-6FFD167DA97B}"/>
    <cellStyle name="Input 2 56" xfId="660" xr:uid="{19461747-8B5A-428D-AFE6-95EB9AD9DB74}"/>
    <cellStyle name="Input 2 57" xfId="661" xr:uid="{DCF9305A-204A-4878-B5DC-7697C8FCC133}"/>
    <cellStyle name="Input 2 58" xfId="662" xr:uid="{4E7F8946-1BA5-44FD-9125-BD6F4B222137}"/>
    <cellStyle name="Input 2 59" xfId="1353" xr:uid="{78565146-FD05-46A5-A0CB-206DB5BA93D5}"/>
    <cellStyle name="Input 2 6" xfId="663" xr:uid="{CC0097E2-3330-4334-8EFA-882F49AFC681}"/>
    <cellStyle name="Input 2 6 2" xfId="664" xr:uid="{1A3651CB-7795-4585-8854-8EA27CE58A75}"/>
    <cellStyle name="Input 2 60" xfId="1312" xr:uid="{8F747D5F-EDEC-4A55-9966-EE5FEB48ED25}"/>
    <cellStyle name="Input 2 61" xfId="1885" xr:uid="{F96DB90E-9BB9-4454-BAB8-47060FEE990E}"/>
    <cellStyle name="Input 2 7" xfId="665" xr:uid="{1730F763-58AF-48B6-BA4E-4C4DAB09FBC4}"/>
    <cellStyle name="Input 2 7 2" xfId="666" xr:uid="{DB838EE2-87E4-46EF-8559-56BFCC5175FB}"/>
    <cellStyle name="Input 2 8" xfId="667" xr:uid="{C3A7D6A6-8AA5-4AE6-A53F-8D43C9E434D6}"/>
    <cellStyle name="Input 2 8 2" xfId="668" xr:uid="{F23143BF-E5F2-4214-813F-CEA4A2316B32}"/>
    <cellStyle name="Input 2 9" xfId="669" xr:uid="{12D75ED1-DC8D-420B-A7F7-6160F3DB5CF0}"/>
    <cellStyle name="Input 2 9 2" xfId="670" xr:uid="{66F0279F-9DF7-4D6B-A48C-82004A0CCBD6}"/>
    <cellStyle name="Input 3" xfId="1886" xr:uid="{5D61312D-7CF8-4845-A132-84816539A75D}"/>
    <cellStyle name="Input 4" xfId="3386" xr:uid="{DED82BB9-0F3A-4A10-84CC-BD6A3B5A16E6}"/>
    <cellStyle name="Linked Cell" xfId="3411" builtinId="24" customBuiltin="1"/>
    <cellStyle name="Linked Cell 2" xfId="120" xr:uid="{EEAB2D42-E363-417D-A8F5-4455F5BC8014}"/>
    <cellStyle name="Linked Cell 2 2" xfId="1352" xr:uid="{8733305A-63C7-466F-9F61-CF17AADD9A58}"/>
    <cellStyle name="Linked Cell 3" xfId="1887" xr:uid="{B71E6408-BF0A-440D-AFBD-BD7CBB87AB6C}"/>
    <cellStyle name="Linked Cell 4" xfId="3387" xr:uid="{681F6D18-01E8-43C1-AB96-957AFD3439E8}"/>
    <cellStyle name="Neutral" xfId="3407" builtinId="28" customBuiltin="1"/>
    <cellStyle name="Neutral 2" xfId="121" xr:uid="{C543DD70-F2FC-41E3-97A2-EC95F72D7DBC}"/>
    <cellStyle name="Neutral 2 2" xfId="1351" xr:uid="{0C36C711-1C4E-480F-BC4B-0B29CA85D947}"/>
    <cellStyle name="Neutral 3" xfId="1888" xr:uid="{D68A0268-6D50-4798-B7BB-DD94A79A65F4}"/>
    <cellStyle name="Neutral 4" xfId="3388" xr:uid="{233C8D45-33A1-45B3-8E53-CCDCBF19A488}"/>
    <cellStyle name="Normal" xfId="0" builtinId="0"/>
    <cellStyle name="Normal 10" xfId="28" xr:uid="{52437655-873B-48B5-A76E-C967E486A83F}"/>
    <cellStyle name="Normal 10 2" xfId="122" xr:uid="{A0E3A8C3-DF58-4EDE-B8CF-587A5666AF95}"/>
    <cellStyle name="Normal 10 2 2" xfId="1890" xr:uid="{8806D152-908D-4872-BF55-05F994D877DD}"/>
    <cellStyle name="Normal 10 3" xfId="1889" xr:uid="{C9E09377-F59C-400D-ADEB-88B4C71B25AC}"/>
    <cellStyle name="Normal 10 4" xfId="3441" xr:uid="{2126834B-F668-4666-8F0C-E6A40E9F0CD3}"/>
    <cellStyle name="Normal 11" xfId="33" xr:uid="{9B1C38A1-8581-4966-A550-F68D5D809BF0}"/>
    <cellStyle name="Normal 11 2" xfId="123" xr:uid="{ACC5F269-0F07-47A5-A25F-377C8C9FF60F}"/>
    <cellStyle name="Normal 11 2 2" xfId="1892" xr:uid="{48F0E1DB-B254-41D4-873B-9935861ADBC5}"/>
    <cellStyle name="Normal 11 3" xfId="1891" xr:uid="{D2D2C100-101B-4D1E-A9A1-2BE9632F78E4}"/>
    <cellStyle name="Normal 12" xfId="36" xr:uid="{231E05AB-42B0-4F44-A941-EA013F8D4A65}"/>
    <cellStyle name="Normal 12 2" xfId="1894" xr:uid="{43111622-8A25-477A-861A-B39D84F93ECE}"/>
    <cellStyle name="Normal 12 3" xfId="1893" xr:uid="{CAFD82D7-9128-4BF8-8978-BDF976E04445}"/>
    <cellStyle name="Normal 13" xfId="1895" xr:uid="{D0FFA603-829B-4EC0-99E6-C88BE0429E10}"/>
    <cellStyle name="Normal 13 2" xfId="1896" xr:uid="{FE90110A-F50C-4FE9-9370-A870D1ECFB59}"/>
    <cellStyle name="Normal 14" xfId="1897" xr:uid="{A7CBEA35-0A32-49B5-9506-B55719372BC8}"/>
    <cellStyle name="Normal 14 2" xfId="1898" xr:uid="{6117CB88-3E1C-46C9-B01D-D0FCD2DE5C0A}"/>
    <cellStyle name="Normal 15" xfId="1899" xr:uid="{7F35F174-61D4-42F8-9AA6-07B0CAD79CB3}"/>
    <cellStyle name="Normal 15 2" xfId="1900" xr:uid="{DE8E5405-A464-4845-B56A-B33F70BB1233}"/>
    <cellStyle name="Normal 16" xfId="1901" xr:uid="{78387608-7684-4E32-88C4-B0FC0617B818}"/>
    <cellStyle name="Normal 16 2" xfId="1902" xr:uid="{B5EFA283-78DB-474C-83A7-BD41C2CFE08C}"/>
    <cellStyle name="Normal 17" xfId="1903" xr:uid="{9A30357B-E850-4B58-BE87-AA99B5D7809A}"/>
    <cellStyle name="Normal 17 2" xfId="1904" xr:uid="{EFF26AB1-BC85-409F-B42D-5F3375A874E0}"/>
    <cellStyle name="Normal 18" xfId="1905" xr:uid="{4FC33BE3-98DF-4C4E-8E4A-6A4AF17584DA}"/>
    <cellStyle name="Normal 18 2" xfId="1906" xr:uid="{532794B6-8539-432B-BD07-CB9FAD1BA6CB}"/>
    <cellStyle name="Normal 19" xfId="1907" xr:uid="{A1241ED0-BD85-433D-A7E5-7EE31F6C54F1}"/>
    <cellStyle name="Normal 19 2" xfId="1908" xr:uid="{F1677FB5-E605-4718-AEE6-BE552005D913}"/>
    <cellStyle name="Normal 2" xfId="2" xr:uid="{00000000-0005-0000-0000-000007000000}"/>
    <cellStyle name="Normal 2 10" xfId="124" xr:uid="{83DCE3A9-1D7A-49C2-AFF8-75E1493F5E71}"/>
    <cellStyle name="Normal 2 10 2" xfId="125" xr:uid="{2BFECAB6-C1DA-4A53-A5B7-F8D0A786AE61}"/>
    <cellStyle name="Normal 2 11" xfId="126" xr:uid="{7E41348B-8741-4534-AE7A-E8BF42756984}"/>
    <cellStyle name="Normal 2 11 2" xfId="127" xr:uid="{B744FD7E-3AC2-4535-A3E9-49F8415DF7D3}"/>
    <cellStyle name="Normal 2 12" xfId="128" xr:uid="{E4B88377-04EF-4186-A720-A906E6CA36F5}"/>
    <cellStyle name="Normal 2 12 2" xfId="129" xr:uid="{105B781D-B466-4279-A73F-A3EB42F1C363}"/>
    <cellStyle name="Normal 2 12 3" xfId="130" xr:uid="{799B3CF5-6290-46E0-903C-856500572C0A}"/>
    <cellStyle name="Normal 2 12 4" xfId="131" xr:uid="{40A11B49-7F73-4BA6-A520-4234545F4A4A}"/>
    <cellStyle name="Normal 2 12 5" xfId="132" xr:uid="{FFE17EAF-061D-4D14-AF92-88ACD2D7D0BF}"/>
    <cellStyle name="Normal 2 12 6" xfId="133" xr:uid="{571A9761-B1E5-441E-85BB-BE1D3CA560F4}"/>
    <cellStyle name="Normal 2 12 7" xfId="134" xr:uid="{DCB59C09-1E94-4AB6-85BF-50E22273439A}"/>
    <cellStyle name="Normal 2 12 8" xfId="135" xr:uid="{688A4C0E-C7BD-4038-A96F-206EAE05A52A}"/>
    <cellStyle name="Normal 2 13" xfId="136" xr:uid="{41DD25BD-2D11-4043-A350-5D332C91EE32}"/>
    <cellStyle name="Normal 2 13 2" xfId="137" xr:uid="{4022BE6C-5CED-4F25-A954-73D745253528}"/>
    <cellStyle name="Normal 2 14" xfId="138" xr:uid="{8BA5F12D-7A81-4DE9-8FF3-31777E42D1DD}"/>
    <cellStyle name="Normal 2 14 2" xfId="139" xr:uid="{912C93FA-3E4A-42DC-B053-CE20382BEFE7}"/>
    <cellStyle name="Normal 2 15" xfId="140" xr:uid="{DA0AABFB-577D-45D2-B1D9-8501A6692E1F}"/>
    <cellStyle name="Normal 2 15 2" xfId="141" xr:uid="{3F6ABE79-E634-458A-BD49-4B004BE43CF6}"/>
    <cellStyle name="Normal 2 16" xfId="142" xr:uid="{50B51F88-EB81-4879-9282-218FD28A5AED}"/>
    <cellStyle name="Normal 2 17" xfId="143" xr:uid="{2F0EAF21-47E0-4A22-9D5A-6198D487749E}"/>
    <cellStyle name="Normal 2 18" xfId="144" xr:uid="{0C63BEA8-CE55-471D-A6B4-50BF8A404B64}"/>
    <cellStyle name="Normal 2 19" xfId="38" xr:uid="{3C1549CE-7DB6-43D4-8B5D-898D4094F716}"/>
    <cellStyle name="Normal 2 2" xfId="4" xr:uid="{00000000-0005-0000-0000-000008000000}"/>
    <cellStyle name="Normal 2 2 10" xfId="146" xr:uid="{4874E54C-3D4A-4793-AD3B-9AB6359F5926}"/>
    <cellStyle name="Normal 2 2 11" xfId="671" xr:uid="{4DBD7440-CA88-4547-B893-8933954816BE}"/>
    <cellStyle name="Normal 2 2 12" xfId="672" xr:uid="{B260F971-29DF-475F-9717-A4C6656F2932}"/>
    <cellStyle name="Normal 2 2 13" xfId="145" xr:uid="{984F6283-E759-4E4D-AA90-2088AED04E47}"/>
    <cellStyle name="Normal 2 2 14" xfId="1910" xr:uid="{C81D27BF-9F43-49CB-B4F4-C4758C41C39A}"/>
    <cellStyle name="Normal 2 2 2" xfId="147" xr:uid="{29D3FA24-A858-44FB-AF24-60E98F479621}"/>
    <cellStyle name="Normal 2 2 2 2" xfId="148" xr:uid="{A1EE0A07-8590-43C7-B401-5681B295868F}"/>
    <cellStyle name="Normal 2 2 2 2 2" xfId="1320" xr:uid="{23ACDE27-5668-4140-9100-21CA4B9C8D80}"/>
    <cellStyle name="Normal 2 2 2 2 2 2" xfId="1914" xr:uid="{385D2CF2-149D-4CF2-96DE-FE90302A3C5B}"/>
    <cellStyle name="Normal 2 2 2 2 2 3" xfId="1913" xr:uid="{0CD0E2CE-0C88-417A-9D72-5DB0D33347C3}"/>
    <cellStyle name="Normal 2 2 2 2 3" xfId="1915" xr:uid="{7A5ED137-1BAE-4DBD-95D2-165FB65AA63B}"/>
    <cellStyle name="Normal 2 2 2 2 4" xfId="1912" xr:uid="{B87FEE9D-5BE6-4AF0-BE86-0534DB46B600}"/>
    <cellStyle name="Normal 2 2 2 3" xfId="149" xr:uid="{A56873D5-FC35-43A6-B113-42B73F38E9B7}"/>
    <cellStyle name="Normal 2 2 2 3 2" xfId="1917" xr:uid="{F3EC634A-64F5-4465-B4B1-0644BF72C07A}"/>
    <cellStyle name="Normal 2 2 2 3 3" xfId="1916" xr:uid="{DD415251-6FCE-46D2-B915-24E8C83FFCAF}"/>
    <cellStyle name="Normal 2 2 2 4" xfId="150" xr:uid="{13D1651E-1E3C-499F-B977-D612180EA100}"/>
    <cellStyle name="Normal 2 2 2 4 2" xfId="1919" xr:uid="{6F055021-C3C7-457F-BC7E-4C902D284206}"/>
    <cellStyle name="Normal 2 2 2 4 3" xfId="1918" xr:uid="{C45A0707-F75B-40E2-8E3B-0E0B4F7CE7CA}"/>
    <cellStyle name="Normal 2 2 2 5" xfId="151" xr:uid="{0E2B3943-7A45-449E-A538-81271C769171}"/>
    <cellStyle name="Normal 2 2 2 6" xfId="152" xr:uid="{2512B6C3-22E5-465A-94C5-DBCDE85D6ED6}"/>
    <cellStyle name="Normal 2 2 2 7" xfId="153" xr:uid="{6FEC1DA1-60F4-41AA-A770-13FE0CB07C4A}"/>
    <cellStyle name="Normal 2 2 2 8" xfId="1336" xr:uid="{D0BF6CA0-5DF4-43F9-90CE-F2F26767E893}"/>
    <cellStyle name="Normal 2 2 2 9" xfId="1911" xr:uid="{7129382E-9898-4614-9FEA-BCA586B7BDD6}"/>
    <cellStyle name="Normal 2 2 3" xfId="154" xr:uid="{8C8F2B60-9FE9-4DB8-9311-D7CC444907B5}"/>
    <cellStyle name="Normal 2 2 3 2" xfId="1327" xr:uid="{ED5075D3-DF46-43FC-B8EB-349ED3ADE83B}"/>
    <cellStyle name="Normal 2 2 3 2 2" xfId="1921" xr:uid="{960B07C2-1020-417E-BA92-243E1A24920D}"/>
    <cellStyle name="Normal 2 2 3 3" xfId="1920" xr:uid="{1876DC21-21BB-4BAB-8F53-58C6BCCF01B3}"/>
    <cellStyle name="Normal 2 2 4" xfId="155" xr:uid="{CD908644-DE19-4BA8-83D9-B419AECCC590}"/>
    <cellStyle name="Normal 2 2 4 2" xfId="1923" xr:uid="{73CFB16C-7801-4BAF-8C83-BC06C5C385AC}"/>
    <cellStyle name="Normal 2 2 4 2 2" xfId="1924" xr:uid="{692D232C-ECC4-4D5F-9AEB-E78CBB8FBC73}"/>
    <cellStyle name="Normal 2 2 4 3" xfId="1925" xr:uid="{52B1C5B0-0AD1-4E31-9EC0-CBF3E7802C3F}"/>
    <cellStyle name="Normal 2 2 4 4" xfId="1922" xr:uid="{7E077FF6-038E-4BDC-A1A0-4561233CF2B6}"/>
    <cellStyle name="Normal 2 2 5" xfId="156" xr:uid="{CD2783C2-1F84-437E-AE0C-E069A79D2247}"/>
    <cellStyle name="Normal 2 2 5 2" xfId="1927" xr:uid="{F04E1480-24A3-4FC1-9368-1004B2CA8996}"/>
    <cellStyle name="Normal 2 2 5 3" xfId="1926" xr:uid="{ADB8C939-1204-4B6E-8B6F-977D1CA97959}"/>
    <cellStyle name="Normal 2 2 6" xfId="157" xr:uid="{58632B46-18FA-4352-8744-0CE3F073E08B}"/>
    <cellStyle name="Normal 2 2 6 2" xfId="1929" xr:uid="{3E2B215E-D473-42B7-A2B9-133441650C61}"/>
    <cellStyle name="Normal 2 2 6 3" xfId="1928" xr:uid="{4ECA1447-713D-4CB3-920E-283B68223D83}"/>
    <cellStyle name="Normal 2 2 7" xfId="158" xr:uid="{6CC193AB-C00F-4C62-AB0F-0678FE7A93D5}"/>
    <cellStyle name="Normal 2 2 8" xfId="159" xr:uid="{70FF05D0-6455-4AAC-9300-2D949EC7D0E1}"/>
    <cellStyle name="Normal 2 2 9" xfId="160" xr:uid="{6C24A754-C250-48DE-B63D-76D3A82084FF}"/>
    <cellStyle name="Normal 2 20" xfId="35" xr:uid="{19C49943-94A1-4139-89C8-92E89B1D5CCC}"/>
    <cellStyle name="Normal 2 21" xfId="1909" xr:uid="{C53BEBC6-706C-460D-A651-956576F4DA45}"/>
    <cellStyle name="Normal 2 3" xfId="161" xr:uid="{6C32A829-B86A-40BA-A3D7-8BF9C24AD8E3}"/>
    <cellStyle name="Normal 2 3 2" xfId="162" xr:uid="{7D762411-7A62-4271-B102-B73B281FA282}"/>
    <cellStyle name="Normal 2 3 2 2" xfId="1932" xr:uid="{F614E613-659D-4318-9F47-8DA20358DCA4}"/>
    <cellStyle name="Normal 2 3 2 2 2" xfId="1933" xr:uid="{6CCB38B8-771F-4A71-A4D2-9A2F0054EBDB}"/>
    <cellStyle name="Normal 2 3 2 3" xfId="1934" xr:uid="{F441493E-4929-4FE6-B919-7EA48AA84089}"/>
    <cellStyle name="Normal 2 3 2 4" xfId="1931" xr:uid="{64E04E15-325E-4487-9CF1-9E45502300A2}"/>
    <cellStyle name="Normal 2 3 3" xfId="163" xr:uid="{3A1B85C1-73CC-40F6-888E-A55A4B3B26A2}"/>
    <cellStyle name="Normal 2 3 3 2" xfId="1936" xr:uid="{999465E5-91F3-4D53-8E9D-CBA783B28343}"/>
    <cellStyle name="Normal 2 3 3 3" xfId="1935" xr:uid="{1662C8A9-5C99-4E87-8AF5-0043A5C472AB}"/>
    <cellStyle name="Normal 2 3 4" xfId="673" xr:uid="{9222A2B1-9B1E-4768-8399-8820C4317E04}"/>
    <cellStyle name="Normal 2 3 4 2" xfId="1938" xr:uid="{5FB961B1-AF5C-4A5C-BD2F-925379A98533}"/>
    <cellStyle name="Normal 2 3 4 3" xfId="1937" xr:uid="{631507DD-464A-4A92-9397-503BE3350655}"/>
    <cellStyle name="Normal 2 3 5" xfId="1939" xr:uid="{C166AF80-CCCA-4EB5-9643-130C2FEEE28D}"/>
    <cellStyle name="Normal 2 3 6" xfId="1930" xr:uid="{2DAA6484-5712-4DE2-801F-E0BC0DCEBEE3}"/>
    <cellStyle name="Normal 2 4" xfId="3" xr:uid="{00000000-0005-0000-0000-000009000000}"/>
    <cellStyle name="Normal 2 4 2" xfId="165" xr:uid="{9CCB3A6D-28DC-4286-A0D6-E2E462791330}"/>
    <cellStyle name="Normal 2 4 2 2" xfId="1942" xr:uid="{D02F9564-522E-4927-BF3F-A2CCB6E624CA}"/>
    <cellStyle name="Normal 2 4 2 2 2" xfId="1943" xr:uid="{B0A991C3-0BC7-4FCB-80F9-03EA5B28B07B}"/>
    <cellStyle name="Normal 2 4 2 3" xfId="1944" xr:uid="{5500E77C-E9B9-46FA-86EF-5AB7BA73D16C}"/>
    <cellStyle name="Normal 2 4 2 4" xfId="1941" xr:uid="{BFCA4F9C-0C59-41BA-A2DE-15E44B55316D}"/>
    <cellStyle name="Normal 2 4 3" xfId="166" xr:uid="{219F0A7B-2AD2-4E82-A7DB-F0102BCD6397}"/>
    <cellStyle name="Normal 2 4 3 2" xfId="1946" xr:uid="{70575AD8-BEFA-4974-92CB-A369A78BA206}"/>
    <cellStyle name="Normal 2 4 3 3" xfId="1945" xr:uid="{79C6EF35-3B00-4A53-BF45-771D3FE8C608}"/>
    <cellStyle name="Normal 2 4 4" xfId="674" xr:uid="{BAA2749D-E0D0-40E0-9FEC-0F1ABB444056}"/>
    <cellStyle name="Normal 2 4 4 2" xfId="1948" xr:uid="{34437BC9-3C50-4CE6-88F7-847E6CE49727}"/>
    <cellStyle name="Normal 2 4 4 3" xfId="1947" xr:uid="{AD9BC045-0077-4155-B2FD-0C5C108355AC}"/>
    <cellStyle name="Normal 2 4 5" xfId="675" xr:uid="{D3A8DCE1-D01C-47DE-A461-00B517364DA3}"/>
    <cellStyle name="Normal 2 4 5 2" xfId="1949" xr:uid="{CB01EB2E-11EC-419C-AC0E-B99E3DA25756}"/>
    <cellStyle name="Normal 2 4 6" xfId="164" xr:uid="{34FBB390-3FC0-4A03-ABBF-FD34128E6F31}"/>
    <cellStyle name="Normal 2 4 7" xfId="1940" xr:uid="{3B5504C5-315E-4C08-9CE5-6BE31D9CA3C1}"/>
    <cellStyle name="Normal 2 5" xfId="167" xr:uid="{2ADE0674-FBB2-4B9B-BFBD-606527A7066D}"/>
    <cellStyle name="Normal 2 5 2" xfId="168" xr:uid="{CF1E60D8-FF0B-499D-B49E-1A1946450B4F}"/>
    <cellStyle name="Normal 2 5 2 2" xfId="1952" xr:uid="{F74F174F-200C-46F7-8529-986BBD479570}"/>
    <cellStyle name="Normal 2 5 2 2 2" xfId="1953" xr:uid="{996A2C4A-9E9E-4138-AEF0-F59B19FC5C15}"/>
    <cellStyle name="Normal 2 5 2 3" xfId="1954" xr:uid="{555D853F-1ADA-49DA-B7C7-3D4917B9B2D7}"/>
    <cellStyle name="Normal 2 5 2 4" xfId="1951" xr:uid="{B12C49D7-53CD-4930-85A2-4011BF001C26}"/>
    <cellStyle name="Normal 2 5 3" xfId="169" xr:uid="{2B7DCACC-CC59-4B41-ABB7-8BD68C9FB67E}"/>
    <cellStyle name="Normal 2 5 3 2" xfId="1956" xr:uid="{20BF1A08-5D10-4D10-9219-4B7658A02511}"/>
    <cellStyle name="Normal 2 5 3 3" xfId="1955" xr:uid="{11320D97-5F37-494F-AA0B-A8DE84DE02F4}"/>
    <cellStyle name="Normal 2 5 4" xfId="1341" xr:uid="{21CCE95A-0DD7-46C9-B6F5-FA0D813AABE0}"/>
    <cellStyle name="Normal 2 5 4 2" xfId="1958" xr:uid="{9EF8124B-FBD4-42B0-88DA-81B9402B6492}"/>
    <cellStyle name="Normal 2 5 4 3" xfId="1957" xr:uid="{21236A44-338A-4A48-8DBF-BE1023A297A7}"/>
    <cellStyle name="Normal 2 5 5" xfId="1959" xr:uid="{0CF95C1F-1789-46C1-A7D7-28ABA9D4BE4B}"/>
    <cellStyle name="Normal 2 5 6" xfId="1950" xr:uid="{EAD6666E-7D22-4775-8ED0-5CA2751F3F80}"/>
    <cellStyle name="Normal 2 6" xfId="170" xr:uid="{D8542363-4563-4908-ABEB-E9E8C75D9B63}"/>
    <cellStyle name="Normal 2 6 2" xfId="171" xr:uid="{E05D7F29-86C3-4A43-BFA8-8C2863C8543D}"/>
    <cellStyle name="Normal 2 6 2 2" xfId="1962" xr:uid="{F9BD0A87-A0C6-4620-8F7E-F4A2567AECDC}"/>
    <cellStyle name="Normal 2 6 2 3" xfId="1961" xr:uid="{BB946673-F18C-4CE8-9ECA-31D2007E62E8}"/>
    <cellStyle name="Normal 2 6 3" xfId="1963" xr:uid="{C29391F6-E782-4C3A-8CF5-4585399CDF6A}"/>
    <cellStyle name="Normal 2 6 4" xfId="1960" xr:uid="{A6F1BFDF-C72E-4734-8312-8E595B2CC8C5}"/>
    <cellStyle name="Normal 2 7" xfId="172" xr:uid="{31CE1BC1-765A-45BB-929B-DDDB8AE2AD5D}"/>
    <cellStyle name="Normal 2 7 2" xfId="173" xr:uid="{8D9B4E5E-F875-47AE-98E9-9256EE925743}"/>
    <cellStyle name="Normal 2 7 2 2" xfId="1966" xr:uid="{1800A591-53C8-4644-9E12-A904B765EE35}"/>
    <cellStyle name="Normal 2 7 2 3" xfId="1965" xr:uid="{F77E63EE-4F1B-4B61-851B-00093F9AE7FE}"/>
    <cellStyle name="Normal 2 7 3" xfId="1967" xr:uid="{37F94C0D-201F-4AE5-AC9D-719EB4ADAEB7}"/>
    <cellStyle name="Normal 2 7 4" xfId="1964" xr:uid="{FC43CB38-385F-4979-8E21-06CEF43ABACB}"/>
    <cellStyle name="Normal 2 8" xfId="174" xr:uid="{E50A7914-E550-4E41-BB10-603B8E0C501C}"/>
    <cellStyle name="Normal 2 8 2" xfId="175" xr:uid="{EA64649F-A4B6-4948-866B-952D04E905E5}"/>
    <cellStyle name="Normal 2 8 2 2" xfId="1969" xr:uid="{E21BBC82-AE25-435E-8C06-291B30208F05}"/>
    <cellStyle name="Normal 2 8 3" xfId="1968" xr:uid="{E2281301-CA98-48EF-A9B0-D45CAC66952A}"/>
    <cellStyle name="Normal 2 9" xfId="176" xr:uid="{B07A2427-24DC-48E6-B717-86E7447EA8EF}"/>
    <cellStyle name="Normal 2 9 2" xfId="177" xr:uid="{9D818DE7-A551-44EC-A1D0-522DFA47B690}"/>
    <cellStyle name="Normal 2 9 2 2" xfId="1971" xr:uid="{C6F54A72-2248-4FED-A275-97B29A71782E}"/>
    <cellStyle name="Normal 2 9 3" xfId="1970" xr:uid="{3B1628B9-CC7B-4CAE-B684-853DB1062717}"/>
    <cellStyle name="Normal 20" xfId="1972" xr:uid="{074EC7DD-262F-4AAD-8284-5B332AC9142C}"/>
    <cellStyle name="Normal 20 2" xfId="1973" xr:uid="{5647B19C-E0C6-4630-B363-085EE691DE68}"/>
    <cellStyle name="Normal 21" xfId="1974" xr:uid="{2E9B961E-3FDA-4F87-9327-4D5F6725AB90}"/>
    <cellStyle name="Normal 21 2" xfId="1975" xr:uid="{8312FED9-E36E-4C69-997E-60B09399AA12}"/>
    <cellStyle name="Normal 22" xfId="1976" xr:uid="{2AEF09A2-0E8D-48CE-8283-375E2F5D38D7}"/>
    <cellStyle name="Normal 22 2" xfId="1977" xr:uid="{1CE814E3-3E97-41EF-85E7-F55FFAC97AE7}"/>
    <cellStyle name="Normal 23" xfId="1978" xr:uid="{3A34DAEA-8C58-4EA2-8D31-8BD80ED96823}"/>
    <cellStyle name="Normal 23 2" xfId="1979" xr:uid="{AD7AB268-BCC5-4222-8157-1482CF5C064F}"/>
    <cellStyle name="Normal 24" xfId="1980" xr:uid="{9EBC3747-A7B6-4648-AD05-545EE7E25113}"/>
    <cellStyle name="Normal 24 2" xfId="1981" xr:uid="{831F0970-7020-426D-92CF-1903ADD3C96A}"/>
    <cellStyle name="Normal 25" xfId="1982" xr:uid="{4903BE4A-8C8A-45A7-8A01-EC8D55F49796}"/>
    <cellStyle name="Normal 25 2" xfId="1983" xr:uid="{CBE59FDE-764D-47B8-A895-7C1CDDCAEF6F}"/>
    <cellStyle name="Normal 26" xfId="1984" xr:uid="{15F1E50E-9E9F-4A39-9935-8AB9B1DBE112}"/>
    <cellStyle name="Normal 26 2" xfId="1985" xr:uid="{9AE0FE7A-62B4-4F85-9270-BB616B11C6B9}"/>
    <cellStyle name="Normal 27" xfId="1986" xr:uid="{3D8F6D6D-EB10-4542-B076-EB8B1EC42B2A}"/>
    <cellStyle name="Normal 27 2" xfId="1987" xr:uid="{BA4456CC-9D77-4161-B3AA-7CC4061D513C}"/>
    <cellStyle name="Normal 28" xfId="1988" xr:uid="{A6646E84-11A5-4FD5-AA50-98B8DEA7C86A}"/>
    <cellStyle name="Normal 28 2" xfId="1989" xr:uid="{97915976-717B-4021-9146-6B3341705DB3}"/>
    <cellStyle name="Normal 29" xfId="1990" xr:uid="{6804E53E-3220-46EA-A98F-CD62E035FFDF}"/>
    <cellStyle name="Normal 29 2" xfId="1991" xr:uid="{F3F4ED2C-DE87-46C1-A84C-E6C542CBF55E}"/>
    <cellStyle name="Normal 3" xfId="1" xr:uid="{00000000-0005-0000-0000-00000A000000}"/>
    <cellStyle name="Normal 3 2" xfId="13" xr:uid="{00000000-0005-0000-0000-00000B000000}"/>
    <cellStyle name="Normal 3 2 2" xfId="180" xr:uid="{75707F12-953C-4905-ABE3-E1E48D266EC2}"/>
    <cellStyle name="Normal 3 2 3" xfId="676" xr:uid="{20509C5B-9D18-42DC-8AE3-3DEFD467789A}"/>
    <cellStyle name="Normal 3 2 4" xfId="677" xr:uid="{FEF0D0EF-B59E-49FA-9FE3-F4493291802B}"/>
    <cellStyle name="Normal 3 2 5" xfId="179" xr:uid="{0CDE974D-8ECB-466A-94B2-F718329D1940}"/>
    <cellStyle name="Normal 3 2 6" xfId="1335" xr:uid="{49C1D5F0-C3D0-47F9-8CAE-EB09BA9C3880}"/>
    <cellStyle name="Normal 3 2 7" xfId="1992" xr:uid="{3420E50A-0636-46BD-BABA-3F3D0A68475C}"/>
    <cellStyle name="Normal 3 3" xfId="14" xr:uid="{00000000-0005-0000-0000-00000C000000}"/>
    <cellStyle name="Normal 3 3 2" xfId="181" xr:uid="{85900528-200A-49E2-A918-94085A3199C7}"/>
    <cellStyle name="Normal 3 3 2 2" xfId="1993" xr:uid="{3E4D8E2E-CB51-41A2-A20A-2BF297A5A662}"/>
    <cellStyle name="Normal 3 4" xfId="678" xr:uid="{E0543C66-7905-4A37-B78C-2A0323BD7F90}"/>
    <cellStyle name="Normal 3 5" xfId="679" xr:uid="{52949D6A-9BD8-4B08-84B9-BD0F8D1825F4}"/>
    <cellStyle name="Normal 3 5 2" xfId="1994" xr:uid="{F9D4F6C0-9092-4035-BD99-4673B950E7DF}"/>
    <cellStyle name="Normal 3 6" xfId="178" xr:uid="{DF191F35-9A8A-497D-8FBB-4C6C20588320}"/>
    <cellStyle name="Normal 3 6 2" xfId="1995" xr:uid="{F9A0DD9F-1B83-4804-B455-930C16BA5ABE}"/>
    <cellStyle name="Normal 30" xfId="1996" xr:uid="{D3892498-CA2D-4C78-B341-0F9B763005BD}"/>
    <cellStyle name="Normal 30 2" xfId="1997" xr:uid="{FD6AB03A-6DA3-4927-A010-BF421A213DDD}"/>
    <cellStyle name="Normal 31" xfId="1998" xr:uid="{9CF20555-979B-4096-9F1B-26D2E94FFFBF}"/>
    <cellStyle name="Normal 31 2" xfId="1999" xr:uid="{05DEBB59-B731-47D5-9232-047DA65DD222}"/>
    <cellStyle name="Normal 32" xfId="2000" xr:uid="{8BCF0E99-3B57-4EC2-AB4F-2F7E5227FBA8}"/>
    <cellStyle name="Normal 32 2" xfId="2001" xr:uid="{63FD9E8B-78AA-4EC3-AFEF-22D5587F9689}"/>
    <cellStyle name="Normal 33" xfId="2002" xr:uid="{B2AED2CA-F1DA-47FF-88B8-53CB8180C1E7}"/>
    <cellStyle name="Normal 33 2" xfId="2003" xr:uid="{0632A128-9583-4A33-B29C-5BB57A272DB8}"/>
    <cellStyle name="Normal 34" xfId="2004" xr:uid="{2CD69435-E44B-4004-A8D1-37E086D021A4}"/>
    <cellStyle name="Normal 34 2" xfId="2005" xr:uid="{7F630D6A-6826-4E1D-BBA4-DA92A8B65F34}"/>
    <cellStyle name="Normal 35" xfId="2006" xr:uid="{C560CE51-ED7D-4138-8933-CF32BF7A7196}"/>
    <cellStyle name="Normal 35 2" xfId="2007" xr:uid="{CEF6C316-AC92-4258-9031-5CA2E289EA84}"/>
    <cellStyle name="Normal 36" xfId="2008" xr:uid="{37164DE6-DC09-4B70-8345-D223EF473858}"/>
    <cellStyle name="Normal 36 2" xfId="2009" xr:uid="{E4B4B3C1-78FE-4163-9327-5799335AAC12}"/>
    <cellStyle name="Normal 37" xfId="2010" xr:uid="{A9CB2677-9BAB-48A4-A309-C842783327CD}"/>
    <cellStyle name="Normal 37 2" xfId="2011" xr:uid="{E5FE0B72-7B46-45D6-8902-2331C9A8EC01}"/>
    <cellStyle name="Normal 38" xfId="2012" xr:uid="{9B104576-17C2-4CD6-B07D-1F79D38E5FC4}"/>
    <cellStyle name="Normal 38 2" xfId="2013" xr:uid="{CB728CC8-5174-4473-8E60-67A1F1089ED4}"/>
    <cellStyle name="Normal 39" xfId="2014" xr:uid="{A68353D8-90FA-437F-AB6E-D0FC4B28424E}"/>
    <cellStyle name="Normal 39 2" xfId="2015" xr:uid="{AC46A482-0B4B-4148-BDB9-BC8EDBA922A8}"/>
    <cellStyle name="Normal 4" xfId="9" xr:uid="{00000000-0005-0000-0000-00000D000000}"/>
    <cellStyle name="Normal 4 2" xfId="19" xr:uid="{00000000-0005-0000-0000-00000E000000}"/>
    <cellStyle name="Normal 4 2 2" xfId="183" xr:uid="{4E9C3324-6689-45E9-92D6-3BD77827DAD5}"/>
    <cellStyle name="Normal 4 2 2 2" xfId="2019" xr:uid="{EF61E2C2-8966-4836-8234-3B6DEE0C9FCF}"/>
    <cellStyle name="Normal 4 2 2 3" xfId="2018" xr:uid="{E500D93A-1260-4F50-92A4-89A07DE84DDF}"/>
    <cellStyle name="Normal 4 2 3" xfId="2020" xr:uid="{892A21F2-8207-464E-ABFD-1F99FCAE0BDA}"/>
    <cellStyle name="Normal 4 2 3 2" xfId="2021" xr:uid="{66EB94F2-37B2-444A-984C-4EA2DC8CD9B1}"/>
    <cellStyle name="Normal 4 2 4" xfId="2022" xr:uid="{869DD407-113C-4679-86F1-83F46ECD66E8}"/>
    <cellStyle name="Normal 4 2 5" xfId="2023" xr:uid="{1E1C915E-7BCD-4E70-BE70-CEC007209B0B}"/>
    <cellStyle name="Normal 4 2 6" xfId="2017" xr:uid="{F7DD26EE-B478-4828-9107-FB7FE28FE5FB}"/>
    <cellStyle name="Normal 4 3" xfId="184" xr:uid="{C932DC1D-A689-4767-81A0-3575ED56A64B}"/>
    <cellStyle name="Normal 4 3 2" xfId="2025" xr:uid="{89F2F7DE-68FC-4A92-BB62-3B3494BC4B67}"/>
    <cellStyle name="Normal 4 3 2 2" xfId="2026" xr:uid="{F4BF849C-64A5-4576-ADB4-9E3772569395}"/>
    <cellStyle name="Normal 4 3 3" xfId="2027" xr:uid="{C189ABBF-C0CA-46E5-BB68-B5708D68BDFE}"/>
    <cellStyle name="Normal 4 3 4" xfId="2024" xr:uid="{FCE2EB38-DAAA-4451-B4AF-373DD15AC567}"/>
    <cellStyle name="Normal 4 4" xfId="680" xr:uid="{394D6B5B-0FDD-4BEE-8744-2227177805E3}"/>
    <cellStyle name="Normal 4 4 2" xfId="2029" xr:uid="{6EF91A89-BBCA-49E6-956A-F0B6011D303B}"/>
    <cellStyle name="Normal 4 4 2 2" xfId="2030" xr:uid="{7D0CB793-7025-461D-BFF3-BF9C33DDF947}"/>
    <cellStyle name="Normal 4 4 3" xfId="2031" xr:uid="{79A3DFE5-9E7B-4D42-AA2D-321DD52FD4B0}"/>
    <cellStyle name="Normal 4 4 4" xfId="2028" xr:uid="{F8056A34-CBE2-44A3-A0E4-E2EECF7CA916}"/>
    <cellStyle name="Normal 4 5" xfId="182" xr:uid="{0210ADD4-E35B-4821-A267-78F8EDC467C9}"/>
    <cellStyle name="Normal 4 5 2" xfId="2033" xr:uid="{461DE088-83F9-4F5A-9B72-59708C136E48}"/>
    <cellStyle name="Normal 4 5 2 2" xfId="2034" xr:uid="{5D845E2F-19C0-4F99-B997-04D267171505}"/>
    <cellStyle name="Normal 4 5 3" xfId="2035" xr:uid="{33E40DD4-9229-4525-AE61-A8E99B0743A9}"/>
    <cellStyle name="Normal 4 5 4" xfId="2032" xr:uid="{EA18DD97-5353-4274-B4C6-52039594FA14}"/>
    <cellStyle name="Normal 4 6" xfId="2036" xr:uid="{B213E18B-A666-483D-943F-E360E087B23A}"/>
    <cellStyle name="Normal 4 6 2" xfId="2037" xr:uid="{2EEA219E-4ACC-401B-AFA9-274234143C9A}"/>
    <cellStyle name="Normal 4 7" xfId="2038" xr:uid="{1EB240A4-A418-4F1B-A3A4-E5FF475966D9}"/>
    <cellStyle name="Normal 4 8" xfId="2039" xr:uid="{67353109-1DFE-42D8-A195-C23699CF411B}"/>
    <cellStyle name="Normal 4 8 2" xfId="2040" xr:uid="{6AAB03E7-8995-493E-8C5C-806ED324062C}"/>
    <cellStyle name="Normal 4 9" xfId="2016" xr:uid="{DD152D46-5D6E-44E7-A5B6-159D52C75A8F}"/>
    <cellStyle name="Normal 4_EXHIBIT C" xfId="2041" xr:uid="{66F99618-4763-4B9A-8C8F-C22CDE0A04F3}"/>
    <cellStyle name="Normal 40" xfId="2042" xr:uid="{5E60B33A-033D-4B96-8E1F-46A7E6DD87AA}"/>
    <cellStyle name="Normal 40 2" xfId="2043" xr:uid="{097689A5-B2DD-4265-A978-CE42E522346D}"/>
    <cellStyle name="Normal 41" xfId="2044" xr:uid="{D9C74D90-80AA-4C3E-B0E3-E9B11046C077}"/>
    <cellStyle name="Normal 42" xfId="2045" xr:uid="{414C9732-1529-4D80-BC08-B66560A9968E}"/>
    <cellStyle name="Normal 42 2" xfId="2046" xr:uid="{025F9F30-749C-4970-9F80-4C48EA9A5724}"/>
    <cellStyle name="Normal 43" xfId="2047" xr:uid="{8A2ADC14-7519-493B-BE98-7531DE64B8D2}"/>
    <cellStyle name="Normal 43 2" xfId="2048" xr:uid="{B24413DF-239D-437A-8DE9-8BCA4461B4C3}"/>
    <cellStyle name="Normal 44" xfId="2049" xr:uid="{A9237295-7A88-4CF1-A6FB-3CCD91FAEDEC}"/>
    <cellStyle name="Normal 44 2" xfId="2050" xr:uid="{689967CA-3DD5-4AEC-ACC7-E736EB55FB51}"/>
    <cellStyle name="Normal 44 3" xfId="2051" xr:uid="{F3F0C1BF-ECA3-4EDD-8EE4-0CB429C45632}"/>
    <cellStyle name="Normal 45" xfId="2052" xr:uid="{E9A76A1D-5600-4C6A-A95E-2CFC0DCB1ADE}"/>
    <cellStyle name="Normal 45 2" xfId="3348" xr:uid="{7757EECD-BADF-4F68-9C28-5397A2EE921A}"/>
    <cellStyle name="Normal 46" xfId="2053" xr:uid="{68048D2F-111D-4AF5-B004-53473DB10862}"/>
    <cellStyle name="Normal 46 2" xfId="3394" xr:uid="{53054DE0-F06E-4B45-961F-DCBA41932D0C}"/>
    <cellStyle name="Normal 47" xfId="2054" xr:uid="{55F155BE-731C-4200-88C8-638B42104270}"/>
    <cellStyle name="Normal 47 2" xfId="3396" xr:uid="{0BFAE7CE-1606-4FA3-B695-6EF1FF832498}"/>
    <cellStyle name="Normal 48" xfId="2055" xr:uid="{3281CDBF-CFF0-48A3-95A9-E2AB00739959}"/>
    <cellStyle name="Normal 48 2" xfId="3397" xr:uid="{CF144589-1D6B-4318-8E1D-6D03BE19CAB7}"/>
    <cellStyle name="Normal 49" xfId="2056" xr:uid="{75018F1D-B97B-4639-98CD-1AE87335EF5C}"/>
    <cellStyle name="Normal 49 2" xfId="3398" xr:uid="{E0C556EA-03B0-4B91-802F-DBC715AD3F66}"/>
    <cellStyle name="Normal 5" xfId="12" xr:uid="{00000000-0005-0000-0000-00000F000000}"/>
    <cellStyle name="Normal 5 2" xfId="186" xr:uid="{46D5B874-1A52-414E-87B5-EB595A1BEEF7}"/>
    <cellStyle name="Normal 5 2 2" xfId="1322" xr:uid="{ECFE414A-61F8-4918-9B7A-D01F787C7D31}"/>
    <cellStyle name="Normal 5 2 2 2" xfId="2060" xr:uid="{26D0CBB0-9112-4F83-93DB-B93D826BCE7B}"/>
    <cellStyle name="Normal 5 2 2 3" xfId="2059" xr:uid="{3C88873B-1680-4DAA-8B12-AC5E55E033A3}"/>
    <cellStyle name="Normal 5 2 3" xfId="2061" xr:uid="{E8208F55-C327-4FD1-BFEB-5B03AC893742}"/>
    <cellStyle name="Normal 5 2 4" xfId="2058" xr:uid="{C6BD8485-B461-4574-A700-6E6E4CE6D874}"/>
    <cellStyle name="Normal 5 3" xfId="185" xr:uid="{B27BEEF7-0AD2-471C-94C7-353DCEF53A62}"/>
    <cellStyle name="Normal 5 3 2" xfId="2063" xr:uid="{48FBAE69-71FC-4957-8C54-80AE0B1E8D17}"/>
    <cellStyle name="Normal 5 3 2 2" xfId="2064" xr:uid="{4F24C867-8EC7-4F82-8D56-FDADEDF602EE}"/>
    <cellStyle name="Normal 5 3 3" xfId="2065" xr:uid="{DC9B73C2-D855-438F-AFED-65CF96694245}"/>
    <cellStyle name="Normal 5 3 4" xfId="2062" xr:uid="{F5961A82-0165-404B-8E96-B2B9D9CB58AE}"/>
    <cellStyle name="Normal 5 4" xfId="1338" xr:uid="{DD4A6FC8-468B-42A8-815E-B3EAEA567E86}"/>
    <cellStyle name="Normal 5 4 2" xfId="2067" xr:uid="{03E2C5C9-27A0-4A68-BDB2-CF55675051C1}"/>
    <cellStyle name="Normal 5 4 2 2" xfId="2068" xr:uid="{519534BA-18C4-4658-9A26-2D7806767799}"/>
    <cellStyle name="Normal 5 4 3" xfId="2069" xr:uid="{338B360F-9FEA-4D55-A453-0838BA722C45}"/>
    <cellStyle name="Normal 5 4 4" xfId="2066" xr:uid="{37B433CD-B0E8-4A11-9529-80DB025E7138}"/>
    <cellStyle name="Normal 5 5" xfId="2070" xr:uid="{AB47DEB2-B1C5-46DD-B066-37A29F44FD6A}"/>
    <cellStyle name="Normal 5 5 2" xfId="2071" xr:uid="{646FB951-1CE6-4F2D-8690-FC165D3AD74D}"/>
    <cellStyle name="Normal 5 5 2 2" xfId="2072" xr:uid="{ACAFEE87-B506-4B19-9E11-4B27252F1A68}"/>
    <cellStyle name="Normal 5 5 3" xfId="2073" xr:uid="{BD7B741F-6C0D-4EFA-ACFF-094D5AC133FB}"/>
    <cellStyle name="Normal 5 6" xfId="2074" xr:uid="{240E07BC-FDD7-4A1C-8A04-E75F2D35C3CD}"/>
    <cellStyle name="Normal 5 6 2" xfId="2075" xr:uid="{41959FFC-4976-4E5E-ABED-DC2B06FA0776}"/>
    <cellStyle name="Normal 5 7" xfId="2076" xr:uid="{4F92CF0F-F6B7-4254-9EEC-59332D6D1CDC}"/>
    <cellStyle name="Normal 5 8" xfId="2077" xr:uid="{E98D36ED-23DD-4D6C-8AEE-FA449B787C63}"/>
    <cellStyle name="Normal 5 9" xfId="2057" xr:uid="{4303134A-C1EF-4C2F-BD86-1EAFB2F7FBA0}"/>
    <cellStyle name="Normal 50" xfId="3399" xr:uid="{2C9548A4-073B-4DE8-8DB7-DF1A17D40ADC}"/>
    <cellStyle name="Normal 51" xfId="3440" xr:uid="{672AE305-06F0-40D8-BEAD-4ECE12A6B50A}"/>
    <cellStyle name="Normal 52" xfId="3442" xr:uid="{F0DF4119-C3F2-414F-921D-B55D2E453F0E}"/>
    <cellStyle name="Normal 6" xfId="17" xr:uid="{00000000-0005-0000-0000-000010000000}"/>
    <cellStyle name="Normal 6 10" xfId="2078" xr:uid="{74033AC0-CFC0-418F-89EB-3C9738FCC9B9}"/>
    <cellStyle name="Normal 6 2" xfId="188" xr:uid="{9BD61297-CB8A-4A12-9278-94AE0BF2F35B}"/>
    <cellStyle name="Normal 6 2 2" xfId="2080" xr:uid="{0B81362D-5089-4B43-B7F2-0D88C40884B5}"/>
    <cellStyle name="Normal 6 2 2 2" xfId="2081" xr:uid="{479831D1-58BB-4D87-871E-1FC04996734B}"/>
    <cellStyle name="Normal 6 2 3" xfId="2082" xr:uid="{F806A628-C07D-491D-A7F0-A141A8881277}"/>
    <cellStyle name="Normal 6 2 4" xfId="2079" xr:uid="{8D477063-ED00-46B7-9256-D337EC795717}"/>
    <cellStyle name="Normal 6 3" xfId="187" xr:uid="{DB2BF8E6-0AA3-4890-B3A9-50250FD69E18}"/>
    <cellStyle name="Normal 6 3 2" xfId="2084" xr:uid="{87F60848-6A6C-4821-ABA1-A4CB73079EB6}"/>
    <cellStyle name="Normal 6 3 2 2" xfId="2085" xr:uid="{11644595-A691-47A8-9F00-96C54C26478D}"/>
    <cellStyle name="Normal 6 3 3" xfId="2086" xr:uid="{B420D5BE-955E-42CE-B330-AA2450D6499F}"/>
    <cellStyle name="Normal 6 3 4" xfId="2083" xr:uid="{D362772F-D4BF-4E64-B144-B8937C9AF9DE}"/>
    <cellStyle name="Normal 6 4" xfId="2087" xr:uid="{072BC02E-2BAD-422B-A07B-D4F09A7D1F4E}"/>
    <cellStyle name="Normal 6 4 2" xfId="2088" xr:uid="{AB0B4922-056B-48A6-8461-9E0C9983E43B}"/>
    <cellStyle name="Normal 6 4 2 2" xfId="2089" xr:uid="{25532E43-7A03-457A-A05B-D0D5B34A9F72}"/>
    <cellStyle name="Normal 6 4 3" xfId="2090" xr:uid="{97E01487-DB00-451C-972D-67C46DBBCD10}"/>
    <cellStyle name="Normal 6 5" xfId="2091" xr:uid="{00FC1A1D-1E1D-406C-BA52-26E4040EE664}"/>
    <cellStyle name="Normal 6 5 2" xfId="2092" xr:uid="{7781E1A5-3A10-48A2-965A-87A7CA4B02ED}"/>
    <cellStyle name="Normal 6 5 2 2" xfId="2093" xr:uid="{6D283D40-E75E-49FB-A073-43DE705F820E}"/>
    <cellStyle name="Normal 6 5 3" xfId="2094" xr:uid="{88CCEC99-BE93-4437-88A6-633C1713A071}"/>
    <cellStyle name="Normal 6 6" xfId="2095" xr:uid="{251C8DD8-8AAB-4E03-9714-E00370D2B7A4}"/>
    <cellStyle name="Normal 6 6 2" xfId="2096" xr:uid="{8082CF13-174A-4670-8C5F-419AC0BFB98F}"/>
    <cellStyle name="Normal 6 7" xfId="2097" xr:uid="{E2A5B173-C6F1-4199-B6B8-A38C59695F07}"/>
    <cellStyle name="Normal 6 7 2" xfId="2098" xr:uid="{5BAC27DC-759A-4378-B772-1C944AEE1422}"/>
    <cellStyle name="Normal 6 8" xfId="2099" xr:uid="{AB7C3DA1-0480-4D1A-B453-1BA2EF55CF70}"/>
    <cellStyle name="Normal 6 9" xfId="2100" xr:uid="{3666B421-8D24-4BDA-A90E-29AC66B64B6F}"/>
    <cellStyle name="Normal 7" xfId="23" xr:uid="{98D1E828-973F-48A0-97F9-2E146AC48F88}"/>
    <cellStyle name="Normal 7 2" xfId="29" xr:uid="{AE97EB82-7BAC-4C39-805C-084AD7BB9751}"/>
    <cellStyle name="Normal 7 2 2" xfId="190" xr:uid="{90975063-E0F2-4296-925F-53F6CFB8D597}"/>
    <cellStyle name="Normal 7 2 2 2" xfId="2104" xr:uid="{11778D25-35D4-46B9-903D-F055BC94B1D7}"/>
    <cellStyle name="Normal 7 2 2 3" xfId="2103" xr:uid="{511BAA7F-56EB-49A0-AC0E-55A99113CB85}"/>
    <cellStyle name="Normal 7 2 3" xfId="2105" xr:uid="{0C477D52-3C9F-4110-A9C5-44E5E7D7DC2A}"/>
    <cellStyle name="Normal 7 2 4" xfId="2102" xr:uid="{3F01D928-9C0C-42E8-AEC5-216BB83E11DC}"/>
    <cellStyle name="Normal 7 3" xfId="189" xr:uid="{5E9EAB83-25E0-494C-9AD2-372661E2C8FC}"/>
    <cellStyle name="Normal 7 3 2" xfId="2107" xr:uid="{75F47B0A-B295-4095-8E82-FA9ACD18D0DC}"/>
    <cellStyle name="Normal 7 3 3" xfId="2106" xr:uid="{DD748441-6E7D-4C70-92AA-907610A06920}"/>
    <cellStyle name="Normal 7 4" xfId="2108" xr:uid="{7B7E5D55-F1EA-454A-A1F2-7BC7A5D986C5}"/>
    <cellStyle name="Normal 7 5" xfId="2101" xr:uid="{D9CF29A5-88A9-4D0F-821F-EC7F939B3354}"/>
    <cellStyle name="Normal 8" xfId="24" xr:uid="{8A8D7BAA-1E78-43DB-837F-753EAEA4CA9E}"/>
    <cellStyle name="Normal 8 2" xfId="192" xr:uid="{6CDA6B8C-A851-4DAF-8A23-0C5AC5CF8D5C}"/>
    <cellStyle name="Normal 8 2 2" xfId="2110" xr:uid="{A9CC9DA6-5BED-43F5-8C72-95AE22C3BE6F}"/>
    <cellStyle name="Normal 8 3" xfId="191" xr:uid="{635971A1-452A-44F4-8A34-44FCEE073481}"/>
    <cellStyle name="Normal 8 4" xfId="2109" xr:uid="{AF893456-855F-4911-AA3C-164947788D59}"/>
    <cellStyle name="Normal 9" xfId="25" xr:uid="{FF153AA3-B93C-41B6-8C2A-914F90FF944D}"/>
    <cellStyle name="Normal 9 2" xfId="258" xr:uid="{38F00C47-17BF-41C1-8F6B-1D52397C0BF5}"/>
    <cellStyle name="Normal 9 2 2" xfId="2112" xr:uid="{F649B812-4550-4A8B-9335-380EB501A4ED}"/>
    <cellStyle name="Normal 9 3" xfId="193" xr:uid="{76EFB160-1252-4500-9A5A-7FEB05D4065E}"/>
    <cellStyle name="Normal 9 4" xfId="2111" xr:uid="{66EB59C8-B39B-4839-9845-6542706478BF}"/>
    <cellStyle name="Normal_CA2 SUMMARY- Final" xfId="32" xr:uid="{E6887FB9-E94C-4A25-AEA5-A79A4063761A}"/>
    <cellStyle name="Note 10" xfId="2113" xr:uid="{505CA9C3-3192-4951-8A84-C98A05EB3678}"/>
    <cellStyle name="Note 10 2" xfId="2114" xr:uid="{17D2761B-115F-4029-A5B8-50CFF221E47E}"/>
    <cellStyle name="Note 11" xfId="2115" xr:uid="{947B2A64-FDC3-4A96-904F-C8783DC94A41}"/>
    <cellStyle name="Note 11 2" xfId="2116" xr:uid="{815DC3E7-7389-4261-AAB9-FC3E8C36A877}"/>
    <cellStyle name="Note 12" xfId="2117" xr:uid="{826F222E-30F9-4C48-97CD-5A9D3235672F}"/>
    <cellStyle name="Note 12 2" xfId="2118" xr:uid="{B9D840F3-EAFF-4256-B9C0-884E052BBDA1}"/>
    <cellStyle name="Note 13" xfId="2119" xr:uid="{12E54645-B1C8-4C5F-83FC-52A7887590B0}"/>
    <cellStyle name="Note 13 2" xfId="2120" xr:uid="{C0A9788E-F7D1-4BDA-B3B9-89D9BB8B6E79}"/>
    <cellStyle name="Note 14" xfId="2121" xr:uid="{87B5D7C7-EB05-48DF-8451-F534BD521364}"/>
    <cellStyle name="Note 14 2" xfId="2122" xr:uid="{9C519060-968E-4EB5-A093-B4B443C901D4}"/>
    <cellStyle name="Note 15" xfId="2123" xr:uid="{0EB1FD49-ABCC-444F-BB30-6504F7CF84F8}"/>
    <cellStyle name="Note 15 2" xfId="2124" xr:uid="{34FED577-FC85-4F6A-95E3-E955A974031D}"/>
    <cellStyle name="Note 16" xfId="2125" xr:uid="{87DF79C2-843A-4B76-9447-E0FFB0368699}"/>
    <cellStyle name="Note 16 2" xfId="2126" xr:uid="{16D88B2D-C4EE-4EDF-858D-588D547671BC}"/>
    <cellStyle name="Note 17" xfId="2127" xr:uid="{A5F1164C-F1FF-4144-B568-631552A79EBD}"/>
    <cellStyle name="Note 17 2" xfId="2128" xr:uid="{12648D37-29E6-4DAE-9417-3A87F18EF874}"/>
    <cellStyle name="Note 18" xfId="2129" xr:uid="{2539BC16-052F-4B72-A9DE-3698D58060C5}"/>
    <cellStyle name="Note 18 2" xfId="2130" xr:uid="{642FF727-4D81-4EBC-9D1C-C4EB242570EB}"/>
    <cellStyle name="Note 19" xfId="2131" xr:uid="{39D0A8FE-E087-43AF-94B8-DDC2195CE6CC}"/>
    <cellStyle name="Note 19 2" xfId="2132" xr:uid="{9870F48E-5477-4AA8-A4DC-AA815DDBEF46}"/>
    <cellStyle name="Note 2" xfId="194" xr:uid="{9E1E6B63-BE73-4D0F-976C-4FCE6EDE81B6}"/>
    <cellStyle name="Note 2 10" xfId="1304" xr:uid="{D8912B81-210B-4086-8B23-8CE600D3DD0E}"/>
    <cellStyle name="Note 2 10 2" xfId="2135" xr:uid="{4FBD097C-D4EC-4A97-AA4A-A35DA94EA95F}"/>
    <cellStyle name="Note 2 10 2 2" xfId="2136" xr:uid="{5411EECF-92FB-4FAD-83D0-4EADF9DD46BD}"/>
    <cellStyle name="Note 2 10 3" xfId="2137" xr:uid="{BD46ECC7-82A8-42B4-AE34-3D6D8A554872}"/>
    <cellStyle name="Note 2 10 3 2" xfId="2138" xr:uid="{B8654502-F2A5-4C05-B463-F8552CCFD1BE}"/>
    <cellStyle name="Note 2 10 4" xfId="2139" xr:uid="{939B8915-B912-4F33-BA40-9EC942446DAC}"/>
    <cellStyle name="Note 2 10 4 2" xfId="2140" xr:uid="{D42B7EB1-D84B-4C4C-87FB-3B21AF903309}"/>
    <cellStyle name="Note 2 10 5" xfId="2141" xr:uid="{B456F636-238E-4A51-9459-991465C83B93}"/>
    <cellStyle name="Note 2 10 5 2" xfId="2142" xr:uid="{1C0BF20C-76F4-4490-934B-9B256B572B29}"/>
    <cellStyle name="Note 2 10 6" xfId="2143" xr:uid="{ECA9674C-588F-404F-B7D0-BB9EF8CA10C2}"/>
    <cellStyle name="Note 2 10 7" xfId="2134" xr:uid="{DCE46C4C-973D-4424-A8A2-5C68F63C9C64}"/>
    <cellStyle name="Note 2 11" xfId="2144" xr:uid="{4413547F-1B8A-41C9-8410-034B112BB723}"/>
    <cellStyle name="Note 2 11 2" xfId="2145" xr:uid="{94A90CB7-5DDB-42A1-B9D1-FD64FC354030}"/>
    <cellStyle name="Note 2 11 2 2" xfId="2146" xr:uid="{48C2048C-A846-4AF6-97E4-EEA3219CB7C4}"/>
    <cellStyle name="Note 2 11 3" xfId="2147" xr:uid="{592F663C-0C3B-473A-B834-B95FE55F5AFD}"/>
    <cellStyle name="Note 2 11 3 2" xfId="2148" xr:uid="{1C91CF15-F651-4D3F-802C-AB52BEB1759F}"/>
    <cellStyle name="Note 2 11 4" xfId="2149" xr:uid="{12C465A2-F7B6-4FF7-9E3B-A837E323B2BF}"/>
    <cellStyle name="Note 2 11 4 2" xfId="2150" xr:uid="{21F64C96-6368-4F18-A4F1-818DBD89EC5C}"/>
    <cellStyle name="Note 2 11 5" xfId="2151" xr:uid="{13E18273-E15A-4519-B523-812DBE6A1AE4}"/>
    <cellStyle name="Note 2 11 5 2" xfId="2152" xr:uid="{CF1A419E-61CB-422B-96DA-960972C47887}"/>
    <cellStyle name="Note 2 11 6" xfId="2153" xr:uid="{EAB2CECC-FE1B-4897-94F9-A1C9DBD3F0A8}"/>
    <cellStyle name="Note 2 12" xfId="2154" xr:uid="{A68B0F69-2EE7-4057-8C0A-AAEEA381C178}"/>
    <cellStyle name="Note 2 12 2" xfId="2155" xr:uid="{90BBFE86-42B8-48AA-957B-D70F53FAF1B0}"/>
    <cellStyle name="Note 2 12 2 2" xfId="2156" xr:uid="{4D1A17F1-45E7-4654-B9F6-00109D451D28}"/>
    <cellStyle name="Note 2 12 3" xfId="2157" xr:uid="{FFD930EB-DB83-44B3-BF48-CACD1B25D905}"/>
    <cellStyle name="Note 2 12 3 2" xfId="2158" xr:uid="{87EDA9DB-9E3F-4917-B865-5FC81458AF39}"/>
    <cellStyle name="Note 2 12 4" xfId="2159" xr:uid="{7EE1EA6B-A504-436C-8511-0C90769ABF4D}"/>
    <cellStyle name="Note 2 12 4 2" xfId="2160" xr:uid="{B9FE612D-FDE5-42D3-9B7D-E498A2AE2493}"/>
    <cellStyle name="Note 2 12 5" xfId="2161" xr:uid="{482B75CA-8F4C-4887-89AB-862F3A8836AC}"/>
    <cellStyle name="Note 2 12 5 2" xfId="2162" xr:uid="{CC62859C-CEA7-4A98-AF14-AF0FCB2BEF44}"/>
    <cellStyle name="Note 2 12 6" xfId="2163" xr:uid="{6F917A47-6BF8-47B0-A5D4-124C745C1D43}"/>
    <cellStyle name="Note 2 13" xfId="2164" xr:uid="{D61F4224-11C8-438C-B233-3D2312EE1F56}"/>
    <cellStyle name="Note 2 13 2" xfId="2165" xr:uid="{6A971619-EE3D-4322-97C2-E1AFC7F48E4E}"/>
    <cellStyle name="Note 2 13 2 2" xfId="2166" xr:uid="{829DF0C2-0856-483A-97C2-B6DE7A74EE28}"/>
    <cellStyle name="Note 2 13 3" xfId="2167" xr:uid="{90D5CE8D-4987-4323-94D6-07A50C915EBF}"/>
    <cellStyle name="Note 2 13 3 2" xfId="2168" xr:uid="{26C73C55-ADF4-4843-AB3B-4357905E865E}"/>
    <cellStyle name="Note 2 13 4" xfId="2169" xr:uid="{4D890EC6-AED0-4A5D-A93E-8293EB59CE04}"/>
    <cellStyle name="Note 2 13 4 2" xfId="2170" xr:uid="{8C79C891-AC21-48CD-97C5-C69A2F834959}"/>
    <cellStyle name="Note 2 13 5" xfId="2171" xr:uid="{B70640CD-F361-4EAA-B59C-EFD2EB4896EE}"/>
    <cellStyle name="Note 2 13 5 2" xfId="2172" xr:uid="{9686EBC0-30E8-4223-9664-5AAC9545C667}"/>
    <cellStyle name="Note 2 13 6" xfId="2173" xr:uid="{61A7679F-8EE0-4723-81D6-C13F30382470}"/>
    <cellStyle name="Note 2 14" xfId="2174" xr:uid="{F14A793D-0345-4894-BDA2-CA51C6CF6196}"/>
    <cellStyle name="Note 2 14 2" xfId="2175" xr:uid="{79E3DFE0-B983-4DF9-BB7A-F26C2C4A101A}"/>
    <cellStyle name="Note 2 14 2 2" xfId="2176" xr:uid="{199916D9-918C-4727-96C2-AD34E6FC6A35}"/>
    <cellStyle name="Note 2 14 3" xfId="2177" xr:uid="{23A3D6DB-818B-4355-9FDB-F5D47D0F00E6}"/>
    <cellStyle name="Note 2 14 3 2" xfId="2178" xr:uid="{A8DA2F05-4F5D-463C-B1C8-3FFBAEB94286}"/>
    <cellStyle name="Note 2 14 4" xfId="2179" xr:uid="{949DFEF9-5E9C-44DF-A1A1-66E106199D74}"/>
    <cellStyle name="Note 2 14 4 2" xfId="2180" xr:uid="{4F10CF15-E0AE-48CE-9E12-3E056B7378D7}"/>
    <cellStyle name="Note 2 14 5" xfId="2181" xr:uid="{8CBFFD22-504B-43A0-8215-3153EDE4B7D6}"/>
    <cellStyle name="Note 2 14 5 2" xfId="2182" xr:uid="{D3D203DC-2A56-4BC0-90D0-7459D18641EC}"/>
    <cellStyle name="Note 2 14 6" xfId="2183" xr:uid="{84DAE97F-6459-495D-88BD-6C529238F127}"/>
    <cellStyle name="Note 2 15" xfId="2184" xr:uid="{7ABFE034-457A-4FE5-972F-B2F0241280EE}"/>
    <cellStyle name="Note 2 15 2" xfId="2185" xr:uid="{EFEA37E0-2583-4C31-8288-1054AF03A6A1}"/>
    <cellStyle name="Note 2 15 2 2" xfId="2186" xr:uid="{8722D41B-4A11-425B-A54B-78CFE3ED23D5}"/>
    <cellStyle name="Note 2 15 3" xfId="2187" xr:uid="{ADDE2A0A-26AD-492D-96F1-570ADEC979B6}"/>
    <cellStyle name="Note 2 15 3 2" xfId="2188" xr:uid="{862A8EB0-111F-4E26-A945-02AD9FC61E99}"/>
    <cellStyle name="Note 2 15 4" xfId="2189" xr:uid="{6189920A-EA2B-4E7D-8B9E-09E2A9723807}"/>
    <cellStyle name="Note 2 15 4 2" xfId="2190" xr:uid="{A10E679C-A634-4931-AAAE-D86C6955420D}"/>
    <cellStyle name="Note 2 15 5" xfId="2191" xr:uid="{4E8665AB-10BD-4713-955B-80645B6D8C2A}"/>
    <cellStyle name="Note 2 15 5 2" xfId="2192" xr:uid="{9F49686B-5467-4863-93D0-E7B5CC510FC4}"/>
    <cellStyle name="Note 2 15 6" xfId="2193" xr:uid="{5449B8BF-9967-4E32-9719-C4ABBE370372}"/>
    <cellStyle name="Note 2 16" xfId="2194" xr:uid="{090BFA14-23D3-4EEF-8203-2327062B69A4}"/>
    <cellStyle name="Note 2 16 2" xfId="2195" xr:uid="{D77BDCEE-1489-4D8A-82F7-C877C651409D}"/>
    <cellStyle name="Note 2 16 2 2" xfId="2196" xr:uid="{1076E26B-19D9-4FE9-97EF-C3155E89F87F}"/>
    <cellStyle name="Note 2 16 3" xfId="2197" xr:uid="{C8430E35-792F-49BF-A95B-1279F806F466}"/>
    <cellStyle name="Note 2 16 3 2" xfId="2198" xr:uid="{7D3D44F6-DF01-4C24-A046-D0B1305D7A22}"/>
    <cellStyle name="Note 2 16 4" xfId="2199" xr:uid="{9B97E600-CEDD-4A4D-A8B4-D601FB3D5AE3}"/>
    <cellStyle name="Note 2 16 4 2" xfId="2200" xr:uid="{A1C906F3-1D37-4F06-9C75-F7D28544A706}"/>
    <cellStyle name="Note 2 16 5" xfId="2201" xr:uid="{1CD3246A-CAD7-4764-B43A-8C2A9EBCC00A}"/>
    <cellStyle name="Note 2 16 5 2" xfId="2202" xr:uid="{30A31333-F450-4023-9188-BB5AB34827A5}"/>
    <cellStyle name="Note 2 16 6" xfId="2203" xr:uid="{FC395D56-E8BA-4CC4-83E2-118171599BA6}"/>
    <cellStyle name="Note 2 17" xfId="2204" xr:uid="{E1CF43C2-F0E8-4110-A278-DBA98098854D}"/>
    <cellStyle name="Note 2 17 2" xfId="2205" xr:uid="{26DCD28D-3181-4F1D-A5DD-D123F225847A}"/>
    <cellStyle name="Note 2 17 2 2" xfId="2206" xr:uid="{88761678-F48C-4F8D-87B0-4AC11B1E9B8C}"/>
    <cellStyle name="Note 2 17 3" xfId="2207" xr:uid="{DCFC9727-DA7E-4E5E-BE14-557883C5C48B}"/>
    <cellStyle name="Note 2 17 3 2" xfId="2208" xr:uid="{B0E3CDC9-C3CB-4A30-8D7A-2D54EF7B944A}"/>
    <cellStyle name="Note 2 17 4" xfId="2209" xr:uid="{695ECD5E-D98D-485F-B459-F932AD89C08C}"/>
    <cellStyle name="Note 2 17 4 2" xfId="2210" xr:uid="{1161943C-AF23-409A-97A9-2BCE4092B29E}"/>
    <cellStyle name="Note 2 17 5" xfId="2211" xr:uid="{2A1259C7-00B5-46A8-A10A-2B5AFB77D201}"/>
    <cellStyle name="Note 2 17 5 2" xfId="2212" xr:uid="{1C83C5CF-E135-45EF-ACFD-B417C05B9363}"/>
    <cellStyle name="Note 2 17 6" xfId="2213" xr:uid="{FEBF8D21-97C3-4BFD-BE44-63E73F1D3212}"/>
    <cellStyle name="Note 2 18" xfId="2214" xr:uid="{C38A7E43-C1AD-4DC5-A6B4-71E101A42D74}"/>
    <cellStyle name="Note 2 18 2" xfId="2215" xr:uid="{E13840DA-CA7C-4E21-90FE-A2B8E3868D9F}"/>
    <cellStyle name="Note 2 18 2 2" xfId="2216" xr:uid="{BD876E24-206B-4BFB-82BC-C40C8518FE45}"/>
    <cellStyle name="Note 2 18 3" xfId="2217" xr:uid="{1522EC25-24EA-4EBE-B64C-F67A15CC55AA}"/>
    <cellStyle name="Note 2 18 3 2" xfId="2218" xr:uid="{E057D9B9-C569-45A3-8702-F242345FE89A}"/>
    <cellStyle name="Note 2 18 4" xfId="2219" xr:uid="{F99571A3-328D-473A-B2F3-09842793DF1E}"/>
    <cellStyle name="Note 2 18 4 2" xfId="2220" xr:uid="{3A98B032-CC50-4445-8E5C-517E30F156D7}"/>
    <cellStyle name="Note 2 18 5" xfId="2221" xr:uid="{CF1968D7-21A6-40F3-B7D8-4FF3335F7AB8}"/>
    <cellStyle name="Note 2 18 5 2" xfId="2222" xr:uid="{FB1CF521-7230-4218-9969-EE96C83D24EB}"/>
    <cellStyle name="Note 2 18 6" xfId="2223" xr:uid="{19C24768-A990-4775-8EF6-532B76A95D90}"/>
    <cellStyle name="Note 2 19" xfId="2224" xr:uid="{F54A8DA3-8511-444D-9B6F-A1CA3D33B69D}"/>
    <cellStyle name="Note 2 19 2" xfId="2225" xr:uid="{B4E12485-28F5-49C5-8861-E4A83ED0D513}"/>
    <cellStyle name="Note 2 19 2 2" xfId="2226" xr:uid="{4643894A-4284-4851-A597-AD7359E79CBE}"/>
    <cellStyle name="Note 2 19 3" xfId="2227" xr:uid="{4EC766C8-846A-4F9B-B41E-2864E13E46DC}"/>
    <cellStyle name="Note 2 19 3 2" xfId="2228" xr:uid="{4DCE7A3D-5FF9-4078-A391-013244BF5C39}"/>
    <cellStyle name="Note 2 19 4" xfId="2229" xr:uid="{31D1A761-F93E-4836-83E5-8DA463A5B44D}"/>
    <cellStyle name="Note 2 19 4 2" xfId="2230" xr:uid="{05FCE383-A2E2-480F-81F9-AF06EE5BB8DD}"/>
    <cellStyle name="Note 2 19 5" xfId="2231" xr:uid="{526CA84D-4C25-41E7-8F9B-2AEB84C5CB65}"/>
    <cellStyle name="Note 2 19 5 2" xfId="2232" xr:uid="{3A09E5CE-416F-4C16-97B8-E2DBB48BB439}"/>
    <cellStyle name="Note 2 19 6" xfId="2233" xr:uid="{5251D05F-4082-4C77-A74F-9F30BC764837}"/>
    <cellStyle name="Note 2 2" xfId="195" xr:uid="{07B0CBFB-51F7-4BF8-B38C-4B666DFD1A4C}"/>
    <cellStyle name="Note 2 2 2" xfId="1332" xr:uid="{B6A564AF-29DA-4E5B-9AEB-1A330056853E}"/>
    <cellStyle name="Note 2 2 2 2" xfId="2236" xr:uid="{7B2692CB-9E9E-4FD2-A4B6-A34803B38DC7}"/>
    <cellStyle name="Note 2 2 2 3" xfId="2235" xr:uid="{259BAD0E-7061-438C-92E7-1DD89554D1AE}"/>
    <cellStyle name="Note 2 2 3" xfId="1300" xr:uid="{3A18F82D-1CA6-4D23-8FE4-C63955272C33}"/>
    <cellStyle name="Note 2 2 3 2" xfId="2238" xr:uid="{191E06ED-E4CE-4B59-83EB-3A0DCE843966}"/>
    <cellStyle name="Note 2 2 3 3" xfId="2237" xr:uid="{287F71E3-B4FA-46B6-BA35-07F5A4EE92A4}"/>
    <cellStyle name="Note 2 2 4" xfId="2239" xr:uid="{676652D6-4F1C-4468-8DC6-8AD3BB474167}"/>
    <cellStyle name="Note 2 2 4 2" xfId="2240" xr:uid="{9AC8465B-222C-4915-8E2A-F60D9309E91F}"/>
    <cellStyle name="Note 2 2 5" xfId="2241" xr:uid="{58E7D4BC-3E55-475B-BB13-1168ED557635}"/>
    <cellStyle name="Note 2 2 5 2" xfId="2242" xr:uid="{E3D03122-DB4D-4FAB-94DA-59F9EC21404F}"/>
    <cellStyle name="Note 2 2 6" xfId="2243" xr:uid="{B57575CA-7487-4DFF-B704-193960C76282}"/>
    <cellStyle name="Note 2 2 7" xfId="2234" xr:uid="{6B0629F0-882F-4D14-A271-CC80F4207E1D}"/>
    <cellStyle name="Note 2 20" xfId="2244" xr:uid="{42312B27-C9F5-442E-B033-C73B0875D747}"/>
    <cellStyle name="Note 2 20 2" xfId="2245" xr:uid="{81A2BBCF-EADC-4824-A1F8-9DC9861502E5}"/>
    <cellStyle name="Note 2 20 2 2" xfId="2246" xr:uid="{6E822CE4-60DD-46C8-BA2C-4EBC091FDDC6}"/>
    <cellStyle name="Note 2 20 2 2 2" xfId="2247" xr:uid="{C4437DC9-6C75-4572-B005-76C87C374A1F}"/>
    <cellStyle name="Note 2 20 2 3" xfId="2248" xr:uid="{4FC4162C-E7D5-47F5-BA14-ACE6CEBFDB7E}"/>
    <cellStyle name="Note 2 20 2 3 2" xfId="2249" xr:uid="{D70FB960-0ACD-4C8A-AE31-508D5A17F001}"/>
    <cellStyle name="Note 2 20 2 4" xfId="2250" xr:uid="{C321FDEF-9516-48A9-9569-C0CE2CA4F96B}"/>
    <cellStyle name="Note 2 20 2 4 2" xfId="2251" xr:uid="{4B79818B-7017-48C0-AC7B-A5418D617622}"/>
    <cellStyle name="Note 2 20 2 5" xfId="2252" xr:uid="{C48E32A5-83C5-46A8-95DA-37CB64946F1E}"/>
    <cellStyle name="Note 2 20 3" xfId="2253" xr:uid="{44C3D6E2-5D0E-4A5E-AC7A-61D750E42022}"/>
    <cellStyle name="Note 2 21" xfId="2254" xr:uid="{9DA776ED-8641-43B0-826A-2F89ED3D51B0}"/>
    <cellStyle name="Note 2 21 2" xfId="2255" xr:uid="{ABB86966-379A-4B68-9886-958DAB480DEE}"/>
    <cellStyle name="Note 2 21 2 2" xfId="2256" xr:uid="{F9408501-3FF1-4BC5-864E-8E58684689AC}"/>
    <cellStyle name="Note 2 21 3" xfId="2257" xr:uid="{8F2BB6BD-5CED-41B5-9EE8-1837F5657E2E}"/>
    <cellStyle name="Note 2 21 3 2" xfId="2258" xr:uid="{7C7031BC-E05D-4A40-93AA-54377DDBB4D8}"/>
    <cellStyle name="Note 2 21 4" xfId="2259" xr:uid="{0110FB8D-55F1-42B8-A4B6-0AB6F239BDD1}"/>
    <cellStyle name="Note 2 21 4 2" xfId="2260" xr:uid="{29176680-0730-47A9-9E64-B2801F44E825}"/>
    <cellStyle name="Note 2 21 5" xfId="2261" xr:uid="{19538F60-DC35-4DC8-A471-CBAB984AE610}"/>
    <cellStyle name="Note 2 22" xfId="2262" xr:uid="{2E7BFA95-2AF4-4023-84CE-9D55CF7DA7DA}"/>
    <cellStyle name="Note 2 22 2" xfId="2263" xr:uid="{694E7022-25AA-47E4-8CE1-2F0388E1C448}"/>
    <cellStyle name="Note 2 22 2 2" xfId="2264" xr:uid="{70D74BB6-EBCE-416F-853F-CF3289BC804D}"/>
    <cellStyle name="Note 2 22 3" xfId="2265" xr:uid="{C3A5C5D2-C117-4756-8132-B543D4112162}"/>
    <cellStyle name="Note 2 22 3 2" xfId="2266" xr:uid="{DC755567-4055-4A6C-A02D-7FE936E4ED6E}"/>
    <cellStyle name="Note 2 22 4" xfId="2267" xr:uid="{095551E1-C044-4450-BB5F-BC953F5F20AB}"/>
    <cellStyle name="Note 2 22 4 2" xfId="2268" xr:uid="{0CA1335D-1B97-43D4-BFAB-49550E24C365}"/>
    <cellStyle name="Note 2 22 5" xfId="2269" xr:uid="{367CD7F5-61C1-4427-8766-F4438325E7E9}"/>
    <cellStyle name="Note 2 23" xfId="2270" xr:uid="{1F54AD6D-0555-4FA6-A955-575AE0168573}"/>
    <cellStyle name="Note 2 23 2" xfId="2271" xr:uid="{0DB47AF9-4026-4DE6-9DEF-67C722440A9E}"/>
    <cellStyle name="Note 2 23 2 2" xfId="2272" xr:uid="{4F307FDF-47DB-4A01-AF80-BF74E538B213}"/>
    <cellStyle name="Note 2 23 3" xfId="2273" xr:uid="{816AEF8C-9A62-4BE3-96DF-A3D00344E74A}"/>
    <cellStyle name="Note 2 23 3 2" xfId="2274" xr:uid="{80C22B03-2707-46A2-8F90-F0992641F152}"/>
    <cellStyle name="Note 2 23 4" xfId="2275" xr:uid="{696EF0E9-9DC8-4F9F-91EE-4522F82355F4}"/>
    <cellStyle name="Note 2 23 4 2" xfId="2276" xr:uid="{D2053E68-9F6D-4E1A-9ADA-5307484C6C4F}"/>
    <cellStyle name="Note 2 23 5" xfId="2277" xr:uid="{32644C9B-76BD-4601-9D89-6B0A3523445B}"/>
    <cellStyle name="Note 2 24" xfId="2278" xr:uid="{78D22517-ED0A-40BD-9A8C-F948BCD43447}"/>
    <cellStyle name="Note 2 24 2" xfId="2279" xr:uid="{6930A5D0-E8C0-46CB-9078-71693D145A96}"/>
    <cellStyle name="Note 2 24 2 2" xfId="2280" xr:uid="{40656458-34F7-4C14-BFBA-1554AEAE183E}"/>
    <cellStyle name="Note 2 24 3" xfId="2281" xr:uid="{754F5D29-68C5-4079-A3EB-8DFD0DEB094A}"/>
    <cellStyle name="Note 2 24 3 2" xfId="2282" xr:uid="{D78A60D2-FEB8-4546-B0CA-10112C0FAB48}"/>
    <cellStyle name="Note 2 24 4" xfId="2283" xr:uid="{50AD16E4-7089-426B-83AE-F121415917E2}"/>
    <cellStyle name="Note 2 24 4 2" xfId="2284" xr:uid="{07001EB3-30E1-4E18-85D3-0E22D502D253}"/>
    <cellStyle name="Note 2 24 5" xfId="2285" xr:uid="{7B17AF60-6ED1-4ECD-BE1F-19FAA57969E5}"/>
    <cellStyle name="Note 2 25" xfId="2286" xr:uid="{5EAC4B38-EEE2-40EF-8075-3DE750AC940C}"/>
    <cellStyle name="Note 2 25 2" xfId="2287" xr:uid="{16690755-B95D-410B-84C5-4C8114072EA7}"/>
    <cellStyle name="Note 2 26" xfId="2288" xr:uid="{30B465CE-E442-45D6-9DDC-0C7D24E24E92}"/>
    <cellStyle name="Note 2 26 2" xfId="2289" xr:uid="{F84EFD4B-D695-4DB0-9272-D8C6D671FDAC}"/>
    <cellStyle name="Note 2 27" xfId="2290" xr:uid="{C9E67115-AD59-4927-B990-02B92570A258}"/>
    <cellStyle name="Note 2 27 2" xfId="2291" xr:uid="{3B40C9A7-9271-44A6-A205-BA921A853181}"/>
    <cellStyle name="Note 2 28" xfId="2292" xr:uid="{520CCD59-141A-4409-A8C4-FFDDCE568DA0}"/>
    <cellStyle name="Note 2 28 2" xfId="2293" xr:uid="{A7D1EB36-1F2F-4157-AEBC-CC625A08D5B8}"/>
    <cellStyle name="Note 2 29" xfId="2294" xr:uid="{ECFDC43C-0839-44B0-ABFA-0B784414994F}"/>
    <cellStyle name="Note 2 3" xfId="196" xr:uid="{EB5ACCF5-F870-4AE0-9441-3FA00548748E}"/>
    <cellStyle name="Note 2 3 10" xfId="681" xr:uid="{BC09BD3B-230F-4C8A-8E26-1949CFB0D251}"/>
    <cellStyle name="Note 2 3 10 2" xfId="682" xr:uid="{70D91CA2-EA0A-4D75-8823-AAD48EA7CCA9}"/>
    <cellStyle name="Note 2 3 11" xfId="683" xr:uid="{6A7CA289-6D13-478A-B709-E324BB66A6E5}"/>
    <cellStyle name="Note 2 3 11 2" xfId="684" xr:uid="{49C48D8D-BD98-492C-8AC5-B8E5218A57DA}"/>
    <cellStyle name="Note 2 3 12" xfId="685" xr:uid="{3F35B40E-1C4F-48C8-8B1E-899D1F051718}"/>
    <cellStyle name="Note 2 3 12 2" xfId="686" xr:uid="{DE0A4D77-A419-4DDD-875F-C7AF322DEC05}"/>
    <cellStyle name="Note 2 3 13" xfId="687" xr:uid="{2B46DD6E-6A0B-4FDA-A639-7AFC6F157FBB}"/>
    <cellStyle name="Note 2 3 13 2" xfId="688" xr:uid="{55E78347-53A1-49F6-8C8F-A2132D2D5D81}"/>
    <cellStyle name="Note 2 3 14" xfId="689" xr:uid="{FAFAD3D3-88BC-4B5F-B9F0-7243DF530888}"/>
    <cellStyle name="Note 2 3 14 2" xfId="690" xr:uid="{3298955D-B6C7-4461-AC46-C43D02E4CE2E}"/>
    <cellStyle name="Note 2 3 15" xfId="691" xr:uid="{2B24AB7C-CA40-45DA-8695-E3D5AE435887}"/>
    <cellStyle name="Note 2 3 15 2" xfId="692" xr:uid="{568979FA-9B64-4E18-889C-568E2BECBFD9}"/>
    <cellStyle name="Note 2 3 16" xfId="693" xr:uid="{607F1682-8D3D-4640-A512-8A35BCE60297}"/>
    <cellStyle name="Note 2 3 16 2" xfId="694" xr:uid="{750E2BEA-DB29-4CC4-81DD-59E1BCBACAAF}"/>
    <cellStyle name="Note 2 3 17" xfId="695" xr:uid="{B54D2BF1-C597-4C26-86A0-CB81F65FA80A}"/>
    <cellStyle name="Note 2 3 17 2" xfId="696" xr:uid="{4B66E4A0-E4F1-4EEA-9367-2B725643E26D}"/>
    <cellStyle name="Note 2 3 18" xfId="697" xr:uid="{7CA9EA9B-3EE6-4178-9C67-A4A3736624D9}"/>
    <cellStyle name="Note 2 3 18 2" xfId="698" xr:uid="{A1B0F1B9-AED8-452A-9F9A-872633F8C1C6}"/>
    <cellStyle name="Note 2 3 19" xfId="699" xr:uid="{1EEBDCCD-A515-4344-84C5-7AE31B06A9F3}"/>
    <cellStyle name="Note 2 3 19 2" xfId="700" xr:uid="{2FC702E8-ADD5-4D50-B39A-3E993A818E71}"/>
    <cellStyle name="Note 2 3 2" xfId="210" xr:uid="{0D3491A5-1C4A-4EE6-9D07-BE14E45963BA}"/>
    <cellStyle name="Note 2 3 2 2" xfId="701" xr:uid="{57407261-7CB3-4532-B5AA-407B7907D723}"/>
    <cellStyle name="Note 2 3 2 2 2" xfId="2297" xr:uid="{E01002C2-CFA2-4A55-B42E-53B39F959992}"/>
    <cellStyle name="Note 2 3 2 3" xfId="2296" xr:uid="{264286AA-FE2A-4AD8-900E-87F5CA7346C3}"/>
    <cellStyle name="Note 2 3 20" xfId="702" xr:uid="{AB093ABD-1B75-48E8-A00F-FF9632EEB9EF}"/>
    <cellStyle name="Note 2 3 20 2" xfId="703" xr:uid="{37DED5CB-7DD8-4B61-96C8-3BD9B3E1D8C5}"/>
    <cellStyle name="Note 2 3 21" xfId="704" xr:uid="{FC42D59F-08EA-42D2-8AC6-B68723C6DDF4}"/>
    <cellStyle name="Note 2 3 21 2" xfId="705" xr:uid="{8B887502-BE61-465B-8916-5E977BF2D014}"/>
    <cellStyle name="Note 2 3 22" xfId="706" xr:uid="{20E5F8B3-39A1-4AF4-9B0E-AE542F9E5775}"/>
    <cellStyle name="Note 2 3 22 2" xfId="707" xr:uid="{5991844F-A770-4207-8A86-795944916F47}"/>
    <cellStyle name="Note 2 3 23" xfId="708" xr:uid="{64AA043E-35BB-41A2-A8E4-76FA70E66804}"/>
    <cellStyle name="Note 2 3 23 2" xfId="709" xr:uid="{713EC972-A92D-4B22-AEA2-8A7FDC5B0656}"/>
    <cellStyle name="Note 2 3 24" xfId="710" xr:uid="{52289310-7BA6-4F23-BAC7-CDC030ED1507}"/>
    <cellStyle name="Note 2 3 24 2" xfId="711" xr:uid="{DC830BEE-3E12-4CA7-930C-BEB0F37C2248}"/>
    <cellStyle name="Note 2 3 25" xfId="712" xr:uid="{F4458E53-43FF-44F1-9E09-86376040027A}"/>
    <cellStyle name="Note 2 3 25 2" xfId="713" xr:uid="{75D849F4-1750-4B8C-BB37-E332550FD5D3}"/>
    <cellStyle name="Note 2 3 26" xfId="714" xr:uid="{D3E43C97-568D-4DE8-A8D8-41B8AE1728B6}"/>
    <cellStyle name="Note 2 3 26 2" xfId="715" xr:uid="{2955C5BC-6190-4C7C-88D8-85601A751536}"/>
    <cellStyle name="Note 2 3 27" xfId="716" xr:uid="{F4B96006-48A7-4B6C-B844-CFD09FF0B90B}"/>
    <cellStyle name="Note 2 3 27 2" xfId="717" xr:uid="{63CC06AC-4760-4C35-AB26-CCA6EEF9E116}"/>
    <cellStyle name="Note 2 3 28" xfId="718" xr:uid="{A6DC8DBB-F83E-462C-BFC0-7AFFF7802079}"/>
    <cellStyle name="Note 2 3 28 2" xfId="719" xr:uid="{1727B12B-F57E-4F39-A0CD-B187380191E8}"/>
    <cellStyle name="Note 2 3 29" xfId="720" xr:uid="{57FB3E78-8311-4803-8E2E-0402D9BEAB22}"/>
    <cellStyle name="Note 2 3 29 2" xfId="721" xr:uid="{EE55851E-223F-4ED0-898E-B894AA319BEF}"/>
    <cellStyle name="Note 2 3 3" xfId="237" xr:uid="{958614B3-285D-402A-B9AF-27010BC402E8}"/>
    <cellStyle name="Note 2 3 3 2" xfId="722" xr:uid="{FD1A9748-B17B-4E29-BD32-35F704DFC977}"/>
    <cellStyle name="Note 2 3 3 2 2" xfId="2299" xr:uid="{2554E525-20EA-4D2D-91DD-BDBF394C5D74}"/>
    <cellStyle name="Note 2 3 3 3" xfId="2298" xr:uid="{F113AE1E-3356-47A9-9C8F-692FD3C3052E}"/>
    <cellStyle name="Note 2 3 30" xfId="723" xr:uid="{9B0C501D-8CAA-40D9-B1E0-8B604C8DA6B4}"/>
    <cellStyle name="Note 2 3 30 2" xfId="724" xr:uid="{F30A6369-5CFB-4DC6-B2D8-C76DB1A756C2}"/>
    <cellStyle name="Note 2 3 31" xfId="725" xr:uid="{D937F149-675E-4809-9574-49E30FEFC17B}"/>
    <cellStyle name="Note 2 3 31 2" xfId="726" xr:uid="{5DE5F5D6-CEC8-44D8-9D0D-5A8D4DB4665B}"/>
    <cellStyle name="Note 2 3 32" xfId="727" xr:uid="{B6A90478-4161-4338-8283-E4C87D2C5478}"/>
    <cellStyle name="Note 2 3 32 2" xfId="728" xr:uid="{9512E06F-1155-4C31-9712-F88161A79BB2}"/>
    <cellStyle name="Note 2 3 33" xfId="729" xr:uid="{CCF749CA-EAD5-4546-BC8C-9FF8267CA435}"/>
    <cellStyle name="Note 2 3 33 2" xfId="730" xr:uid="{B89749F5-E157-4036-94D9-EA3DA8E8FAFC}"/>
    <cellStyle name="Note 2 3 34" xfId="731" xr:uid="{D4691904-0FD5-44BB-931D-C0C38B40892F}"/>
    <cellStyle name="Note 2 3 34 2" xfId="732" xr:uid="{BCB98043-4C48-4522-A6BA-9DB2E2258E4B}"/>
    <cellStyle name="Note 2 3 35" xfId="733" xr:uid="{3F151AB1-0BB1-4A05-8E37-539E9C325AE0}"/>
    <cellStyle name="Note 2 3 35 2" xfId="734" xr:uid="{0EAAFEDE-258D-4F38-966B-60BC8FC9427E}"/>
    <cellStyle name="Note 2 3 36" xfId="735" xr:uid="{4E34D867-0731-45C2-891E-9ACC59232B06}"/>
    <cellStyle name="Note 2 3 36 2" xfId="736" xr:uid="{6AFFF065-D5B2-4A2F-8822-2851722A1F56}"/>
    <cellStyle name="Note 2 3 37" xfId="737" xr:uid="{316BC7BE-75FC-4723-9F9C-7918E49C8FAE}"/>
    <cellStyle name="Note 2 3 37 2" xfId="738" xr:uid="{72D808A6-173D-4FBE-AF0A-0932AC2BC2C0}"/>
    <cellStyle name="Note 2 3 38" xfId="739" xr:uid="{8D33FAAB-D4F2-49A7-86B3-F42F90D1B05D}"/>
    <cellStyle name="Note 2 3 38 2" xfId="740" xr:uid="{D279A06E-5694-49DA-883B-1D9DEF947C09}"/>
    <cellStyle name="Note 2 3 39" xfId="741" xr:uid="{D8E59BCB-A39D-424C-8CBD-ECF1BCDAD9E4}"/>
    <cellStyle name="Note 2 3 39 2" xfId="742" xr:uid="{D0F27DC2-9214-4829-BED6-271446FE124D}"/>
    <cellStyle name="Note 2 3 4" xfId="238" xr:uid="{D554419B-1FFF-4400-BB40-C25127B0AB65}"/>
    <cellStyle name="Note 2 3 4 2" xfId="743" xr:uid="{261BA83D-1B47-4E0A-85C8-42647C5FEBAD}"/>
    <cellStyle name="Note 2 3 4 2 2" xfId="2301" xr:uid="{FAF3E1CE-DF4F-475B-9A5A-F702E75D5427}"/>
    <cellStyle name="Note 2 3 4 3" xfId="2300" xr:uid="{7B0DA32E-777A-49B9-AB6D-6C8EA09658EF}"/>
    <cellStyle name="Note 2 3 40" xfId="744" xr:uid="{7520DAED-8F54-42BF-88C2-593E94A87B20}"/>
    <cellStyle name="Note 2 3 40 2" xfId="745" xr:uid="{FD35F29B-645E-42F3-A6AB-6919F5642231}"/>
    <cellStyle name="Note 2 3 41" xfId="746" xr:uid="{7882CA35-C514-4AA8-A615-7138993BD49D}"/>
    <cellStyle name="Note 2 3 41 2" xfId="747" xr:uid="{C225CBFC-A386-4C30-8820-0E7CF84A40E9}"/>
    <cellStyle name="Note 2 3 42" xfId="748" xr:uid="{FF284D51-D1CF-41D1-A4D0-92FD76E6DEBB}"/>
    <cellStyle name="Note 2 3 42 2" xfId="749" xr:uid="{6D9ABC11-D396-46B6-9853-BA375994C28E}"/>
    <cellStyle name="Note 2 3 43" xfId="750" xr:uid="{CBE6D8B5-578F-4AD8-855E-159ABA348036}"/>
    <cellStyle name="Note 2 3 43 2" xfId="751" xr:uid="{1E996D6A-88AC-4643-83B8-4D3DBEA2E728}"/>
    <cellStyle name="Note 2 3 44" xfId="752" xr:uid="{CFD8ADAC-0729-4C25-A3A5-9E0E5A58680F}"/>
    <cellStyle name="Note 2 3 44 2" xfId="753" xr:uid="{BFB88459-E0EA-46C9-8A31-D85EF6F25539}"/>
    <cellStyle name="Note 2 3 45" xfId="754" xr:uid="{6137BA06-B5B7-48CC-AB7A-B27BFA1885DB}"/>
    <cellStyle name="Note 2 3 45 2" xfId="755" xr:uid="{308014B4-3840-4379-BA13-58377EBAEE2C}"/>
    <cellStyle name="Note 2 3 46" xfId="756" xr:uid="{BE17D67E-5FB2-4FC8-AE49-DF577ADB3DDB}"/>
    <cellStyle name="Note 2 3 46 2" xfId="757" xr:uid="{B4DFBC76-D414-44D0-8445-51C656A42395}"/>
    <cellStyle name="Note 2 3 47" xfId="758" xr:uid="{87F05C73-390F-4444-BCE9-9E9C053FD97B}"/>
    <cellStyle name="Note 2 3 47 2" xfId="759" xr:uid="{59DA4AB8-733E-48FC-923E-96D029138DC3}"/>
    <cellStyle name="Note 2 3 48" xfId="760" xr:uid="{5D02C827-FF3F-47D2-864E-681847C4FDEE}"/>
    <cellStyle name="Note 2 3 48 2" xfId="761" xr:uid="{B181504C-D08A-4BF6-AD20-370EE87CF198}"/>
    <cellStyle name="Note 2 3 49" xfId="762" xr:uid="{221ECC47-5A6D-43FC-9E15-FB40684C9CD1}"/>
    <cellStyle name="Note 2 3 49 2" xfId="763" xr:uid="{5B0BEFFA-DE24-4C98-BC6A-4F06BCD0E543}"/>
    <cellStyle name="Note 2 3 5" xfId="239" xr:uid="{C0FD5B0A-6EFB-44BA-B202-9B6AA07DEC8B}"/>
    <cellStyle name="Note 2 3 5 2" xfId="764" xr:uid="{C6935044-67BD-4747-8879-BA5523A87B9B}"/>
    <cellStyle name="Note 2 3 5 2 2" xfId="2303" xr:uid="{1F3B06E6-DD7E-455E-B01B-38D7B2AC4D48}"/>
    <cellStyle name="Note 2 3 5 3" xfId="2302" xr:uid="{B98FCE47-2607-478C-BA3C-0985BC11BD35}"/>
    <cellStyle name="Note 2 3 50" xfId="765" xr:uid="{71D503CE-C0A9-4B1F-995C-C41BAB374061}"/>
    <cellStyle name="Note 2 3 50 2" xfId="766" xr:uid="{CD3FFC21-E43F-40D5-A1A8-64F8FE9F1CAB}"/>
    <cellStyle name="Note 2 3 51" xfId="767" xr:uid="{A3430326-072D-4C24-A44B-AFE02D68B0F4}"/>
    <cellStyle name="Note 2 3 51 2" xfId="768" xr:uid="{31AFA5A9-7AEE-413E-833E-9A680D2BD0D6}"/>
    <cellStyle name="Note 2 3 52" xfId="769" xr:uid="{7A0970F4-800F-489C-B8A6-B67FE863FCCB}"/>
    <cellStyle name="Note 2 3 52 2" xfId="770" xr:uid="{331D940E-5408-4FC3-974D-B368481C1162}"/>
    <cellStyle name="Note 2 3 53" xfId="771" xr:uid="{68FB3348-E477-4064-8D49-D45EC456C455}"/>
    <cellStyle name="Note 2 3 54" xfId="772" xr:uid="{B0EB1DE4-1BCA-4CA9-AD6C-6E4EC5D6A6B4}"/>
    <cellStyle name="Note 2 3 55" xfId="773" xr:uid="{98A25070-C246-4EC0-8E17-D4B1EE116647}"/>
    <cellStyle name="Note 2 3 56" xfId="774" xr:uid="{9E30BF3E-343C-44C4-9429-3271DF7DF862}"/>
    <cellStyle name="Note 2 3 57" xfId="775" xr:uid="{CCB852B4-E7E9-4616-A36A-89B4FC51431E}"/>
    <cellStyle name="Note 2 3 58" xfId="2295" xr:uid="{A70C1025-645D-465C-8950-5176F0A227C0}"/>
    <cellStyle name="Note 2 3 6" xfId="240" xr:uid="{E639FD5D-E5BD-43A6-83FF-E00B48B61459}"/>
    <cellStyle name="Note 2 3 6 2" xfId="776" xr:uid="{F4D718C0-4440-45D0-B1AD-86A658BB5918}"/>
    <cellStyle name="Note 2 3 6 3" xfId="2304" xr:uid="{C59D3B50-2F4E-4E56-A0B1-EB53A6531BC8}"/>
    <cellStyle name="Note 2 3 7" xfId="241" xr:uid="{49DD72ED-99ED-44D8-982C-039B71F756D0}"/>
    <cellStyle name="Note 2 3 7 2" xfId="777" xr:uid="{DBD147E0-145E-429D-9F3F-28056C18EDA0}"/>
    <cellStyle name="Note 2 3 8" xfId="242" xr:uid="{6FC45F71-4157-4317-B7D5-456D366CBE58}"/>
    <cellStyle name="Note 2 3 8 2" xfId="778" xr:uid="{589C250F-7900-407C-BB88-012C92915493}"/>
    <cellStyle name="Note 2 3 9" xfId="779" xr:uid="{A416A0EC-E08F-45A3-82CA-2C34CF777CF9}"/>
    <cellStyle name="Note 2 3 9 2" xfId="780" xr:uid="{30D17478-6FB9-44C9-80CB-4B0AB3DE38ED}"/>
    <cellStyle name="Note 2 30" xfId="2305" xr:uid="{8B1D57F3-2779-4B19-A08E-4A1C13B8B1B3}"/>
    <cellStyle name="Note 2 31" xfId="2133" xr:uid="{3A6107B9-A39F-4CC9-9F6A-51E45FBA0D65}"/>
    <cellStyle name="Note 2 4" xfId="197" xr:uid="{44B78E1D-D72E-4A95-B6BD-2660263AD7C2}"/>
    <cellStyle name="Note 2 4 10" xfId="781" xr:uid="{31BA3066-56B2-4A8B-A11B-21085106B62C}"/>
    <cellStyle name="Note 2 4 10 2" xfId="782" xr:uid="{7C51C377-040E-4CC2-835F-9AD10F00FAE0}"/>
    <cellStyle name="Note 2 4 11" xfId="783" xr:uid="{04EEBB22-9D39-4058-8AD3-388D693AC81E}"/>
    <cellStyle name="Note 2 4 11 2" xfId="784" xr:uid="{162B32F1-ECDB-4FC4-8245-B88C815F999A}"/>
    <cellStyle name="Note 2 4 12" xfId="785" xr:uid="{F40C63EE-9D3E-4DB1-97BB-F0FA4A1A055A}"/>
    <cellStyle name="Note 2 4 12 2" xfId="786" xr:uid="{22323F80-0610-4DB1-B1D4-7D76C22B1044}"/>
    <cellStyle name="Note 2 4 13" xfId="787" xr:uid="{6073D4D0-952E-4818-8F3F-E473D39D247E}"/>
    <cellStyle name="Note 2 4 13 2" xfId="788" xr:uid="{D6636BF6-D65F-44C0-8C4A-63AEDA763E49}"/>
    <cellStyle name="Note 2 4 14" xfId="789" xr:uid="{BE7B469F-9782-463C-9F61-24900967067E}"/>
    <cellStyle name="Note 2 4 14 2" xfId="790" xr:uid="{DD7C1D8F-A55D-4A85-8085-58D09D361EC5}"/>
    <cellStyle name="Note 2 4 15" xfId="791" xr:uid="{A3BF2C63-CFAB-4435-A37A-87D6B6C7C857}"/>
    <cellStyle name="Note 2 4 15 2" xfId="792" xr:uid="{E6DCE1DC-F187-4538-B10F-3BD6385579BC}"/>
    <cellStyle name="Note 2 4 16" xfId="793" xr:uid="{2644DB43-C2E4-4F4C-8A92-76D6148C54A5}"/>
    <cellStyle name="Note 2 4 16 2" xfId="794" xr:uid="{EC08CE82-9CC8-40DC-B5D9-899818536630}"/>
    <cellStyle name="Note 2 4 17" xfId="795" xr:uid="{8D488B60-0135-45C7-8620-DE5D90BD26E9}"/>
    <cellStyle name="Note 2 4 17 2" xfId="796" xr:uid="{012F79F6-5D1E-4BFE-B764-D8862483EE7D}"/>
    <cellStyle name="Note 2 4 18" xfId="797" xr:uid="{A64E5571-48BC-4D5C-9390-9D38A4565373}"/>
    <cellStyle name="Note 2 4 18 2" xfId="798" xr:uid="{AFC754B9-74E9-4C42-B8F4-0965DDA867F8}"/>
    <cellStyle name="Note 2 4 19" xfId="799" xr:uid="{8DA17A91-C72C-493C-AC1A-088045B82809}"/>
    <cellStyle name="Note 2 4 19 2" xfId="800" xr:uid="{A80699A2-027B-4396-85B2-B047F9582A90}"/>
    <cellStyle name="Note 2 4 2" xfId="211" xr:uid="{65573D8E-7D24-4A20-93EC-BD4ADAE211FB}"/>
    <cellStyle name="Note 2 4 2 2" xfId="801" xr:uid="{7E8B0F7B-E306-4A51-BF9E-BAC594CA7808}"/>
    <cellStyle name="Note 2 4 2 2 2" xfId="2308" xr:uid="{2D5D5C5B-698B-4E8C-B767-D43E723E41B9}"/>
    <cellStyle name="Note 2 4 2 3" xfId="2307" xr:uid="{063D3631-027F-45EA-A24E-46B7AFBC6171}"/>
    <cellStyle name="Note 2 4 20" xfId="802" xr:uid="{58A439C6-AF66-44CD-8B83-15FC89408EA7}"/>
    <cellStyle name="Note 2 4 20 2" xfId="803" xr:uid="{6F62B1D4-88C8-4A2F-967D-90862C18709E}"/>
    <cellStyle name="Note 2 4 21" xfId="804" xr:uid="{D111BA5B-6DA9-481D-B1E9-B1083F38F265}"/>
    <cellStyle name="Note 2 4 21 2" xfId="805" xr:uid="{8559217C-64BF-4726-8986-675F3848EE81}"/>
    <cellStyle name="Note 2 4 22" xfId="806" xr:uid="{677B27B2-7CA2-4296-9177-0B31B87A551F}"/>
    <cellStyle name="Note 2 4 22 2" xfId="807" xr:uid="{F3F21479-2182-4FA3-A708-CC1560D29A3D}"/>
    <cellStyle name="Note 2 4 23" xfId="808" xr:uid="{96C857A6-79FB-4D19-A782-0BEC1C71CA07}"/>
    <cellStyle name="Note 2 4 23 2" xfId="809" xr:uid="{6A5B18DB-D114-4018-8F01-2A4CA4B34678}"/>
    <cellStyle name="Note 2 4 24" xfId="810" xr:uid="{ABE858D8-65C9-4E43-B3BA-FD16600434F3}"/>
    <cellStyle name="Note 2 4 24 2" xfId="811" xr:uid="{350951D5-07D4-4E1A-A787-9CBEE638C881}"/>
    <cellStyle name="Note 2 4 25" xfId="812" xr:uid="{18579214-BA15-451C-BB1F-4514A386C9DE}"/>
    <cellStyle name="Note 2 4 25 2" xfId="813" xr:uid="{73AEB386-80BA-49D0-BE49-32830D144066}"/>
    <cellStyle name="Note 2 4 26" xfId="814" xr:uid="{B1969FA2-1965-4D5C-B82F-EB383DFECFD7}"/>
    <cellStyle name="Note 2 4 26 2" xfId="815" xr:uid="{34A4C077-D6ED-4717-BDE5-B9BB4C745D7E}"/>
    <cellStyle name="Note 2 4 27" xfId="816" xr:uid="{22F20C4F-72DB-4791-8E87-475DC820B7A5}"/>
    <cellStyle name="Note 2 4 27 2" xfId="817" xr:uid="{A89AF05F-D09E-4DD9-83F8-28C7A71A78A6}"/>
    <cellStyle name="Note 2 4 28" xfId="818" xr:uid="{6A5BC177-0CCB-43F5-986C-DB1A59AE2EA0}"/>
    <cellStyle name="Note 2 4 28 2" xfId="819" xr:uid="{0F0864B3-FF41-479F-BAB2-B28BBE869D20}"/>
    <cellStyle name="Note 2 4 29" xfId="820" xr:uid="{135CC8E3-1420-4D17-886F-7636003E5DFA}"/>
    <cellStyle name="Note 2 4 29 2" xfId="821" xr:uid="{E6188CFB-60CF-47AF-947D-8C7E5E5E5725}"/>
    <cellStyle name="Note 2 4 3" xfId="243" xr:uid="{5CA3D01E-79F3-446C-B04B-4B91DFF7781E}"/>
    <cellStyle name="Note 2 4 3 2" xfId="822" xr:uid="{DEAA3C85-66C1-4A6F-B72B-CF2E3E1000DF}"/>
    <cellStyle name="Note 2 4 3 2 2" xfId="2310" xr:uid="{6897EAAF-C8F7-4939-BC37-C654353B039D}"/>
    <cellStyle name="Note 2 4 3 3" xfId="2309" xr:uid="{05BF75A2-C62B-456B-8282-CBC9ECB2E70E}"/>
    <cellStyle name="Note 2 4 30" xfId="823" xr:uid="{610BD47F-098A-43CD-9A15-319AFEEE68AA}"/>
    <cellStyle name="Note 2 4 30 2" xfId="824" xr:uid="{754E1798-E161-4486-9E98-F02B91884F11}"/>
    <cellStyle name="Note 2 4 31" xfId="825" xr:uid="{36C5A5A4-776D-4C06-84F7-E9C6A43FC062}"/>
    <cellStyle name="Note 2 4 31 2" xfId="826" xr:uid="{BD9F8DF5-441E-4598-8860-52935BD324A0}"/>
    <cellStyle name="Note 2 4 32" xfId="827" xr:uid="{46A862B8-94BA-4297-9029-C881B522D2F1}"/>
    <cellStyle name="Note 2 4 32 2" xfId="828" xr:uid="{AF02725A-377D-4F97-A63F-29F8EF7C2C6D}"/>
    <cellStyle name="Note 2 4 33" xfId="829" xr:uid="{46860696-1685-43FC-ABE5-36A9E2D93FC9}"/>
    <cellStyle name="Note 2 4 33 2" xfId="830" xr:uid="{92DFAB00-B7AC-45A1-8481-DFA37B3624AA}"/>
    <cellStyle name="Note 2 4 34" xfId="831" xr:uid="{3BFEC74A-A435-4B21-BBD8-FDD20538089F}"/>
    <cellStyle name="Note 2 4 34 2" xfId="832" xr:uid="{728B495A-69BF-4405-9176-DA024F37BF24}"/>
    <cellStyle name="Note 2 4 35" xfId="833" xr:uid="{3ED32C4D-5243-4FC4-BB54-9F02DDAD09A2}"/>
    <cellStyle name="Note 2 4 35 2" xfId="834" xr:uid="{263A58AC-71BB-467A-9C68-34FC0AB40F74}"/>
    <cellStyle name="Note 2 4 36" xfId="835" xr:uid="{6A728313-F1BE-4C87-ABCA-D3343FC65F20}"/>
    <cellStyle name="Note 2 4 36 2" xfId="836" xr:uid="{2B2770C0-34DF-428B-8003-AD8B2288A4B9}"/>
    <cellStyle name="Note 2 4 37" xfId="837" xr:uid="{D2CB3D7F-3C73-466B-B4D0-E2E80F6E7DD8}"/>
    <cellStyle name="Note 2 4 37 2" xfId="838" xr:uid="{2AA87431-51DE-47C8-A963-90412EA888E4}"/>
    <cellStyle name="Note 2 4 38" xfId="839" xr:uid="{4EA614B5-C0CD-4FB7-B63F-78F6CC6D7A44}"/>
    <cellStyle name="Note 2 4 38 2" xfId="840" xr:uid="{44E01142-741B-47B6-976B-10E81977AFA9}"/>
    <cellStyle name="Note 2 4 39" xfId="841" xr:uid="{FB42AA9F-1F20-4163-9079-8C48E947C62A}"/>
    <cellStyle name="Note 2 4 39 2" xfId="842" xr:uid="{5A4B2BE9-B29F-42F2-B923-83EAB747F148}"/>
    <cellStyle name="Note 2 4 4" xfId="244" xr:uid="{2B3BB76B-FDC4-4E3C-99D1-80C5BA6C3E3F}"/>
    <cellStyle name="Note 2 4 4 2" xfId="843" xr:uid="{7D6BE143-E17B-4B19-8708-6CDF71E99B43}"/>
    <cellStyle name="Note 2 4 4 2 2" xfId="2312" xr:uid="{3454C86F-C74B-48C4-BEB5-7340DF69FA57}"/>
    <cellStyle name="Note 2 4 4 3" xfId="2311" xr:uid="{E8CE83C2-C612-453E-BA84-DE61023D7C79}"/>
    <cellStyle name="Note 2 4 40" xfId="844" xr:uid="{92553EA4-142D-4A8D-A1B5-EBA4E057D0E3}"/>
    <cellStyle name="Note 2 4 40 2" xfId="845" xr:uid="{6AFB776E-A9AF-4F90-AC9B-0156BCC8FAFB}"/>
    <cellStyle name="Note 2 4 41" xfId="846" xr:uid="{536AD0D0-7325-4A4F-B996-D8C36DE870B8}"/>
    <cellStyle name="Note 2 4 41 2" xfId="847" xr:uid="{82FAC55A-AC66-401D-A7E1-EFD82DCB6189}"/>
    <cellStyle name="Note 2 4 42" xfId="848" xr:uid="{25D3506F-EAF7-4AAB-B869-3E988A4F06B1}"/>
    <cellStyle name="Note 2 4 42 2" xfId="849" xr:uid="{67448A27-61CC-405C-A5C6-639E7458FA69}"/>
    <cellStyle name="Note 2 4 43" xfId="850" xr:uid="{77963074-7337-41FF-9F70-B80F4B58BE5A}"/>
    <cellStyle name="Note 2 4 43 2" xfId="851" xr:uid="{822E821D-FF5B-487C-A130-FA24AB2757DC}"/>
    <cellStyle name="Note 2 4 44" xfId="852" xr:uid="{F1787B58-B2AD-41D7-8D18-EF8C7B213E26}"/>
    <cellStyle name="Note 2 4 44 2" xfId="853" xr:uid="{0AD3014A-5D17-4163-98D0-9BEADE0D33DE}"/>
    <cellStyle name="Note 2 4 45" xfId="854" xr:uid="{69186B14-1FA8-4DCC-AFE4-28AD07419887}"/>
    <cellStyle name="Note 2 4 45 2" xfId="855" xr:uid="{33D8D7FC-F410-4349-989E-B851B106A7F6}"/>
    <cellStyle name="Note 2 4 46" xfId="856" xr:uid="{7770BD60-9A53-4CC4-A134-A3BE9B6A1D3E}"/>
    <cellStyle name="Note 2 4 46 2" xfId="857" xr:uid="{D4B81E3E-473C-41DF-8A71-A910F4D06125}"/>
    <cellStyle name="Note 2 4 47" xfId="858" xr:uid="{980E40C9-5219-4BAF-A914-BCEC582069F4}"/>
    <cellStyle name="Note 2 4 47 2" xfId="859" xr:uid="{7A0CAF13-0311-4BBA-8875-CDAAD5C5446F}"/>
    <cellStyle name="Note 2 4 48" xfId="860" xr:uid="{9B8A0F12-924C-4AD9-8E27-6C2E6B7AE216}"/>
    <cellStyle name="Note 2 4 48 2" xfId="861" xr:uid="{EA70F872-F664-4F36-ADDA-F6ED0E4EBCFF}"/>
    <cellStyle name="Note 2 4 49" xfId="862" xr:uid="{15867D1D-6C0C-4E13-B12A-C725E237C72A}"/>
    <cellStyle name="Note 2 4 49 2" xfId="863" xr:uid="{B5C8E461-99F3-444B-8EBC-DB56600DBDAB}"/>
    <cellStyle name="Note 2 4 5" xfId="245" xr:uid="{6B6D32DC-7E75-4BEB-8CDD-5F5B76BD473C}"/>
    <cellStyle name="Note 2 4 5 2" xfId="864" xr:uid="{C7D25E53-A57F-4648-AA47-2692FF80C855}"/>
    <cellStyle name="Note 2 4 5 2 2" xfId="2314" xr:uid="{F34F4C0B-435D-4E3A-8E61-931412FFAAAD}"/>
    <cellStyle name="Note 2 4 5 3" xfId="2313" xr:uid="{A7FCCA39-6800-463F-9B63-D0E99BEC4F47}"/>
    <cellStyle name="Note 2 4 50" xfId="865" xr:uid="{0CE7CC1D-6257-4A3C-97CA-E90BEF451611}"/>
    <cellStyle name="Note 2 4 50 2" xfId="866" xr:uid="{376C583C-C9A8-4DED-BB4B-99753DC79FA3}"/>
    <cellStyle name="Note 2 4 51" xfId="867" xr:uid="{37918ADF-8A92-4DF6-AC93-57CF3A9F1334}"/>
    <cellStyle name="Note 2 4 51 2" xfId="868" xr:uid="{521E2BEE-209B-4925-AD2A-77179C92A8DB}"/>
    <cellStyle name="Note 2 4 52" xfId="869" xr:uid="{F22BB322-55A4-4BDE-A3A0-3C4873FCA1F8}"/>
    <cellStyle name="Note 2 4 52 2" xfId="870" xr:uid="{762E77DD-733A-471F-9B61-099E4A9BECAC}"/>
    <cellStyle name="Note 2 4 53" xfId="871" xr:uid="{D114BF56-956C-4C12-80D1-388B23F0C3D4}"/>
    <cellStyle name="Note 2 4 54" xfId="872" xr:uid="{7AECCE09-28D1-494E-B3BD-35A755D1EE12}"/>
    <cellStyle name="Note 2 4 55" xfId="873" xr:uid="{DB371D34-285A-473C-8153-9EA5D0F91A96}"/>
    <cellStyle name="Note 2 4 56" xfId="874" xr:uid="{96523FA1-E2A4-49C6-AED5-911045936D5D}"/>
    <cellStyle name="Note 2 4 57" xfId="875" xr:uid="{7DA174D8-5DE7-4E54-B3B9-A0BA68693174}"/>
    <cellStyle name="Note 2 4 58" xfId="2306" xr:uid="{3A35899B-F5C8-42BE-9DD1-8CABB8ACBFF4}"/>
    <cellStyle name="Note 2 4 6" xfId="246" xr:uid="{E0EDBDDE-812C-447B-8833-2895F398FEDC}"/>
    <cellStyle name="Note 2 4 6 2" xfId="876" xr:uid="{313BB43E-FB89-4F4A-8ADE-C2C5F0399D2D}"/>
    <cellStyle name="Note 2 4 6 3" xfId="2315" xr:uid="{E830790E-57B5-4EDE-97D2-C543FB103FAF}"/>
    <cellStyle name="Note 2 4 7" xfId="247" xr:uid="{3A419002-BAF5-4D4A-9D60-368F71A67A06}"/>
    <cellStyle name="Note 2 4 7 2" xfId="877" xr:uid="{590836AA-BA0D-4AFC-8A66-A135239C85E6}"/>
    <cellStyle name="Note 2 4 8" xfId="878" xr:uid="{A0E497B9-DE8A-4EF2-8CAC-ED27E7939FA4}"/>
    <cellStyle name="Note 2 4 8 2" xfId="879" xr:uid="{2E6A8444-D75C-4489-803C-0DF19E545091}"/>
    <cellStyle name="Note 2 4 9" xfId="880" xr:uid="{35B7523B-4C6F-432D-955A-1AE759ACA804}"/>
    <cellStyle name="Note 2 4 9 2" xfId="881" xr:uid="{32D98A6A-17C4-4985-AB64-56AC018A4593}"/>
    <cellStyle name="Note 2 5" xfId="212" xr:uid="{31E50ECA-F69E-40DA-8E3F-6DA826F296F8}"/>
    <cellStyle name="Note 2 5 2" xfId="882" xr:uid="{4455CBF2-65D7-4DB9-84FB-9AD4CC898504}"/>
    <cellStyle name="Note 2 5 2 2" xfId="2318" xr:uid="{CCD69D9F-8326-47A8-A9A0-A672BBC97936}"/>
    <cellStyle name="Note 2 5 2 3" xfId="2317" xr:uid="{2E7DC313-9380-4C6D-B67E-865CC01333CC}"/>
    <cellStyle name="Note 2 5 3" xfId="2319" xr:uid="{7D54C9A9-6F2C-438E-BBAD-8866A209A864}"/>
    <cellStyle name="Note 2 5 3 2" xfId="2320" xr:uid="{843950DA-070E-4717-9C9E-AE45311C391F}"/>
    <cellStyle name="Note 2 5 4" xfId="2321" xr:uid="{8F1B3094-8EA3-44DC-B5DE-16B2A97025F7}"/>
    <cellStyle name="Note 2 5 4 2" xfId="2322" xr:uid="{B3D5E6A5-B805-4492-9E6D-D322CE51658B}"/>
    <cellStyle name="Note 2 5 5" xfId="2323" xr:uid="{9F7AD15F-40DC-4B62-B563-C2E0F282D448}"/>
    <cellStyle name="Note 2 5 5 2" xfId="2324" xr:uid="{BF208929-09A9-44BA-985F-8F3EE9D64FB5}"/>
    <cellStyle name="Note 2 5 6" xfId="2325" xr:uid="{B10E6774-C72E-40DB-92BC-5788DBFE339A}"/>
    <cellStyle name="Note 2 5 7" xfId="2316" xr:uid="{E5212A6C-0E5C-4239-9062-EBC4C6F27AD7}"/>
    <cellStyle name="Note 2 6" xfId="221" xr:uid="{F3DE2FCD-6C02-4777-83BB-CBF3158F693B}"/>
    <cellStyle name="Note 2 6 2" xfId="883" xr:uid="{7599AB76-7319-4478-9B77-61443F16F554}"/>
    <cellStyle name="Note 2 6 2 2" xfId="2328" xr:uid="{1C644CDD-C54A-4A68-81E4-D59BC3B17136}"/>
    <cellStyle name="Note 2 6 2 3" xfId="2327" xr:uid="{32853DEC-4F4C-4B47-8A24-7B372B34A7CF}"/>
    <cellStyle name="Note 2 6 3" xfId="2329" xr:uid="{19294C7B-6364-431F-888E-60CE9710EA39}"/>
    <cellStyle name="Note 2 6 3 2" xfId="2330" xr:uid="{19AD37DE-F7F7-493F-A516-9175410AE78C}"/>
    <cellStyle name="Note 2 6 4" xfId="2331" xr:uid="{DA4BAF70-D1F4-45B5-8669-756B6CC8EC45}"/>
    <cellStyle name="Note 2 6 4 2" xfId="2332" xr:uid="{89EC5A86-1342-4C39-B8C4-84805CA5996B}"/>
    <cellStyle name="Note 2 6 5" xfId="2333" xr:uid="{AC58DC3F-2371-4795-9090-1AD5D1D24425}"/>
    <cellStyle name="Note 2 6 5 2" xfId="2334" xr:uid="{082BF69F-C924-4A25-9636-30A30BA95C76}"/>
    <cellStyle name="Note 2 6 6" xfId="2335" xr:uid="{01120979-BC62-43E1-9AC0-AA9B7BF6B862}"/>
    <cellStyle name="Note 2 6 7" xfId="2326" xr:uid="{82D95621-BA61-4C72-9706-56BFF1B3952B}"/>
    <cellStyle name="Note 2 7" xfId="222" xr:uid="{EB46933E-6C32-4F94-9776-F5A995473230}"/>
    <cellStyle name="Note 2 7 2" xfId="884" xr:uid="{52C23652-4C27-4423-866B-B6B6B5314643}"/>
    <cellStyle name="Note 2 7 2 2" xfId="2338" xr:uid="{CC6D6EC5-A13F-4FF5-BA7D-DE35F84C6A27}"/>
    <cellStyle name="Note 2 7 2 3" xfId="2337" xr:uid="{AE8635E3-219B-4616-B131-1F4EBE59886E}"/>
    <cellStyle name="Note 2 7 3" xfId="2339" xr:uid="{D8D2C582-162C-4D7A-8C33-FD90CC6987D2}"/>
    <cellStyle name="Note 2 7 3 2" xfId="2340" xr:uid="{1490FFE0-629F-41C5-BABC-EE2E0E5C47BB}"/>
    <cellStyle name="Note 2 7 4" xfId="2341" xr:uid="{01C26A3E-1A64-4360-A37C-8AA050D0AC70}"/>
    <cellStyle name="Note 2 7 4 2" xfId="2342" xr:uid="{89E8BF37-8DE4-48C3-8C0A-4EA98EC69113}"/>
    <cellStyle name="Note 2 7 5" xfId="2343" xr:uid="{49CBD86A-8BC7-48F9-8A16-E88568080DAC}"/>
    <cellStyle name="Note 2 7 5 2" xfId="2344" xr:uid="{8BBD7D58-A9CE-496C-8B29-62F78ACFDEED}"/>
    <cellStyle name="Note 2 7 6" xfId="2345" xr:uid="{633A957B-A73F-498B-81D1-570FDB5D2E01}"/>
    <cellStyle name="Note 2 7 7" xfId="2336" xr:uid="{3F759786-4B63-470D-A0A7-D9A202F32C89}"/>
    <cellStyle name="Note 2 8" xfId="885" xr:uid="{7AF5AFFE-5B21-4CEF-8D41-A0388A61CB8C}"/>
    <cellStyle name="Note 2 8 2" xfId="2347" xr:uid="{6DF0B564-68E4-4081-81E3-FB0F4CC2411A}"/>
    <cellStyle name="Note 2 8 2 2" xfId="2348" xr:uid="{91AD5680-5A05-4E38-AD3B-ABB0575FEDFF}"/>
    <cellStyle name="Note 2 8 3" xfId="2349" xr:uid="{9BFA0BE9-499D-408E-A13E-83FD53027153}"/>
    <cellStyle name="Note 2 8 3 2" xfId="2350" xr:uid="{AD4114D6-C544-4FBB-8741-C7E94250101A}"/>
    <cellStyle name="Note 2 8 4" xfId="2351" xr:uid="{F878C4FC-7D3C-4DD5-B38D-0D65E1192820}"/>
    <cellStyle name="Note 2 8 4 2" xfId="2352" xr:uid="{06D6BB68-23F4-455A-B5BB-39104A10DA6E}"/>
    <cellStyle name="Note 2 8 5" xfId="2353" xr:uid="{A93FDADB-C2AB-496A-80E9-12C2F8EFA4FB}"/>
    <cellStyle name="Note 2 8 5 2" xfId="2354" xr:uid="{8814260B-2428-40B0-9FC2-C641B2E44296}"/>
    <cellStyle name="Note 2 8 6" xfId="2355" xr:uid="{53CB2FB9-F48F-4FE1-9186-CA591C566AE6}"/>
    <cellStyle name="Note 2 8 7" xfId="2346" xr:uid="{E870857E-C38C-4C32-B1D8-9EA065376435}"/>
    <cellStyle name="Note 2 9" xfId="1350" xr:uid="{3D296715-AFD9-46CB-991E-0404C5D3D5A3}"/>
    <cellStyle name="Note 2 9 2" xfId="2357" xr:uid="{9C568CA6-A46C-4BA0-9DC4-162E8EEF599B}"/>
    <cellStyle name="Note 2 9 2 2" xfId="2358" xr:uid="{C92B4A6E-2865-4EE7-B1AA-3A7A4C3E94B2}"/>
    <cellStyle name="Note 2 9 3" xfId="2359" xr:uid="{4AC366D1-8A94-4D54-9E48-F1524D40BACF}"/>
    <cellStyle name="Note 2 9 3 2" xfId="2360" xr:uid="{2A923A67-96F8-4164-A2DB-6B9ED7431AD5}"/>
    <cellStyle name="Note 2 9 4" xfId="2361" xr:uid="{D7021692-D89D-4A36-87F1-92C84AFA3156}"/>
    <cellStyle name="Note 2 9 4 2" xfId="2362" xr:uid="{1FCDA642-AA44-4A9D-AD19-BEA107CAD202}"/>
    <cellStyle name="Note 2 9 5" xfId="2363" xr:uid="{257AEF67-B122-4191-B7F9-4197052D6ED9}"/>
    <cellStyle name="Note 2 9 5 2" xfId="2364" xr:uid="{3E80E3A2-8542-4F28-8A7E-CA1FE3CF8522}"/>
    <cellStyle name="Note 2 9 6" xfId="2365" xr:uid="{B015EF41-C59C-4632-9B87-F3996B9A4679}"/>
    <cellStyle name="Note 2 9 7" xfId="2356" xr:uid="{8A2258C8-05BD-4CE1-AC4E-AF90D554C8FF}"/>
    <cellStyle name="Note 20" xfId="2366" xr:uid="{A3FE8E43-278A-4511-9B13-BD7D0E61BD7C}"/>
    <cellStyle name="Note 20 2" xfId="2367" xr:uid="{2EEC3E11-288E-4FAF-81BD-4CE71505B8D5}"/>
    <cellStyle name="Note 21" xfId="2368" xr:uid="{FC0A9131-1C11-4BDF-B22F-5CAD9D7AEFF7}"/>
    <cellStyle name="Note 21 2" xfId="2369" xr:uid="{614B8FC6-E600-45D0-A142-1F80BC43214E}"/>
    <cellStyle name="Note 22" xfId="2370" xr:uid="{4EB804E9-460D-404B-874D-3A0EA87F1E7F}"/>
    <cellStyle name="Note 22 2" xfId="2371" xr:uid="{7A0FE261-31DA-4DA1-84E0-FCED26A57BDD}"/>
    <cellStyle name="Note 23" xfId="2372" xr:uid="{0E6899AB-2BBC-45C2-B682-F123D65A0577}"/>
    <cellStyle name="Note 23 2" xfId="2373" xr:uid="{84645F7D-03AB-413D-B239-8BCF345CEDD2}"/>
    <cellStyle name="Note 24" xfId="2374" xr:uid="{2E8EA245-7753-47C3-8252-6993366E8016}"/>
    <cellStyle name="Note 24 2" xfId="2375" xr:uid="{C8CCE421-C089-4639-A07E-F39D73CB261B}"/>
    <cellStyle name="Note 25" xfId="2376" xr:uid="{2F72230E-4598-4D2E-9D98-BFD76C8E4C79}"/>
    <cellStyle name="Note 25 2" xfId="2377" xr:uid="{912C30DB-F970-4EA0-B70B-FB344F055612}"/>
    <cellStyle name="Note 26" xfId="2378" xr:uid="{1E17799F-EC23-4C85-8BAF-913C9E2BEC04}"/>
    <cellStyle name="Note 26 2" xfId="2379" xr:uid="{AEA5CC89-4EA6-4729-A1FA-D9C834DC9C01}"/>
    <cellStyle name="Note 27" xfId="2380" xr:uid="{1E4007D5-01DA-420F-A061-84C5D25AEDD8}"/>
    <cellStyle name="Note 27 2" xfId="2381" xr:uid="{3A41C437-5326-4F8B-816C-1E6795E68A5B}"/>
    <cellStyle name="Note 28" xfId="2382" xr:uid="{D8CF70EB-D920-42FC-9B35-6B248B801421}"/>
    <cellStyle name="Note 28 2" xfId="2383" xr:uid="{C72B55F2-669C-4588-8849-760D87B13CCC}"/>
    <cellStyle name="Note 29" xfId="2384" xr:uid="{002D2296-D069-47AF-963D-F407AAE3DA54}"/>
    <cellStyle name="Note 29 2" xfId="2385" xr:uid="{148FA312-5F3A-479E-BF5E-F1FD124CD808}"/>
    <cellStyle name="Note 3" xfId="198" xr:uid="{96733738-BDB3-4245-A98C-48641A8BCA2B}"/>
    <cellStyle name="Note 3 10" xfId="2387" xr:uid="{145ED2F1-9518-41AD-9385-E00882540725}"/>
    <cellStyle name="Note 3 10 2" xfId="2388" xr:uid="{B1C3E4A6-AAAF-4232-A3BA-B971C4DF8C74}"/>
    <cellStyle name="Note 3 10 2 2" xfId="2389" xr:uid="{EC01D200-EBBD-4EFC-976E-ADD70F5F837D}"/>
    <cellStyle name="Note 3 10 3" xfId="2390" xr:uid="{EE925BD2-B7E6-4F78-9A29-D356FC48BD50}"/>
    <cellStyle name="Note 3 10 3 2" xfId="2391" xr:uid="{DC293EEE-5949-44C5-BC26-567D96B2A118}"/>
    <cellStyle name="Note 3 10 4" xfId="2392" xr:uid="{C644F1BC-88A5-47D5-AC1D-88CA5DA14E92}"/>
    <cellStyle name="Note 3 10 4 2" xfId="2393" xr:uid="{8FAE367A-ECC4-46AB-AE5B-99CA7736BBDD}"/>
    <cellStyle name="Note 3 10 5" xfId="2394" xr:uid="{E586952F-1770-463E-B809-A6EAF08EC8D4}"/>
    <cellStyle name="Note 3 10 5 2" xfId="2395" xr:uid="{CFE85FA0-2A0F-42F5-BA2D-6D5ECA1EB05C}"/>
    <cellStyle name="Note 3 10 6" xfId="2396" xr:uid="{5F6D17F5-4BFB-49B7-BD1A-9EDE2F2AFFAE}"/>
    <cellStyle name="Note 3 11" xfId="2397" xr:uid="{CA0D7E19-5DA3-469A-A3EA-BBD1FA15EE0C}"/>
    <cellStyle name="Note 3 11 2" xfId="2398" xr:uid="{E4BFD157-BE8E-4818-B143-8F3F056A8E6D}"/>
    <cellStyle name="Note 3 11 2 2" xfId="2399" xr:uid="{6DB32762-AE5A-40A9-BADE-704989E91B1B}"/>
    <cellStyle name="Note 3 11 3" xfId="2400" xr:uid="{030B6C34-8BE7-4003-9928-94A0A908DEE6}"/>
    <cellStyle name="Note 3 11 3 2" xfId="2401" xr:uid="{EE59AE82-33E2-460F-BDBD-1BB4AA82FB33}"/>
    <cellStyle name="Note 3 11 4" xfId="2402" xr:uid="{212B9C17-3661-4ED2-9131-208AF77E4A1F}"/>
    <cellStyle name="Note 3 11 4 2" xfId="2403" xr:uid="{920C6297-EFDC-466E-8E91-BFAF368DB729}"/>
    <cellStyle name="Note 3 11 5" xfId="2404" xr:uid="{AAE01A6F-05B6-40EA-9663-F7FF9D760897}"/>
    <cellStyle name="Note 3 11 5 2" xfId="2405" xr:uid="{91E1E5AC-4D18-4DD0-A821-030BF3E3C361}"/>
    <cellStyle name="Note 3 11 6" xfId="2406" xr:uid="{9D77DECB-DD8E-4FAE-9B35-B1E6F27E62C7}"/>
    <cellStyle name="Note 3 12" xfId="2407" xr:uid="{1EA6FE22-56A3-4CDC-85B2-FE8CA35498AF}"/>
    <cellStyle name="Note 3 12 2" xfId="2408" xr:uid="{BBE702A7-9D85-48EB-B9D1-4266430E7EBB}"/>
    <cellStyle name="Note 3 12 2 2" xfId="2409" xr:uid="{FD0DDE88-0AE0-47D6-A9A8-C28B8B60BF9D}"/>
    <cellStyle name="Note 3 12 3" xfId="2410" xr:uid="{3383A654-EC3C-4BDB-91C1-0F3ABD3C6970}"/>
    <cellStyle name="Note 3 12 3 2" xfId="2411" xr:uid="{5A1FB6B1-73D3-415E-BE34-2D36243C0EA9}"/>
    <cellStyle name="Note 3 12 4" xfId="2412" xr:uid="{76707509-DA28-4CE4-B1E4-ACD8974F37B5}"/>
    <cellStyle name="Note 3 12 4 2" xfId="2413" xr:uid="{76F4615C-ED79-4E69-A81E-552274E30D4B}"/>
    <cellStyle name="Note 3 12 5" xfId="2414" xr:uid="{3C87CB4E-657F-458E-8078-4B396DA31812}"/>
    <cellStyle name="Note 3 12 5 2" xfId="2415" xr:uid="{16850387-C6C6-4E09-9A1C-3CBDB4AB7CA4}"/>
    <cellStyle name="Note 3 12 6" xfId="2416" xr:uid="{3BB51CFE-7454-4E30-9646-F8800E265F34}"/>
    <cellStyle name="Note 3 13" xfId="2417" xr:uid="{03194FFA-4F20-4B47-9450-4B1BFD8E96F4}"/>
    <cellStyle name="Note 3 13 2" xfId="2418" xr:uid="{54583C79-CD73-4D39-9791-572D764ED37A}"/>
    <cellStyle name="Note 3 13 2 2" xfId="2419" xr:uid="{8A35748B-EE20-4A27-95BC-F860DD7C4251}"/>
    <cellStyle name="Note 3 13 3" xfId="2420" xr:uid="{13CF712F-506E-432D-8360-169FF25A0CBB}"/>
    <cellStyle name="Note 3 13 3 2" xfId="2421" xr:uid="{A01C47D3-15A5-44A2-A3BD-5AEAC342478E}"/>
    <cellStyle name="Note 3 13 4" xfId="2422" xr:uid="{CE61A492-7F53-488D-BB3C-001853814B7E}"/>
    <cellStyle name="Note 3 13 4 2" xfId="2423" xr:uid="{00B46F34-6AA8-4FAB-844B-41BBD9604671}"/>
    <cellStyle name="Note 3 13 5" xfId="2424" xr:uid="{7546A485-A8FC-441C-BF1D-798D9C75775F}"/>
    <cellStyle name="Note 3 13 5 2" xfId="2425" xr:uid="{D6B487B3-BA3D-4C7D-A470-5406ECCE163D}"/>
    <cellStyle name="Note 3 13 6" xfId="2426" xr:uid="{AD2463D5-1DD4-4067-8CFA-E5F4FB981EE9}"/>
    <cellStyle name="Note 3 14" xfId="2427" xr:uid="{85E28966-6A59-40C5-AC9B-75AA57AE3530}"/>
    <cellStyle name="Note 3 14 2" xfId="2428" xr:uid="{A4A83145-48B9-4A9E-A587-EAA0D7DDB6C5}"/>
    <cellStyle name="Note 3 14 2 2" xfId="2429" xr:uid="{AAE4265D-4F65-4F37-9B52-8A3587F46C65}"/>
    <cellStyle name="Note 3 14 3" xfId="2430" xr:uid="{7587B491-33FD-4E56-80D8-23A4B3768B22}"/>
    <cellStyle name="Note 3 14 3 2" xfId="2431" xr:uid="{CA25BB42-3705-439E-9451-E8CB8975716C}"/>
    <cellStyle name="Note 3 14 4" xfId="2432" xr:uid="{F7C1D41C-25A3-4E39-9BB9-4B37135B1E17}"/>
    <cellStyle name="Note 3 14 4 2" xfId="2433" xr:uid="{0AE1EF8A-AAA9-4F2C-BE0D-7EBE75748810}"/>
    <cellStyle name="Note 3 14 5" xfId="2434" xr:uid="{15709641-0B47-4E53-9190-8B141281D7D3}"/>
    <cellStyle name="Note 3 14 5 2" xfId="2435" xr:uid="{755B4AA2-F0FB-446C-8DF9-1B6252F4FCF0}"/>
    <cellStyle name="Note 3 14 6" xfId="2436" xr:uid="{FC816AF7-FDA6-4964-A964-DD31D8DB7B75}"/>
    <cellStyle name="Note 3 15" xfId="2437" xr:uid="{7559A824-4519-418D-9EF3-82DF7F1EA511}"/>
    <cellStyle name="Note 3 15 2" xfId="2438" xr:uid="{82803B4F-5948-47C5-9A61-8521C02011ED}"/>
    <cellStyle name="Note 3 15 2 2" xfId="2439" xr:uid="{6AF8F1FD-FAC7-4518-BDCF-23DC2A1A669E}"/>
    <cellStyle name="Note 3 15 3" xfId="2440" xr:uid="{56CDD812-C277-4E3B-A5C6-C56E0B9E0B40}"/>
    <cellStyle name="Note 3 15 3 2" xfId="2441" xr:uid="{1C98F879-0445-43FD-B594-E0732AA4DBDF}"/>
    <cellStyle name="Note 3 15 4" xfId="2442" xr:uid="{37706D35-CEE1-48A3-BCDA-C6F663AF1392}"/>
    <cellStyle name="Note 3 15 4 2" xfId="2443" xr:uid="{686283DA-3791-4E83-AB91-546E2259FFAD}"/>
    <cellStyle name="Note 3 15 5" xfId="2444" xr:uid="{3ED0DC67-9A9B-4D22-BFA6-35C85DB4EA88}"/>
    <cellStyle name="Note 3 15 5 2" xfId="2445" xr:uid="{51EEEE0F-ED8C-43FE-A73F-6D9C7F57D91A}"/>
    <cellStyle name="Note 3 15 6" xfId="2446" xr:uid="{E064BAE8-921B-4749-AE9E-2FACFB978F60}"/>
    <cellStyle name="Note 3 16" xfId="2447" xr:uid="{A5B2FC44-E71D-46FD-A591-F0949BB9A299}"/>
    <cellStyle name="Note 3 16 2" xfId="2448" xr:uid="{B181D7A3-C4EC-43DE-B97B-782E66708160}"/>
    <cellStyle name="Note 3 16 2 2" xfId="2449" xr:uid="{4E8B24B3-0DB3-4542-AA95-BF5FCCE8B957}"/>
    <cellStyle name="Note 3 16 3" xfId="2450" xr:uid="{23D89E2F-CB0C-4381-9F0A-004EC79B2DA7}"/>
    <cellStyle name="Note 3 16 3 2" xfId="2451" xr:uid="{EDB2DD38-C429-45FE-A4E7-5E8CE9B01F33}"/>
    <cellStyle name="Note 3 16 4" xfId="2452" xr:uid="{59CB4869-2405-4D46-BD45-9006D8D35F30}"/>
    <cellStyle name="Note 3 16 4 2" xfId="2453" xr:uid="{B13B7B6E-137E-4DEA-958B-268B4CAFC766}"/>
    <cellStyle name="Note 3 16 5" xfId="2454" xr:uid="{8B84AC10-DA97-4D11-AD78-98EBE9990A4D}"/>
    <cellStyle name="Note 3 16 5 2" xfId="2455" xr:uid="{63E3FBD4-3DE0-4F83-9032-92BA7EA942DD}"/>
    <cellStyle name="Note 3 16 6" xfId="2456" xr:uid="{BF28A6BE-5291-4A9F-9FE0-0DFAA7C86B25}"/>
    <cellStyle name="Note 3 17" xfId="2457" xr:uid="{F4EB02E7-C360-4C14-B9AA-E912F25BEE13}"/>
    <cellStyle name="Note 3 17 2" xfId="2458" xr:uid="{193394BF-6729-494D-AB82-31E04943993C}"/>
    <cellStyle name="Note 3 17 2 2" xfId="2459" xr:uid="{8933B5CE-3AFB-47B2-A5E5-08F171482425}"/>
    <cellStyle name="Note 3 17 3" xfId="2460" xr:uid="{276C6813-5D3A-4C07-A541-956E27E6F480}"/>
    <cellStyle name="Note 3 17 3 2" xfId="2461" xr:uid="{CBE548C6-77F5-499A-9E9E-1D594F5D6F8E}"/>
    <cellStyle name="Note 3 17 4" xfId="2462" xr:uid="{F9E3A9BF-C2DA-4A79-B298-695EDF84F39A}"/>
    <cellStyle name="Note 3 17 4 2" xfId="2463" xr:uid="{3145A1A1-FCF8-4356-8D1A-AD6277D3606A}"/>
    <cellStyle name="Note 3 17 5" xfId="2464" xr:uid="{11F26DA8-0298-4D34-8D11-66307278D671}"/>
    <cellStyle name="Note 3 17 5 2" xfId="2465" xr:uid="{6DFE2407-82E0-41A5-8045-7B0A9F6532DA}"/>
    <cellStyle name="Note 3 17 6" xfId="2466" xr:uid="{57ACFC09-819B-4559-81B8-138A0345A6A2}"/>
    <cellStyle name="Note 3 18" xfId="2467" xr:uid="{56D44832-7C06-47C1-B422-75B3E7C567C6}"/>
    <cellStyle name="Note 3 18 2" xfId="2468" xr:uid="{D34C35FD-B6F1-4B6E-B810-0674941AD833}"/>
    <cellStyle name="Note 3 18 2 2" xfId="2469" xr:uid="{077BFECA-BD51-453D-B35D-C0B3BBBF6B53}"/>
    <cellStyle name="Note 3 18 3" xfId="2470" xr:uid="{6BBCC5A4-8A52-47D8-9E84-72802CD01B17}"/>
    <cellStyle name="Note 3 18 3 2" xfId="2471" xr:uid="{6F3920C9-86B1-4400-ABCF-30079AE7D47E}"/>
    <cellStyle name="Note 3 18 4" xfId="2472" xr:uid="{BC6C978A-9466-4652-9E7A-A97DE648C40A}"/>
    <cellStyle name="Note 3 18 4 2" xfId="2473" xr:uid="{F8BD8264-3A12-4E68-B01E-8FFF7FEF6A50}"/>
    <cellStyle name="Note 3 18 5" xfId="2474" xr:uid="{C088BA91-23A9-4D80-AC0C-26FA7D6215B7}"/>
    <cellStyle name="Note 3 18 5 2" xfId="2475" xr:uid="{CC737CF4-369D-462A-9210-A5C9E957CB4C}"/>
    <cellStyle name="Note 3 18 6" xfId="2476" xr:uid="{8FA3D45A-98A8-4AB2-8E75-ADCADAD2B0D5}"/>
    <cellStyle name="Note 3 19" xfId="2477" xr:uid="{CF227BE2-C178-478E-B455-42F9BB7632CF}"/>
    <cellStyle name="Note 3 19 2" xfId="2478" xr:uid="{A225F635-231D-424F-B3F9-208D2C25362A}"/>
    <cellStyle name="Note 3 19 2 2" xfId="2479" xr:uid="{3608BCD4-1771-467D-96D5-C5DFDE306954}"/>
    <cellStyle name="Note 3 19 3" xfId="2480" xr:uid="{DACAEF99-433A-465A-A33A-1B2A067452AD}"/>
    <cellStyle name="Note 3 19 3 2" xfId="2481" xr:uid="{85BB171D-8A0B-45FC-816F-F511A54C5472}"/>
    <cellStyle name="Note 3 19 4" xfId="2482" xr:uid="{0601D548-6C3A-4936-B663-D130A09B70AA}"/>
    <cellStyle name="Note 3 19 4 2" xfId="2483" xr:uid="{5AFDE8B1-C4D9-4E58-BB3D-83626A22E018}"/>
    <cellStyle name="Note 3 19 5" xfId="2484" xr:uid="{E498F27E-5E5D-47F2-8347-2246EC6A13F7}"/>
    <cellStyle name="Note 3 19 5 2" xfId="2485" xr:uid="{56C6DCA4-8812-413E-8FD3-88E111DF30A6}"/>
    <cellStyle name="Note 3 19 6" xfId="2486" xr:uid="{36E1A95B-3C70-48AD-A3E2-66822EAAD790}"/>
    <cellStyle name="Note 3 2" xfId="1345" xr:uid="{DC5FD8CD-3E4F-4964-8AEE-BC77758CCDB7}"/>
    <cellStyle name="Note 3 2 2" xfId="2488" xr:uid="{D303DB98-6FF7-4873-AC6F-F3AF619E20D3}"/>
    <cellStyle name="Note 3 2 2 2" xfId="2489" xr:uid="{7F1F103D-B544-40D2-BF4E-FA200649E468}"/>
    <cellStyle name="Note 3 2 3" xfId="2490" xr:uid="{6C01836A-2F0D-4BF7-BF99-5CEA077FA8C3}"/>
    <cellStyle name="Note 3 2 3 2" xfId="2491" xr:uid="{8D654AF4-1847-482E-AD44-D3497ECFFFE1}"/>
    <cellStyle name="Note 3 2 4" xfId="2492" xr:uid="{0EF4C64A-BEDB-42C2-B111-26F597861367}"/>
    <cellStyle name="Note 3 2 4 2" xfId="2493" xr:uid="{3A46F565-A1A2-416F-B410-8B15381F35F6}"/>
    <cellStyle name="Note 3 2 5" xfId="2494" xr:uid="{3A48B5A8-B8A0-4137-8778-EF39FDDF94F8}"/>
    <cellStyle name="Note 3 2 5 2" xfId="2495" xr:uid="{3321E49F-D1C2-4A59-ABD0-D889FD89C35C}"/>
    <cellStyle name="Note 3 2 6" xfId="2496" xr:uid="{FC3B7B18-80B5-4CDC-9247-609D341BD803}"/>
    <cellStyle name="Note 3 2 7" xfId="2487" xr:uid="{0FC1944C-B340-4573-A07D-648622E00FF3}"/>
    <cellStyle name="Note 3 20" xfId="2497" xr:uid="{E1550A6A-90DA-4D02-880E-5EFA86D81532}"/>
    <cellStyle name="Note 3 20 2" xfId="2498" xr:uid="{7944A3CF-0EED-4B49-A765-30CFBE588668}"/>
    <cellStyle name="Note 3 20 2 2" xfId="2499" xr:uid="{6DB69CAE-7E6A-4654-98A7-BE5F69666518}"/>
    <cellStyle name="Note 3 20 2 2 2" xfId="2500" xr:uid="{A281AACF-1C6A-4ECF-8E0D-7D24E097D474}"/>
    <cellStyle name="Note 3 20 2 3" xfId="2501" xr:uid="{B206EAC0-31CE-4119-A235-C2A327CD057B}"/>
    <cellStyle name="Note 3 20 2 3 2" xfId="2502" xr:uid="{2D1A392C-8FFA-4986-8E94-BBE4D1F16195}"/>
    <cellStyle name="Note 3 20 2 4" xfId="2503" xr:uid="{66B585D0-6FA8-4DC1-973C-86EE4888937F}"/>
    <cellStyle name="Note 3 20 2 4 2" xfId="2504" xr:uid="{98BC0467-540E-4324-B52D-800B4F2D1CDF}"/>
    <cellStyle name="Note 3 20 2 5" xfId="2505" xr:uid="{9DB032D2-F994-4CFA-92A9-36D40981CEE4}"/>
    <cellStyle name="Note 3 20 3" xfId="2506" xr:uid="{4FA279A5-4613-4B88-A043-657948F1DCE1}"/>
    <cellStyle name="Note 3 21" xfId="2507" xr:uid="{33F2E21A-24C4-476B-9264-96BE4EE78F2E}"/>
    <cellStyle name="Note 3 21 2" xfId="2508" xr:uid="{48FAD01C-A38C-4797-B0E6-BB5744BD857D}"/>
    <cellStyle name="Note 3 21 2 2" xfId="2509" xr:uid="{A311E432-5EF8-4892-8FB5-41DAEC65C826}"/>
    <cellStyle name="Note 3 21 3" xfId="2510" xr:uid="{25854AFF-12C7-470A-A6D7-FEE6E78C27FA}"/>
    <cellStyle name="Note 3 21 3 2" xfId="2511" xr:uid="{A71CA9AF-0FB4-46F6-9C81-1A176E6A7B13}"/>
    <cellStyle name="Note 3 21 4" xfId="2512" xr:uid="{D4EF9180-CCEE-41A4-B869-286F9F973572}"/>
    <cellStyle name="Note 3 21 4 2" xfId="2513" xr:uid="{C8B4A666-8391-42EE-B8F8-8A87BEDC398F}"/>
    <cellStyle name="Note 3 21 5" xfId="2514" xr:uid="{F6C9DE38-0885-46F6-8EE0-81D8EDD83168}"/>
    <cellStyle name="Note 3 22" xfId="2515" xr:uid="{4077BEFA-E59E-4D12-9B54-F79A8CF80D57}"/>
    <cellStyle name="Note 3 22 2" xfId="2516" xr:uid="{C8A42AA6-1859-4F44-B86D-31976CE83B67}"/>
    <cellStyle name="Note 3 22 2 2" xfId="2517" xr:uid="{FDA06364-E48F-4E54-A476-01A30F9901D9}"/>
    <cellStyle name="Note 3 22 3" xfId="2518" xr:uid="{0C4CDA96-7DFE-4FCD-BE83-25CEE5E38BDE}"/>
    <cellStyle name="Note 3 22 3 2" xfId="2519" xr:uid="{A504B747-8E25-4835-9A08-7E2BFAE7FA4A}"/>
    <cellStyle name="Note 3 22 4" xfId="2520" xr:uid="{F1D5B1D1-354F-4D23-8138-2E8DBC66F3D5}"/>
    <cellStyle name="Note 3 22 4 2" xfId="2521" xr:uid="{E4A02582-649B-4A81-B5E0-982B559A92B0}"/>
    <cellStyle name="Note 3 22 5" xfId="2522" xr:uid="{F4C1A18A-1159-4920-8236-E8613D238692}"/>
    <cellStyle name="Note 3 23" xfId="2523" xr:uid="{908D9EF4-2488-456B-8B7C-51D3DA5FAAB1}"/>
    <cellStyle name="Note 3 23 2" xfId="2524" xr:uid="{768CF5F8-520D-4AE6-932F-3BD9DDC8ED48}"/>
    <cellStyle name="Note 3 23 2 2" xfId="2525" xr:uid="{49CDFA42-91CB-4D6B-ABD5-EAA3FCEBC139}"/>
    <cellStyle name="Note 3 23 3" xfId="2526" xr:uid="{CDED4E7C-1943-4360-BD76-F060FAEC95BC}"/>
    <cellStyle name="Note 3 23 3 2" xfId="2527" xr:uid="{DC24CFAF-65CD-4EC6-B034-2541F8EB7706}"/>
    <cellStyle name="Note 3 23 4" xfId="2528" xr:uid="{F35E1B64-42E6-45A0-A834-5789E2F60197}"/>
    <cellStyle name="Note 3 23 4 2" xfId="2529" xr:uid="{1218F305-2253-44C3-8795-D2AAEBB145AB}"/>
    <cellStyle name="Note 3 23 5" xfId="2530" xr:uid="{ECF72B62-74B9-4D90-B551-D5D6655BA9E2}"/>
    <cellStyle name="Note 3 24" xfId="2531" xr:uid="{F2170710-8C20-4854-BC70-D4FC99E378C0}"/>
    <cellStyle name="Note 3 24 2" xfId="2532" xr:uid="{2E46F07B-2884-42CE-BAB7-27F3B2EFEF90}"/>
    <cellStyle name="Note 3 24 2 2" xfId="2533" xr:uid="{83A3928D-E992-4716-AD7E-E5908008F103}"/>
    <cellStyle name="Note 3 24 3" xfId="2534" xr:uid="{D05A5ABA-BBA7-49A7-852B-6229A04A66D2}"/>
    <cellStyle name="Note 3 24 3 2" xfId="2535" xr:uid="{A829BF4E-7D38-4492-BEDB-94ACFB6CE41E}"/>
    <cellStyle name="Note 3 24 4" xfId="2536" xr:uid="{7089E046-6E9B-41A9-AA1A-F693D0A50CB4}"/>
    <cellStyle name="Note 3 24 4 2" xfId="2537" xr:uid="{11428A4C-9042-467F-8CC4-185E46072711}"/>
    <cellStyle name="Note 3 24 5" xfId="2538" xr:uid="{52F41603-6DCA-4877-A672-968006995147}"/>
    <cellStyle name="Note 3 25" xfId="2539" xr:uid="{68CD83BC-FD1A-49D1-9C98-1796E86129FB}"/>
    <cellStyle name="Note 3 25 2" xfId="2540" xr:uid="{080080C8-C197-4CC4-B5C5-19F34731C54A}"/>
    <cellStyle name="Note 3 26" xfId="2541" xr:uid="{DB99B9F6-1CBA-48E9-B21C-FC3E687B0F53}"/>
    <cellStyle name="Note 3 26 2" xfId="2542" xr:uid="{61CE4E31-5F9A-49B3-9D43-7BB2B554CB24}"/>
    <cellStyle name="Note 3 27" xfId="2543" xr:uid="{F60BA1EA-4919-40EE-BAA2-52E137EFBFC5}"/>
    <cellStyle name="Note 3 27 2" xfId="2544" xr:uid="{6C21B442-F328-409D-8EF8-A43EA5A2889C}"/>
    <cellStyle name="Note 3 28" xfId="2545" xr:uid="{569A2A10-338C-4678-9F65-34E7432A6D91}"/>
    <cellStyle name="Note 3 29" xfId="2386" xr:uid="{7874D370-3F17-4747-A5E5-DB2FA81DD919}"/>
    <cellStyle name="Note 3 3" xfId="1301" xr:uid="{8C3302A1-A812-480D-9A6E-82E40E2A8574}"/>
    <cellStyle name="Note 3 3 2" xfId="2547" xr:uid="{0E413194-F1C5-4189-9ADC-0454258B327A}"/>
    <cellStyle name="Note 3 3 2 2" xfId="2548" xr:uid="{AD39E50D-BE88-45C7-A70F-1E319299C1C5}"/>
    <cellStyle name="Note 3 3 3" xfId="2549" xr:uid="{5ADEB60C-2CC2-46A1-B2A8-50760BB7F4DC}"/>
    <cellStyle name="Note 3 3 3 2" xfId="2550" xr:uid="{D264750F-5B61-44F1-8D68-7F05B51FC569}"/>
    <cellStyle name="Note 3 3 4" xfId="2551" xr:uid="{07AC9F4D-E755-402E-A68A-2666AFEABBDC}"/>
    <cellStyle name="Note 3 3 4 2" xfId="2552" xr:uid="{3CECC7D0-8DFA-437E-AE9E-025E89E92D32}"/>
    <cellStyle name="Note 3 3 5" xfId="2553" xr:uid="{CB17A6B6-3018-4615-9BE7-F210C422C8C7}"/>
    <cellStyle name="Note 3 3 5 2" xfId="2554" xr:uid="{1393BDEF-542B-4DB0-A075-C0AD8EAB5541}"/>
    <cellStyle name="Note 3 3 6" xfId="2555" xr:uid="{6779B6C9-2E17-4163-8432-0FF0DE1ECE97}"/>
    <cellStyle name="Note 3 3 7" xfId="2546" xr:uid="{B321313E-3B6A-43D8-8FE4-193D74683F17}"/>
    <cellStyle name="Note 3 4" xfId="2556" xr:uid="{06896F6D-9EC1-4ADC-BE22-88BC73E25C32}"/>
    <cellStyle name="Note 3 4 2" xfId="2557" xr:uid="{7C888F1A-333E-4066-B150-1E3BE538CAFC}"/>
    <cellStyle name="Note 3 4 2 2" xfId="2558" xr:uid="{4A502548-2146-4596-9B37-323AD8F50B23}"/>
    <cellStyle name="Note 3 4 3" xfId="2559" xr:uid="{0003D433-3447-41F2-B059-B1523608D2C1}"/>
    <cellStyle name="Note 3 4 3 2" xfId="2560" xr:uid="{C549AB2A-BDCF-4D01-B834-131BE189C354}"/>
    <cellStyle name="Note 3 4 4" xfId="2561" xr:uid="{2E406307-BA03-48AF-9FAF-638B7E92B079}"/>
    <cellStyle name="Note 3 4 4 2" xfId="2562" xr:uid="{F1377386-D29B-423F-B952-57C28DA7031A}"/>
    <cellStyle name="Note 3 4 5" xfId="2563" xr:uid="{FB47F6D9-DC6C-499C-9882-7D47D0DB4A59}"/>
    <cellStyle name="Note 3 4 5 2" xfId="2564" xr:uid="{806C5F41-BE2C-4A8A-95BE-AC3816CE32E5}"/>
    <cellStyle name="Note 3 4 6" xfId="2565" xr:uid="{D3C94900-9FF3-4CE1-8240-B611C0A64D62}"/>
    <cellStyle name="Note 3 5" xfId="2566" xr:uid="{4E3DE4DD-2F73-42EB-9F4D-7CB3A54AA354}"/>
    <cellStyle name="Note 3 5 2" xfId="2567" xr:uid="{82BE834A-B323-49FF-B5D2-7910CBC3C0CF}"/>
    <cellStyle name="Note 3 5 2 2" xfId="2568" xr:uid="{F9F25257-3CA7-4060-9BFE-D7B78AD1C67A}"/>
    <cellStyle name="Note 3 5 3" xfId="2569" xr:uid="{9AC44743-7AC7-46EA-91F5-B82FB399F375}"/>
    <cellStyle name="Note 3 5 3 2" xfId="2570" xr:uid="{CDE4DE09-3BB7-4B0E-AF0C-CFA053D58551}"/>
    <cellStyle name="Note 3 5 4" xfId="2571" xr:uid="{47D09436-B0C9-4D2B-BE64-CCB0BA6C12ED}"/>
    <cellStyle name="Note 3 5 4 2" xfId="2572" xr:uid="{BA46BF73-C794-471B-9B96-C57184F66558}"/>
    <cellStyle name="Note 3 5 5" xfId="2573" xr:uid="{1FEB1792-1272-4A57-90ED-FF71278DE071}"/>
    <cellStyle name="Note 3 5 5 2" xfId="2574" xr:uid="{1876BA4D-9C1A-4DC7-842C-9D4079D3480D}"/>
    <cellStyle name="Note 3 5 6" xfId="2575" xr:uid="{B1C2E5A0-7103-4A73-BF33-B4A322FF6617}"/>
    <cellStyle name="Note 3 6" xfId="2576" xr:uid="{187571F6-1F92-41D9-86A2-9270709EFC9A}"/>
    <cellStyle name="Note 3 6 2" xfId="2577" xr:uid="{642C07DA-D005-452C-8097-C541F077D9C5}"/>
    <cellStyle name="Note 3 6 2 2" xfId="2578" xr:uid="{A56A6B26-093F-481E-BA21-D0B9C187120F}"/>
    <cellStyle name="Note 3 6 3" xfId="2579" xr:uid="{D38E6D93-D6AC-467D-A335-B5F9AACA31CC}"/>
    <cellStyle name="Note 3 6 3 2" xfId="2580" xr:uid="{23360186-5E84-494B-BD07-C10968D86389}"/>
    <cellStyle name="Note 3 6 4" xfId="2581" xr:uid="{2F721153-AA85-4C49-B8DB-985FCD7ACE9B}"/>
    <cellStyle name="Note 3 6 4 2" xfId="2582" xr:uid="{4F0AE1EA-19EB-4095-A18C-2B0F075DA26E}"/>
    <cellStyle name="Note 3 6 5" xfId="2583" xr:uid="{2BEE3432-6512-4F87-9639-A6901493989B}"/>
    <cellStyle name="Note 3 6 5 2" xfId="2584" xr:uid="{6F37392E-086A-4F95-B136-5D08ECA309A3}"/>
    <cellStyle name="Note 3 6 6" xfId="2585" xr:uid="{21CB01E5-82A5-4F90-B939-778B3646A325}"/>
    <cellStyle name="Note 3 7" xfId="2586" xr:uid="{254372D9-15FC-4EAB-B698-20EA353900C1}"/>
    <cellStyle name="Note 3 7 2" xfId="2587" xr:uid="{50BE9593-F634-4583-B40B-4A0B645CEF9C}"/>
    <cellStyle name="Note 3 7 2 2" xfId="2588" xr:uid="{6FC07331-8E44-49C0-AFD6-FD2278B031CD}"/>
    <cellStyle name="Note 3 7 3" xfId="2589" xr:uid="{E3A3B815-D5F2-489E-99C5-D7573CC4EC10}"/>
    <cellStyle name="Note 3 7 3 2" xfId="2590" xr:uid="{08B61866-5B24-45DA-947D-24C7E7EE8B8B}"/>
    <cellStyle name="Note 3 7 4" xfId="2591" xr:uid="{50AC74EF-1827-4C1E-ADDC-7969D499B079}"/>
    <cellStyle name="Note 3 7 4 2" xfId="2592" xr:uid="{83252F16-F9C8-4B3F-8A3A-E7BBFEC53F5B}"/>
    <cellStyle name="Note 3 7 5" xfId="2593" xr:uid="{547F1D0D-90BE-45BB-81CB-E5B69380ECD8}"/>
    <cellStyle name="Note 3 7 5 2" xfId="2594" xr:uid="{9EADBA28-8C31-487E-AAA7-6D9ADF6B99E8}"/>
    <cellStyle name="Note 3 7 6" xfId="2595" xr:uid="{357D6CA7-E847-49D5-825F-5094EF2DEBAB}"/>
    <cellStyle name="Note 3 8" xfId="2596" xr:uid="{84543CF4-35A4-4FED-A929-AB0BDE2C18D8}"/>
    <cellStyle name="Note 3 8 2" xfId="2597" xr:uid="{5F9F56E8-0EA8-4537-8DF3-E999007984D1}"/>
    <cellStyle name="Note 3 8 2 2" xfId="2598" xr:uid="{77ED2563-D498-4FCD-9D9F-EE3C738E3A1D}"/>
    <cellStyle name="Note 3 8 3" xfId="2599" xr:uid="{D627F039-464A-4EA6-BA55-DCE9D0C5F429}"/>
    <cellStyle name="Note 3 8 3 2" xfId="2600" xr:uid="{28489AF4-6AAF-483B-AB53-3AB4802C6AD5}"/>
    <cellStyle name="Note 3 8 4" xfId="2601" xr:uid="{5B14B54E-20EE-42F1-B1CF-2BF86AB9DA32}"/>
    <cellStyle name="Note 3 8 4 2" xfId="2602" xr:uid="{861BEF22-7582-46E7-B569-FA6FDA403470}"/>
    <cellStyle name="Note 3 8 5" xfId="2603" xr:uid="{047C6639-CA3E-4663-A11F-D4E7A574E726}"/>
    <cellStyle name="Note 3 8 5 2" xfId="2604" xr:uid="{A4A32685-CD0E-43AA-B5B6-21E356004D9C}"/>
    <cellStyle name="Note 3 8 6" xfId="2605" xr:uid="{C9BBAC91-B7BC-4D62-9329-615B5644134F}"/>
    <cellStyle name="Note 3 9" xfId="2606" xr:uid="{9D8BF7B2-0A8A-4F05-AD4B-CE3C6E1B7471}"/>
    <cellStyle name="Note 3 9 2" xfId="2607" xr:uid="{08D231C9-7994-40D4-ADD1-60B9DD1316B1}"/>
    <cellStyle name="Note 3 9 2 2" xfId="2608" xr:uid="{85D3FCEF-3B44-4C65-B6BA-609FAF6DA150}"/>
    <cellStyle name="Note 3 9 3" xfId="2609" xr:uid="{E17AFC26-209C-44BE-A181-051410F273BA}"/>
    <cellStyle name="Note 3 9 3 2" xfId="2610" xr:uid="{CD8703A7-9AB8-4381-969A-625FC5CDEC13}"/>
    <cellStyle name="Note 3 9 4" xfId="2611" xr:uid="{BA2F99E5-50EF-49ED-B8F8-409370B16507}"/>
    <cellStyle name="Note 3 9 4 2" xfId="2612" xr:uid="{148D91D0-F4BF-4A90-800C-037D7E678260}"/>
    <cellStyle name="Note 3 9 5" xfId="2613" xr:uid="{ADEC9951-3EEB-498C-890E-110802027FCE}"/>
    <cellStyle name="Note 3 9 5 2" xfId="2614" xr:uid="{1032989D-8EE6-479E-A055-88761194FF94}"/>
    <cellStyle name="Note 3 9 6" xfId="2615" xr:uid="{0D6B37E5-05C8-45CB-9BC2-A0101AC2E773}"/>
    <cellStyle name="Note 30" xfId="2616" xr:uid="{C422E4F4-5CE3-4465-8072-A7CFA767E573}"/>
    <cellStyle name="Note 30 2" xfId="2617" xr:uid="{D8788FAA-7049-45AD-B6C8-67C333D301AE}"/>
    <cellStyle name="Note 31" xfId="2618" xr:uid="{D0C2A45D-4349-4FA7-BEB6-C3F1B01F4088}"/>
    <cellStyle name="Note 31 2" xfId="2619" xr:uid="{6E058DCA-E1B4-4CF0-8B02-390E3E0FFE33}"/>
    <cellStyle name="Note 32" xfId="2620" xr:uid="{5448B092-8AFF-4EEC-8E1D-B1474470B446}"/>
    <cellStyle name="Note 32 2" xfId="2621" xr:uid="{D36E0797-5DFE-4DDC-A62F-569053EE20E7}"/>
    <cellStyle name="Note 33" xfId="2622" xr:uid="{CEAB343B-8FC8-4FA4-A1B9-8AA382CDF203}"/>
    <cellStyle name="Note 33 2" xfId="2623" xr:uid="{EAA3B3D3-7A0F-456B-87B9-D32F220FA6C2}"/>
    <cellStyle name="Note 34" xfId="2624" xr:uid="{439F3CEF-2B2D-43E5-B870-31668F818D85}"/>
    <cellStyle name="Note 34 2" xfId="2625" xr:uid="{462EFC54-8879-4097-A052-2E188EB8CC49}"/>
    <cellStyle name="Note 35" xfId="2626" xr:uid="{44B0A8B5-376F-4A46-AA65-0E461CA0B264}"/>
    <cellStyle name="Note 35 2" xfId="2627" xr:uid="{A916A1E7-0501-4DEA-B457-047C382C0889}"/>
    <cellStyle name="Note 36" xfId="2628" xr:uid="{EED9FA78-AFE6-4B3D-9C42-3D9570AC5438}"/>
    <cellStyle name="Note 36 2" xfId="2629" xr:uid="{B0AAE43C-67A6-4CB6-BD48-F9E282F2791A}"/>
    <cellStyle name="Note 37" xfId="2630" xr:uid="{1875C13A-8E96-4CA9-8CF3-49B087A19FE7}"/>
    <cellStyle name="Note 37 2" xfId="2631" xr:uid="{C70B9BB9-35FF-45C8-9493-E0554C4EB4B7}"/>
    <cellStyle name="Note 38" xfId="2632" xr:uid="{F4BD5B4A-2D1D-4B8A-A946-AE37C3B69731}"/>
    <cellStyle name="Note 38 2" xfId="2633" xr:uid="{8C99F212-3E4A-4B10-BEA4-797EF6F4946A}"/>
    <cellStyle name="Note 39" xfId="2634" xr:uid="{785C30D4-989B-456F-8C07-DBE887824DD3}"/>
    <cellStyle name="Note 39 2" xfId="2635" xr:uid="{FE730AB9-5DE8-4466-82A0-DF5F435DFB58}"/>
    <cellStyle name="Note 4" xfId="2636" xr:uid="{20E0F413-638D-49DD-955B-3981908CEE81}"/>
    <cellStyle name="Note 4 10" xfId="2637" xr:uid="{9B2B7674-303F-420A-8D8D-150017503D37}"/>
    <cellStyle name="Note 4 10 2" xfId="2638" xr:uid="{A165222C-AD5C-45B1-82E4-2F188E1A22B5}"/>
    <cellStyle name="Note 4 10 2 2" xfId="2639" xr:uid="{DB283759-5709-4D08-9296-51A21381C03D}"/>
    <cellStyle name="Note 4 10 3" xfId="2640" xr:uid="{73F18371-3AB5-471E-9DE3-79042AB8B276}"/>
    <cellStyle name="Note 4 10 3 2" xfId="2641" xr:uid="{C432E341-3D28-413F-86A6-347DBD02FD64}"/>
    <cellStyle name="Note 4 10 4" xfId="2642" xr:uid="{2EEE15DF-2A24-45E5-B8A6-95F07D735E7C}"/>
    <cellStyle name="Note 4 10 4 2" xfId="2643" xr:uid="{65F94493-817A-45EA-AFBE-4BE8109C1FEE}"/>
    <cellStyle name="Note 4 10 5" xfId="2644" xr:uid="{06640A66-0A57-4A41-BBAE-EB48E4403F7B}"/>
    <cellStyle name="Note 4 10 5 2" xfId="2645" xr:uid="{F6D0AB6A-0CEF-4926-B71E-C251CFEF4D6F}"/>
    <cellStyle name="Note 4 10 6" xfId="2646" xr:uid="{5A552D20-DD87-4995-8CDB-36ECAF8C4E68}"/>
    <cellStyle name="Note 4 11" xfId="2647" xr:uid="{825AAFBD-9F6D-4193-95B0-98E1CD139E68}"/>
    <cellStyle name="Note 4 11 2" xfId="2648" xr:uid="{D821599F-4A8A-4D79-9647-289A5A19C3E6}"/>
    <cellStyle name="Note 4 11 2 2" xfId="2649" xr:uid="{7767AA68-B1C5-480D-8A1C-9552671C47AF}"/>
    <cellStyle name="Note 4 11 3" xfId="2650" xr:uid="{C4686F30-544A-4311-B15E-65B75FADE192}"/>
    <cellStyle name="Note 4 11 3 2" xfId="2651" xr:uid="{EAAA0617-06BC-4AF0-BDED-6DD2FE61A5D6}"/>
    <cellStyle name="Note 4 11 4" xfId="2652" xr:uid="{EC776977-B5B1-4CD4-9409-061DD6844FB2}"/>
    <cellStyle name="Note 4 11 4 2" xfId="2653" xr:uid="{ABC1EC1D-3D7E-4AA6-A5AC-1E389DF53BFF}"/>
    <cellStyle name="Note 4 11 5" xfId="2654" xr:uid="{B4C472C4-CE2B-423E-9772-96649830141F}"/>
    <cellStyle name="Note 4 11 5 2" xfId="2655" xr:uid="{BD99794D-79C0-4705-84A1-D02285304B6B}"/>
    <cellStyle name="Note 4 11 6" xfId="2656" xr:uid="{953111AE-7F28-47ED-880F-14D2C7A6C21C}"/>
    <cellStyle name="Note 4 12" xfId="2657" xr:uid="{FA88D9D7-5BDA-4FEE-86F9-78CCA438DB83}"/>
    <cellStyle name="Note 4 12 2" xfId="2658" xr:uid="{2F3714ED-EB18-47BF-B4E5-0E25DE85C2FB}"/>
    <cellStyle name="Note 4 12 2 2" xfId="2659" xr:uid="{1F933D00-7D84-4F4C-AAA3-0A218665E55A}"/>
    <cellStyle name="Note 4 12 3" xfId="2660" xr:uid="{DD16964A-C832-46E6-A791-B99C6C172463}"/>
    <cellStyle name="Note 4 12 3 2" xfId="2661" xr:uid="{64A22929-EFBE-495C-89A0-2CAC5A996AA2}"/>
    <cellStyle name="Note 4 12 4" xfId="2662" xr:uid="{8975D9F7-B452-4259-9108-4824106F6C9E}"/>
    <cellStyle name="Note 4 12 4 2" xfId="2663" xr:uid="{78CE9051-5548-4653-8B66-23348CCFF967}"/>
    <cellStyle name="Note 4 12 5" xfId="2664" xr:uid="{4D89B8E1-48B7-4B7F-BB6D-599DDCAD6F11}"/>
    <cellStyle name="Note 4 12 5 2" xfId="2665" xr:uid="{E9C64164-3DF2-4C96-A6E6-A49B19A55F8F}"/>
    <cellStyle name="Note 4 12 6" xfId="2666" xr:uid="{66C74380-2BC1-4791-99F0-F6E7FA87AC2E}"/>
    <cellStyle name="Note 4 13" xfId="2667" xr:uid="{CC6E67AF-4821-4FCD-AC13-5956291F3478}"/>
    <cellStyle name="Note 4 13 2" xfId="2668" xr:uid="{B745FE63-9030-4160-A626-8D0EEC260617}"/>
    <cellStyle name="Note 4 13 2 2" xfId="2669" xr:uid="{F3F92D70-3EDF-41B0-ABDF-CAE537DEB688}"/>
    <cellStyle name="Note 4 13 3" xfId="2670" xr:uid="{FC6E008E-631A-47D1-A082-73EF505BD25B}"/>
    <cellStyle name="Note 4 13 3 2" xfId="2671" xr:uid="{B0F6B825-3606-4B8F-9126-986FB370A2F8}"/>
    <cellStyle name="Note 4 13 4" xfId="2672" xr:uid="{4C4746E6-3A3E-45DE-BCA3-B08AF4223D63}"/>
    <cellStyle name="Note 4 13 4 2" xfId="2673" xr:uid="{41617B86-C417-448C-BE27-D764A09DC046}"/>
    <cellStyle name="Note 4 13 5" xfId="2674" xr:uid="{73E8C50C-C36D-4F7E-BE27-9B36A94ED44C}"/>
    <cellStyle name="Note 4 13 5 2" xfId="2675" xr:uid="{185BD7DA-EB4C-4880-A9D7-E07AC34A66F3}"/>
    <cellStyle name="Note 4 13 6" xfId="2676" xr:uid="{259C3D50-C8E3-4779-8BF4-B78A0F2F084B}"/>
    <cellStyle name="Note 4 14" xfId="2677" xr:uid="{F6E3027B-FF97-40D8-9AA5-AA4F4B5A55B7}"/>
    <cellStyle name="Note 4 14 2" xfId="2678" xr:uid="{82E235F0-0D81-4536-9AF1-41DAF65D086F}"/>
    <cellStyle name="Note 4 14 2 2" xfId="2679" xr:uid="{6154E4BE-6932-4F22-81CE-7513D7C26664}"/>
    <cellStyle name="Note 4 14 3" xfId="2680" xr:uid="{F77FD760-A4FB-4680-9F50-8563B2732E13}"/>
    <cellStyle name="Note 4 14 3 2" xfId="2681" xr:uid="{8E6A9826-840B-4887-8DCB-6D78D3DAA988}"/>
    <cellStyle name="Note 4 14 4" xfId="2682" xr:uid="{6A8576D1-DF5E-4401-B42E-9F990202822C}"/>
    <cellStyle name="Note 4 14 4 2" xfId="2683" xr:uid="{BC79E36B-CAD5-46E1-B9C8-1EEA56950B7B}"/>
    <cellStyle name="Note 4 14 5" xfId="2684" xr:uid="{34D48397-DBCA-4CA3-A9BD-9F500C64A9A2}"/>
    <cellStyle name="Note 4 14 5 2" xfId="2685" xr:uid="{D86E93A4-BD25-428D-A77E-C0F5442EC9DF}"/>
    <cellStyle name="Note 4 14 6" xfId="2686" xr:uid="{8AEEE6E4-9894-4523-B878-0F2BDDE8FACF}"/>
    <cellStyle name="Note 4 15" xfId="2687" xr:uid="{FE55C482-1BF8-4AE4-B179-E81D5E67C4C9}"/>
    <cellStyle name="Note 4 15 2" xfId="2688" xr:uid="{052E925A-479B-4A45-81C8-724605D13E61}"/>
    <cellStyle name="Note 4 15 2 2" xfId="2689" xr:uid="{25C3CCEF-7C97-4A9F-89DD-7F0BBAF1200E}"/>
    <cellStyle name="Note 4 15 3" xfId="2690" xr:uid="{2B3EA73A-63F0-4FFE-94A5-774B385EA807}"/>
    <cellStyle name="Note 4 15 3 2" xfId="2691" xr:uid="{9961395F-BD55-496B-9935-67EE8FB847BE}"/>
    <cellStyle name="Note 4 15 4" xfId="2692" xr:uid="{552F8310-807D-4F12-9AE6-0F436DA63128}"/>
    <cellStyle name="Note 4 15 4 2" xfId="2693" xr:uid="{861E7556-46EE-4CC5-9583-A7299FC5CF55}"/>
    <cellStyle name="Note 4 15 5" xfId="2694" xr:uid="{C3F94E2F-31A0-472D-9609-F9BAA79462D1}"/>
    <cellStyle name="Note 4 15 5 2" xfId="2695" xr:uid="{A77D57D5-996C-4CBF-B53F-97BCEE9F4DFC}"/>
    <cellStyle name="Note 4 15 6" xfId="2696" xr:uid="{44C70574-2EF8-4625-BAF4-3C01EEB5B70F}"/>
    <cellStyle name="Note 4 16" xfId="2697" xr:uid="{4957A0D2-848E-4260-A8C1-951821E361A8}"/>
    <cellStyle name="Note 4 16 2" xfId="2698" xr:uid="{5718F9A4-F64F-473E-95BB-35E147650A7E}"/>
    <cellStyle name="Note 4 16 2 2" xfId="2699" xr:uid="{60839B9F-CBC7-491D-BF2C-0A24A7329EA0}"/>
    <cellStyle name="Note 4 16 3" xfId="2700" xr:uid="{26B117B7-B843-43D3-A3D9-FDDD660D3DB4}"/>
    <cellStyle name="Note 4 16 3 2" xfId="2701" xr:uid="{31C9F513-D20F-4FF5-940C-BD0CF0D50502}"/>
    <cellStyle name="Note 4 16 4" xfId="2702" xr:uid="{D0E9E792-416D-4B09-B38A-E90102B7A246}"/>
    <cellStyle name="Note 4 16 4 2" xfId="2703" xr:uid="{C0A1E0A3-D4D8-44C8-AE84-846342273714}"/>
    <cellStyle name="Note 4 16 5" xfId="2704" xr:uid="{FBCEAAA7-8C08-401E-A210-2C2377A819FF}"/>
    <cellStyle name="Note 4 16 5 2" xfId="2705" xr:uid="{82141365-D088-4E6B-A690-047048EDA8FC}"/>
    <cellStyle name="Note 4 16 6" xfId="2706" xr:uid="{582E43ED-C187-404A-95C8-E62D5CF292F0}"/>
    <cellStyle name="Note 4 17" xfId="2707" xr:uid="{FAB32A30-2D7D-4C98-93B5-BE2B9AF69A64}"/>
    <cellStyle name="Note 4 17 2" xfId="2708" xr:uid="{A222841E-C90C-469D-9371-6CD7830E133D}"/>
    <cellStyle name="Note 4 17 2 2" xfId="2709" xr:uid="{087A7F18-2D85-4B80-8149-CFD11B389DD7}"/>
    <cellStyle name="Note 4 17 3" xfId="2710" xr:uid="{19D38D89-9932-4465-A587-E1CBA7A7A896}"/>
    <cellStyle name="Note 4 17 3 2" xfId="2711" xr:uid="{8712B156-266D-4B10-BEBF-C8FBC52B8AF9}"/>
    <cellStyle name="Note 4 17 4" xfId="2712" xr:uid="{94471EB5-53B1-49CA-86E6-0FDDBA83868B}"/>
    <cellStyle name="Note 4 17 4 2" xfId="2713" xr:uid="{1867FE22-0E4F-4D42-9DEC-B168B877D08D}"/>
    <cellStyle name="Note 4 17 5" xfId="2714" xr:uid="{C0707569-6D09-497E-9088-8271D49D5B3D}"/>
    <cellStyle name="Note 4 17 5 2" xfId="2715" xr:uid="{81C7721F-BC13-4162-8571-56C9E5F74698}"/>
    <cellStyle name="Note 4 17 6" xfId="2716" xr:uid="{2BB85BA3-86D6-46F7-A2AF-22647A844893}"/>
    <cellStyle name="Note 4 18" xfId="2717" xr:uid="{949D24F8-0FB6-4559-9796-BF54FF74C4FE}"/>
    <cellStyle name="Note 4 18 2" xfId="2718" xr:uid="{96BD08C7-9A4E-42CB-9B9D-C725C9609400}"/>
    <cellStyle name="Note 4 18 2 2" xfId="2719" xr:uid="{81F9F317-856F-487E-99C2-C82B74A35B0D}"/>
    <cellStyle name="Note 4 18 3" xfId="2720" xr:uid="{D1B98EE0-F26F-4B3A-8EFC-C238948DB33C}"/>
    <cellStyle name="Note 4 18 3 2" xfId="2721" xr:uid="{18C1AEF4-A736-4FCC-A90A-D4DB3182BE60}"/>
    <cellStyle name="Note 4 18 4" xfId="2722" xr:uid="{C45EAD59-9C9D-4148-A81F-8EC6148D1CD8}"/>
    <cellStyle name="Note 4 18 4 2" xfId="2723" xr:uid="{ADD61302-10E8-4AA2-9DB0-211CDE29D6C4}"/>
    <cellStyle name="Note 4 18 5" xfId="2724" xr:uid="{DC79EC8F-20E0-4B6F-929A-98E93723FDEB}"/>
    <cellStyle name="Note 4 18 5 2" xfId="2725" xr:uid="{45DE9BCB-5B5D-44C2-916E-99C8E73A1E9A}"/>
    <cellStyle name="Note 4 18 6" xfId="2726" xr:uid="{9624EB2B-7F1F-4125-A810-49659897EC88}"/>
    <cellStyle name="Note 4 19" xfId="2727" xr:uid="{98586A3F-4BFF-495F-9D38-4B4FAEF90A61}"/>
    <cellStyle name="Note 4 19 2" xfId="2728" xr:uid="{85870389-4C08-4F16-9A13-8986A370B5B0}"/>
    <cellStyle name="Note 4 19 2 2" xfId="2729" xr:uid="{AC065059-87C6-4E1C-845F-C1310870F165}"/>
    <cellStyle name="Note 4 19 3" xfId="2730" xr:uid="{FFB84871-80DD-4FAB-A1C2-0D0DE41ABC52}"/>
    <cellStyle name="Note 4 19 3 2" xfId="2731" xr:uid="{132E5009-FB1F-4DB3-AED9-04EF7818B14D}"/>
    <cellStyle name="Note 4 19 4" xfId="2732" xr:uid="{5ABEAA6A-A82C-4749-8AD9-95D486C05212}"/>
    <cellStyle name="Note 4 19 4 2" xfId="2733" xr:uid="{F3C14B78-E721-490F-8939-2257CB2688F3}"/>
    <cellStyle name="Note 4 19 5" xfId="2734" xr:uid="{7AC51DEF-D4DA-4CA2-92D5-03233EB76DB2}"/>
    <cellStyle name="Note 4 19 5 2" xfId="2735" xr:uid="{FEFC4123-C15A-4F44-84DA-1B6E3CCABD38}"/>
    <cellStyle name="Note 4 19 6" xfId="2736" xr:uid="{6850704D-DD06-4F8A-9148-7C58407420D3}"/>
    <cellStyle name="Note 4 2" xfId="2737" xr:uid="{A38B37EF-1251-492C-8951-771E6079E91A}"/>
    <cellStyle name="Note 4 2 2" xfId="2738" xr:uid="{6D0EB148-2883-4519-B760-825A93A33077}"/>
    <cellStyle name="Note 4 2 2 2" xfId="2739" xr:uid="{F5EA1C13-81F0-48CA-9A06-D18A482E517F}"/>
    <cellStyle name="Note 4 2 3" xfId="2740" xr:uid="{6903DEB1-9F7F-47CC-9D63-2CEC79C14E6C}"/>
    <cellStyle name="Note 4 2 3 2" xfId="2741" xr:uid="{74023E98-4575-4F33-A62F-BF0B9621955F}"/>
    <cellStyle name="Note 4 2 4" xfId="2742" xr:uid="{A618A4BB-75F1-46F6-B070-AB647C781CFA}"/>
    <cellStyle name="Note 4 2 4 2" xfId="2743" xr:uid="{6ABC682D-C914-4FAA-A53D-A59ABE36BC03}"/>
    <cellStyle name="Note 4 2 5" xfId="2744" xr:uid="{992F8511-D225-4478-914B-77A618A84270}"/>
    <cellStyle name="Note 4 2 5 2" xfId="2745" xr:uid="{CA76B988-211E-4818-8335-D430C33BD859}"/>
    <cellStyle name="Note 4 2 6" xfId="2746" xr:uid="{D1BCA6E9-297A-4DE9-B6C0-FBABE2943A3E}"/>
    <cellStyle name="Note 4 20" xfId="2747" xr:uid="{7E2B2C67-61DA-4702-9122-47E6883DC5A9}"/>
    <cellStyle name="Note 4 20 2" xfId="2748" xr:uid="{3AB9C325-BC2A-45E8-B500-EEAD11056AA5}"/>
    <cellStyle name="Note 4 20 2 2" xfId="2749" xr:uid="{B6DC6A53-0E29-4814-BEB7-DE33277F530B}"/>
    <cellStyle name="Note 4 20 2 2 2" xfId="2750" xr:uid="{E9F652A0-AD6B-40CD-B794-2BE723A5C948}"/>
    <cellStyle name="Note 4 20 2 3" xfId="2751" xr:uid="{E6607F91-5229-42D8-BA49-3AA1CBC087A4}"/>
    <cellStyle name="Note 4 20 2 3 2" xfId="2752" xr:uid="{109A75B0-9528-4BF1-9016-3CB82BD302AC}"/>
    <cellStyle name="Note 4 20 2 4" xfId="2753" xr:uid="{8E7F7B2E-0F7E-405D-8DFC-8AAA1C3542D0}"/>
    <cellStyle name="Note 4 20 2 4 2" xfId="2754" xr:uid="{93584524-4FC3-43F9-8CBE-2F5EC06D631C}"/>
    <cellStyle name="Note 4 20 2 5" xfId="2755" xr:uid="{C9107593-5CF0-4641-A63F-C61B0B9EF22E}"/>
    <cellStyle name="Note 4 20 3" xfId="2756" xr:uid="{6E4D1F50-A0EA-49D9-A051-F701F3427DF8}"/>
    <cellStyle name="Note 4 21" xfId="2757" xr:uid="{F0D9DBB5-1A8A-41DB-9587-5C76B332E127}"/>
    <cellStyle name="Note 4 21 2" xfId="2758" xr:uid="{325C64AD-54E8-4F70-BD6C-EC0D1F842D55}"/>
    <cellStyle name="Note 4 21 2 2" xfId="2759" xr:uid="{18CB6BFC-C27D-4E8D-A569-DF8173D3A75D}"/>
    <cellStyle name="Note 4 21 3" xfId="2760" xr:uid="{5525BBF2-0421-4D4C-B684-977B95AE7A4A}"/>
    <cellStyle name="Note 4 21 3 2" xfId="2761" xr:uid="{03EE84D0-1B83-46F0-A231-2449162843F0}"/>
    <cellStyle name="Note 4 21 4" xfId="2762" xr:uid="{414712F4-9ED5-4770-BF0E-F58973014829}"/>
    <cellStyle name="Note 4 21 4 2" xfId="2763" xr:uid="{9C693A9B-F314-41F3-82E0-8625122E2F73}"/>
    <cellStyle name="Note 4 21 5" xfId="2764" xr:uid="{99DA427D-25FF-41DC-806E-4B953A61FF91}"/>
    <cellStyle name="Note 4 22" xfId="2765" xr:uid="{D1B47DCE-3C5C-4E2B-88E8-A4FE9CE3AADD}"/>
    <cellStyle name="Note 4 22 2" xfId="2766" xr:uid="{7E478AB1-98F9-43CD-9C33-8C9C9EC305DE}"/>
    <cellStyle name="Note 4 22 2 2" xfId="2767" xr:uid="{427F6749-0728-425E-8FE1-E9D08C9EA986}"/>
    <cellStyle name="Note 4 22 3" xfId="2768" xr:uid="{0FAB6D8F-F4F1-4011-83D8-A8B32ED3E1DE}"/>
    <cellStyle name="Note 4 22 3 2" xfId="2769" xr:uid="{EEEF5968-05B8-4B5C-9D38-A9AE2DA208D9}"/>
    <cellStyle name="Note 4 22 4" xfId="2770" xr:uid="{A37F5434-8071-4694-928B-092E80A4083C}"/>
    <cellStyle name="Note 4 22 4 2" xfId="2771" xr:uid="{C4003020-2E8F-4CAF-BC80-4E1C0BF75890}"/>
    <cellStyle name="Note 4 22 5" xfId="2772" xr:uid="{DAAE9658-FD8B-4E56-A40D-2F15337F7FA3}"/>
    <cellStyle name="Note 4 23" xfId="2773" xr:uid="{E961DB4F-F285-4F91-AA60-2903CC073C53}"/>
    <cellStyle name="Note 4 23 2" xfId="2774" xr:uid="{B9A947BC-6B34-447D-91D3-2286376EE099}"/>
    <cellStyle name="Note 4 23 2 2" xfId="2775" xr:uid="{9EDF0316-9C22-4BDE-9EF2-B099DB7B05CD}"/>
    <cellStyle name="Note 4 23 3" xfId="2776" xr:uid="{668DB582-9D09-4306-B620-D911CC8507C8}"/>
    <cellStyle name="Note 4 23 3 2" xfId="2777" xr:uid="{83D48199-74D4-49D8-86A9-6EE6F2444551}"/>
    <cellStyle name="Note 4 23 4" xfId="2778" xr:uid="{EA3C4286-63B5-4BDA-97B4-2C47565D58AF}"/>
    <cellStyle name="Note 4 23 4 2" xfId="2779" xr:uid="{C5CFDF01-6B2D-41AA-87B7-5B0B730994C8}"/>
    <cellStyle name="Note 4 23 5" xfId="2780" xr:uid="{0A0D8BDC-E259-4872-B9DD-54C2B5C4EFEA}"/>
    <cellStyle name="Note 4 24" xfId="2781" xr:uid="{CEF43ABC-DF96-4B5F-A890-8E281DC15D25}"/>
    <cellStyle name="Note 4 24 2" xfId="2782" xr:uid="{DFDD9F86-82A9-45FC-842E-06A3F405DA12}"/>
    <cellStyle name="Note 4 24 2 2" xfId="2783" xr:uid="{3F0EA35E-96DC-486E-B353-27D8DA2E5BC7}"/>
    <cellStyle name="Note 4 24 3" xfId="2784" xr:uid="{9E9650D8-06F9-4365-99D3-D3E70E8C66A0}"/>
    <cellStyle name="Note 4 24 3 2" xfId="2785" xr:uid="{6645A096-DC5F-479D-AA6C-7051B2BB80DD}"/>
    <cellStyle name="Note 4 24 4" xfId="2786" xr:uid="{7BC7A414-8856-4CEA-A7BD-E17B46FFBBC3}"/>
    <cellStyle name="Note 4 24 4 2" xfId="2787" xr:uid="{C58F1353-9D0C-4BE5-A8AC-73DAF6AA8352}"/>
    <cellStyle name="Note 4 24 5" xfId="2788" xr:uid="{813E23C5-B0ED-44D8-AACC-50B2E60C1DEF}"/>
    <cellStyle name="Note 4 25" xfId="2789" xr:uid="{DFD8465D-C697-4FA3-AA09-64C2C8B04C33}"/>
    <cellStyle name="Note 4 25 2" xfId="2790" xr:uid="{840F8E98-F0BB-451C-B5AF-86408918291B}"/>
    <cellStyle name="Note 4 26" xfId="2791" xr:uid="{BF99AAA5-B2EB-42F6-9B14-664C7BF57A11}"/>
    <cellStyle name="Note 4 26 2" xfId="2792" xr:uid="{2921D0D0-29C3-4D03-A544-534F13DF4814}"/>
    <cellStyle name="Note 4 27" xfId="2793" xr:uid="{4F607056-DF14-4A18-858E-B86F2617EF04}"/>
    <cellStyle name="Note 4 27 2" xfId="2794" xr:uid="{79C72F00-9BCC-4A91-A39E-E8605481B3F5}"/>
    <cellStyle name="Note 4 28" xfId="2795" xr:uid="{9DA8738D-760F-4466-B48F-5BD97532EB5C}"/>
    <cellStyle name="Note 4 3" xfId="2796" xr:uid="{A71E1167-60E3-4F6A-B302-A0D33BF8C28A}"/>
    <cellStyle name="Note 4 3 2" xfId="2797" xr:uid="{331684DD-7ED9-41D8-B421-E498D4D27300}"/>
    <cellStyle name="Note 4 3 2 2" xfId="2798" xr:uid="{EB08AFF0-17AB-4689-87FC-76A8B815E34A}"/>
    <cellStyle name="Note 4 3 3" xfId="2799" xr:uid="{77BCC800-BEE4-477E-8786-C85BC4DE91CD}"/>
    <cellStyle name="Note 4 3 3 2" xfId="2800" xr:uid="{105D380A-5E5B-450C-B377-C7F7F7F78279}"/>
    <cellStyle name="Note 4 3 4" xfId="2801" xr:uid="{D2475D0A-DBE9-4E4B-91F2-7F1CDEEBBCE7}"/>
    <cellStyle name="Note 4 3 4 2" xfId="2802" xr:uid="{E47FFE16-9117-42EE-B154-FB3FB75E46D1}"/>
    <cellStyle name="Note 4 3 5" xfId="2803" xr:uid="{DF853300-6581-430A-8227-2D0C6395D9EA}"/>
    <cellStyle name="Note 4 3 5 2" xfId="2804" xr:uid="{F50364B7-4BF8-469C-A7D5-EA820BDE6907}"/>
    <cellStyle name="Note 4 3 6" xfId="2805" xr:uid="{B9CAC62F-DEA7-4376-AB60-F952E280B111}"/>
    <cellStyle name="Note 4 4" xfId="2806" xr:uid="{342B4917-2E33-4BC5-97D7-20D48A1AF2D1}"/>
    <cellStyle name="Note 4 4 2" xfId="2807" xr:uid="{77C9C44D-DB96-4EC9-9502-BD76D4AF6D92}"/>
    <cellStyle name="Note 4 4 2 2" xfId="2808" xr:uid="{E3A88D87-2498-41F3-A011-8A451E6E314A}"/>
    <cellStyle name="Note 4 4 3" xfId="2809" xr:uid="{FA407A0D-1F1A-430A-8D62-C67AC8CA5C3C}"/>
    <cellStyle name="Note 4 4 3 2" xfId="2810" xr:uid="{A61B1D8E-3789-4DFA-A1A8-2C49657FB739}"/>
    <cellStyle name="Note 4 4 4" xfId="2811" xr:uid="{8B41484E-C25F-431A-8EA2-3707C5F73CA2}"/>
    <cellStyle name="Note 4 4 4 2" xfId="2812" xr:uid="{2AD535B1-D3F7-46BD-B284-27102CBDC9B4}"/>
    <cellStyle name="Note 4 4 5" xfId="2813" xr:uid="{AA8F7DA2-B955-4E3B-A36E-A4CB3CDC96E0}"/>
    <cellStyle name="Note 4 4 5 2" xfId="2814" xr:uid="{FFEA3032-F1EA-4AE9-9F9B-592A667B1D95}"/>
    <cellStyle name="Note 4 4 6" xfId="2815" xr:uid="{4DBD268E-68FE-4331-8ADD-89A78487A817}"/>
    <cellStyle name="Note 4 5" xfId="2816" xr:uid="{92471D90-8871-4F9C-B1DC-73AE56C95C33}"/>
    <cellStyle name="Note 4 5 2" xfId="2817" xr:uid="{5AFE1DE8-81BF-49A1-86F4-5AC1D92A43C7}"/>
    <cellStyle name="Note 4 5 2 2" xfId="2818" xr:uid="{479E95A3-679B-4492-B60E-BA6ADBAA89C5}"/>
    <cellStyle name="Note 4 5 3" xfId="2819" xr:uid="{E5AD8EB3-4989-46E0-B9D5-3CA6D65A2789}"/>
    <cellStyle name="Note 4 5 3 2" xfId="2820" xr:uid="{D37E499A-465B-4F36-B06D-658E4F897CCE}"/>
    <cellStyle name="Note 4 5 4" xfId="2821" xr:uid="{D6789999-F7D5-4116-B900-E08863C58C59}"/>
    <cellStyle name="Note 4 5 4 2" xfId="2822" xr:uid="{940A1E00-ACDA-4E7A-BAD0-DB94BC8BB2E7}"/>
    <cellStyle name="Note 4 5 5" xfId="2823" xr:uid="{0D9C35E5-8B6C-4FB4-AE27-D18D68EB2139}"/>
    <cellStyle name="Note 4 5 5 2" xfId="2824" xr:uid="{42A9E608-31F8-4A54-9EF0-12187620393B}"/>
    <cellStyle name="Note 4 5 6" xfId="2825" xr:uid="{1D92F0E9-0FE3-4B5C-AAA6-390200708BD0}"/>
    <cellStyle name="Note 4 6" xfId="2826" xr:uid="{EBBD521F-32B5-4318-BCC2-A2F5F4BFE08C}"/>
    <cellStyle name="Note 4 6 2" xfId="2827" xr:uid="{0C93E336-1CBE-46F1-AD24-8D65191120DC}"/>
    <cellStyle name="Note 4 6 2 2" xfId="2828" xr:uid="{521EC371-4C30-4CA5-A74F-5CA02A377724}"/>
    <cellStyle name="Note 4 6 3" xfId="2829" xr:uid="{4589B00E-D7C3-4D5D-8036-1FE5DA3C477A}"/>
    <cellStyle name="Note 4 6 3 2" xfId="2830" xr:uid="{6A709B3C-E66E-4A10-BB31-B1BFB9A377E8}"/>
    <cellStyle name="Note 4 6 4" xfId="2831" xr:uid="{1ACAC0D3-1728-4BFF-8D67-F7A0FE9EF31B}"/>
    <cellStyle name="Note 4 6 4 2" xfId="2832" xr:uid="{3421525F-FBE0-490D-AA19-39B06AA4FAA3}"/>
    <cellStyle name="Note 4 6 5" xfId="2833" xr:uid="{467AB966-BC2B-40D0-85A4-8DF723C0F847}"/>
    <cellStyle name="Note 4 6 5 2" xfId="2834" xr:uid="{F802943F-7A00-4CDB-8146-0236CB319903}"/>
    <cellStyle name="Note 4 6 6" xfId="2835" xr:uid="{FED6891F-BD5D-4C4D-ABC8-B08A7839458A}"/>
    <cellStyle name="Note 4 7" xfId="2836" xr:uid="{6D5AB415-DCB4-4E2C-8D7D-6D3514F7E13D}"/>
    <cellStyle name="Note 4 7 2" xfId="2837" xr:uid="{2912FACA-ADA5-4DE6-B7B0-9744672F2D15}"/>
    <cellStyle name="Note 4 7 2 2" xfId="2838" xr:uid="{C7551366-086B-48A4-8904-78F53C4DC743}"/>
    <cellStyle name="Note 4 7 3" xfId="2839" xr:uid="{FB589101-7029-45A4-90E3-C4EEBECFCF1A}"/>
    <cellStyle name="Note 4 7 3 2" xfId="2840" xr:uid="{0E935DE6-09F8-42ED-9616-A693CC45467B}"/>
    <cellStyle name="Note 4 7 4" xfId="2841" xr:uid="{B0984C56-25B3-4CD8-9811-7B0CD7148F32}"/>
    <cellStyle name="Note 4 7 4 2" xfId="2842" xr:uid="{D4C55769-3CAB-4A4C-89BF-C40881B387E6}"/>
    <cellStyle name="Note 4 7 5" xfId="2843" xr:uid="{6061797F-F6E9-4048-9D5E-7E65E698511B}"/>
    <cellStyle name="Note 4 7 5 2" xfId="2844" xr:uid="{2AFBB43C-D310-4F92-865B-8C4FAE16B6AA}"/>
    <cellStyle name="Note 4 7 6" xfId="2845" xr:uid="{4FB7B09E-FB80-4A61-BFB6-0A8A5E5BA037}"/>
    <cellStyle name="Note 4 8" xfId="2846" xr:uid="{646FD3BD-5902-4E91-A4B6-8BEB2CC79F7D}"/>
    <cellStyle name="Note 4 8 2" xfId="2847" xr:uid="{83F1188D-6E5E-4402-B42B-FBCE8ECFD0B4}"/>
    <cellStyle name="Note 4 8 2 2" xfId="2848" xr:uid="{EC894B3F-D1E4-4101-AF50-6408761871E3}"/>
    <cellStyle name="Note 4 8 3" xfId="2849" xr:uid="{263C7D9C-EF01-4469-877A-EC8020665B84}"/>
    <cellStyle name="Note 4 8 3 2" xfId="2850" xr:uid="{4F574FC0-A1FB-4F38-A26C-6DB7AE4B3757}"/>
    <cellStyle name="Note 4 8 4" xfId="2851" xr:uid="{A3E27410-C651-4C92-B1FE-6526E976C1A4}"/>
    <cellStyle name="Note 4 8 4 2" xfId="2852" xr:uid="{F7F5E1DB-491C-49DC-BCBC-B72B8B059D8F}"/>
    <cellStyle name="Note 4 8 5" xfId="2853" xr:uid="{F7BAB57E-0732-4C69-808A-F1DE9C288B8B}"/>
    <cellStyle name="Note 4 8 5 2" xfId="2854" xr:uid="{49D0A1CD-907F-4FCA-85A2-8AF8EACC30F6}"/>
    <cellStyle name="Note 4 8 6" xfId="2855" xr:uid="{0D179E52-E9BF-43FB-8813-C0735E724586}"/>
    <cellStyle name="Note 4 9" xfId="2856" xr:uid="{002C291E-5D12-42CC-80AD-2370B997CBC9}"/>
    <cellStyle name="Note 4 9 2" xfId="2857" xr:uid="{CDDFD2C3-568C-4CD0-9F2C-6A4658991057}"/>
    <cellStyle name="Note 4 9 2 2" xfId="2858" xr:uid="{14C62433-385C-4C86-85A5-5F3C9CE011C5}"/>
    <cellStyle name="Note 4 9 3" xfId="2859" xr:uid="{95DABAEC-D1A7-4352-9121-C881E768086A}"/>
    <cellStyle name="Note 4 9 3 2" xfId="2860" xr:uid="{A3C527A3-5656-46E7-9A29-9C5284D0C2DB}"/>
    <cellStyle name="Note 4 9 4" xfId="2861" xr:uid="{04F3A49A-B072-469B-8AE3-02432AC188E0}"/>
    <cellStyle name="Note 4 9 4 2" xfId="2862" xr:uid="{862C5813-7FA2-4BBB-BB80-18A5411E487D}"/>
    <cellStyle name="Note 4 9 5" xfId="2863" xr:uid="{8F451885-6D2A-4002-9B15-C01A1EA0AD24}"/>
    <cellStyle name="Note 4 9 5 2" xfId="2864" xr:uid="{9C30E62E-57D5-42D6-ABCF-810459CA7E6B}"/>
    <cellStyle name="Note 4 9 6" xfId="2865" xr:uid="{B5BE5E2E-A03A-43DD-9EA3-929F66FA5975}"/>
    <cellStyle name="Note 40" xfId="2866" xr:uid="{F8C01A3F-6680-4025-B2A6-E06360A53F51}"/>
    <cellStyle name="Note 40 2" xfId="2867" xr:uid="{231F7D84-6419-4BF6-BC0E-983CA7F95993}"/>
    <cellStyle name="Note 41" xfId="2868" xr:uid="{B924DCA7-DC98-4981-9D48-86CC08FF4159}"/>
    <cellStyle name="Note 41 2" xfId="2869" xr:uid="{DCCE2F3D-5A61-46AB-A3AB-783B733B45DB}"/>
    <cellStyle name="Note 42" xfId="3389" xr:uid="{F076EE0A-6E8F-4FE4-8885-A0F852E3240C}"/>
    <cellStyle name="Note 43" xfId="3443" xr:uid="{19235A8C-A40C-4CE6-BCE9-E6A0456C27AB}"/>
    <cellStyle name="Note 5" xfId="2870" xr:uid="{F9F0082D-D7D2-46D1-B252-F571F920B4F2}"/>
    <cellStyle name="Note 5 10" xfId="2871" xr:uid="{D9919081-206F-44AF-B8F0-DB837B283AB4}"/>
    <cellStyle name="Note 5 10 2" xfId="2872" xr:uid="{52B81F05-7EBF-4361-8E89-91582B25D2BE}"/>
    <cellStyle name="Note 5 10 2 2" xfId="2873" xr:uid="{08F9DC30-C3C4-4453-B827-39E70D0D3EA0}"/>
    <cellStyle name="Note 5 10 3" xfId="2874" xr:uid="{F80B4517-1241-4D4C-A79D-7C3B8CAAED08}"/>
    <cellStyle name="Note 5 10 3 2" xfId="2875" xr:uid="{D92CC35A-17EA-4E09-9032-3B6455A1D599}"/>
    <cellStyle name="Note 5 10 4" xfId="2876" xr:uid="{DBB224CC-5713-4D2B-8463-9BDAC91F58DF}"/>
    <cellStyle name="Note 5 10 4 2" xfId="2877" xr:uid="{C329B366-4ED1-4DCF-8F7D-22D566BBD849}"/>
    <cellStyle name="Note 5 10 5" xfId="2878" xr:uid="{7784F61A-166B-43B2-8323-204DE47D1D5D}"/>
    <cellStyle name="Note 5 10 5 2" xfId="2879" xr:uid="{334F1489-35AC-43C0-A3BD-9F148D1ABAD0}"/>
    <cellStyle name="Note 5 10 6" xfId="2880" xr:uid="{7E97F790-C575-4723-9A07-D7A1548F85C7}"/>
    <cellStyle name="Note 5 11" xfId="2881" xr:uid="{7A5AB03A-C907-4071-9807-579C395FB5D0}"/>
    <cellStyle name="Note 5 11 2" xfId="2882" xr:uid="{A6F543B6-F480-449C-BC8D-0947ED286565}"/>
    <cellStyle name="Note 5 11 2 2" xfId="2883" xr:uid="{762CF704-8A93-44E9-B805-1F9DDA5EECD3}"/>
    <cellStyle name="Note 5 11 3" xfId="2884" xr:uid="{34DA2305-6DAD-44EA-BCE1-3FE8A123E2D7}"/>
    <cellStyle name="Note 5 11 3 2" xfId="2885" xr:uid="{DFC3D57C-3EC6-4B9D-B79B-0A3ADD23554F}"/>
    <cellStyle name="Note 5 11 4" xfId="2886" xr:uid="{BFC923CF-FF86-4306-B1CA-BF19D8A3FD29}"/>
    <cellStyle name="Note 5 11 4 2" xfId="2887" xr:uid="{D993DE9F-1A8F-4644-BCA6-26F6E7B88B6A}"/>
    <cellStyle name="Note 5 11 5" xfId="2888" xr:uid="{AFCCC88B-FEFA-4FA2-94F2-75A4CE97952E}"/>
    <cellStyle name="Note 5 11 5 2" xfId="2889" xr:uid="{2D3461BD-9D02-4BE2-926B-AA942BE866D3}"/>
    <cellStyle name="Note 5 11 6" xfId="2890" xr:uid="{799DE427-3F64-4DFD-9D30-58866F2207F9}"/>
    <cellStyle name="Note 5 12" xfId="2891" xr:uid="{69B222B2-9FE1-436B-B2B1-CB89118765F8}"/>
    <cellStyle name="Note 5 12 2" xfId="2892" xr:uid="{1EA10A55-557D-4DB9-A1CA-3A2BAD68C133}"/>
    <cellStyle name="Note 5 12 2 2" xfId="2893" xr:uid="{CC5A1BBF-0507-4545-8541-551158F6D38A}"/>
    <cellStyle name="Note 5 12 3" xfId="2894" xr:uid="{24F1E87A-DF5C-4742-85E2-C0C47B49AED8}"/>
    <cellStyle name="Note 5 12 3 2" xfId="2895" xr:uid="{8B96363C-DBDE-4F78-9E2C-7C2CDBBF96EE}"/>
    <cellStyle name="Note 5 12 4" xfId="2896" xr:uid="{18FAA442-43A7-40B6-992A-BD69FF415E6B}"/>
    <cellStyle name="Note 5 12 4 2" xfId="2897" xr:uid="{CCB31B4A-8AD1-4126-B513-EB05736A7394}"/>
    <cellStyle name="Note 5 12 5" xfId="2898" xr:uid="{0D27087A-C322-4088-98CE-485B0809DF9B}"/>
    <cellStyle name="Note 5 12 5 2" xfId="2899" xr:uid="{F1F4FEC7-A82C-4A4B-B8BA-2824BE2D82B3}"/>
    <cellStyle name="Note 5 12 6" xfId="2900" xr:uid="{926DA25E-D5C2-4F9B-BB7E-EB8F4E19DFEC}"/>
    <cellStyle name="Note 5 13" xfId="2901" xr:uid="{A9114B44-E45F-4D6E-A804-92E722D11A43}"/>
    <cellStyle name="Note 5 13 2" xfId="2902" xr:uid="{B8198B67-41A2-49A6-9436-1E607EEECE8E}"/>
    <cellStyle name="Note 5 13 2 2" xfId="2903" xr:uid="{8667A805-2CC2-4D91-9175-4EF573ACFFBE}"/>
    <cellStyle name="Note 5 13 3" xfId="2904" xr:uid="{EA79C285-E777-4A12-A074-5EB8D43A32F1}"/>
    <cellStyle name="Note 5 13 3 2" xfId="2905" xr:uid="{9ED90C9D-2FCF-4A7C-8809-09506BEB1413}"/>
    <cellStyle name="Note 5 13 4" xfId="2906" xr:uid="{8A3B77E9-4546-4913-8B29-2EBAEFAEB821}"/>
    <cellStyle name="Note 5 13 4 2" xfId="2907" xr:uid="{B659428D-F349-4F56-873B-5018CCA5694B}"/>
    <cellStyle name="Note 5 13 5" xfId="2908" xr:uid="{45D0225D-3AFB-40C5-AEDB-330E16805F42}"/>
    <cellStyle name="Note 5 13 5 2" xfId="2909" xr:uid="{2E8F0EE8-BAB1-4E34-8D94-7184FBD25534}"/>
    <cellStyle name="Note 5 13 6" xfId="2910" xr:uid="{E0F537C1-5BCC-4373-A8AD-E4228671F00F}"/>
    <cellStyle name="Note 5 14" xfId="2911" xr:uid="{57DE540B-37B8-485B-8701-538BDE5D657F}"/>
    <cellStyle name="Note 5 14 2" xfId="2912" xr:uid="{D46AB4BB-6335-46C8-9B7A-CA5A0B57A428}"/>
    <cellStyle name="Note 5 14 2 2" xfId="2913" xr:uid="{85FB39CB-5601-4EB4-ADFD-F40FA464F47C}"/>
    <cellStyle name="Note 5 14 3" xfId="2914" xr:uid="{F1D6C803-524A-49B8-A545-69267A4F9A0C}"/>
    <cellStyle name="Note 5 14 3 2" xfId="2915" xr:uid="{6214787C-7E06-4C52-9ED0-35960C0498BE}"/>
    <cellStyle name="Note 5 14 4" xfId="2916" xr:uid="{F035BB71-627D-43D8-84B4-1AEC17E5011B}"/>
    <cellStyle name="Note 5 14 4 2" xfId="2917" xr:uid="{35F514EC-1AEC-48D1-B6D5-A85AD7301F94}"/>
    <cellStyle name="Note 5 14 5" xfId="2918" xr:uid="{ECDCBBCA-52F5-40BC-B14D-FDAEBC8B75D3}"/>
    <cellStyle name="Note 5 14 5 2" xfId="2919" xr:uid="{CD01540C-73B8-464A-A7D4-1DD51B0F3555}"/>
    <cellStyle name="Note 5 14 6" xfId="2920" xr:uid="{F4CEE270-3971-4FE8-B753-E73104C122E0}"/>
    <cellStyle name="Note 5 15" xfId="2921" xr:uid="{B588D4D5-C0A4-4DCC-BEAB-3B5687CD2AE6}"/>
    <cellStyle name="Note 5 15 2" xfId="2922" xr:uid="{DED47F68-44DB-4391-9687-0D5DC0FEAF3A}"/>
    <cellStyle name="Note 5 15 2 2" xfId="2923" xr:uid="{0673C964-08EE-40AA-9897-78B2181F283D}"/>
    <cellStyle name="Note 5 15 3" xfId="2924" xr:uid="{FE470A42-4FD1-4D6D-8246-EBB9809D699D}"/>
    <cellStyle name="Note 5 15 3 2" xfId="2925" xr:uid="{986C137D-BCB2-4647-919B-620A255788C6}"/>
    <cellStyle name="Note 5 15 4" xfId="2926" xr:uid="{2B8EDA3F-1603-4F3B-BABD-3F8B5D889308}"/>
    <cellStyle name="Note 5 15 4 2" xfId="2927" xr:uid="{02EACF13-2F1F-48A8-96F7-80F3D9BAC8AF}"/>
    <cellStyle name="Note 5 15 5" xfId="2928" xr:uid="{01DBE906-03B0-4FAF-8048-F0DDAD7345C9}"/>
    <cellStyle name="Note 5 15 5 2" xfId="2929" xr:uid="{C628629A-747D-4FAD-86CD-4D265B41778B}"/>
    <cellStyle name="Note 5 15 6" xfId="2930" xr:uid="{813AD420-5FF8-4463-84C4-F9FCA53C1E84}"/>
    <cellStyle name="Note 5 16" xfId="2931" xr:uid="{21F322DA-CA6E-453D-9AA2-EAABBF728DB3}"/>
    <cellStyle name="Note 5 16 2" xfId="2932" xr:uid="{DB9FA12F-5D82-45ED-A89B-E52E94B9AA85}"/>
    <cellStyle name="Note 5 16 2 2" xfId="2933" xr:uid="{EF5A2410-680D-4187-A319-D530940A4291}"/>
    <cellStyle name="Note 5 16 3" xfId="2934" xr:uid="{77748550-6127-4713-8052-577FA893F934}"/>
    <cellStyle name="Note 5 16 3 2" xfId="2935" xr:uid="{5556C68E-F17F-45B0-BA50-82D302F085B1}"/>
    <cellStyle name="Note 5 16 4" xfId="2936" xr:uid="{9CA36B52-293B-4537-88F8-DBF65B0DBD96}"/>
    <cellStyle name="Note 5 16 4 2" xfId="2937" xr:uid="{3B9B65DD-6C6F-4CFD-AC0D-267D49301314}"/>
    <cellStyle name="Note 5 16 5" xfId="2938" xr:uid="{B3D40DC1-4B51-4515-8814-1B2799C671B5}"/>
    <cellStyle name="Note 5 16 5 2" xfId="2939" xr:uid="{DAB0FA54-FCCE-40C8-97F0-037BEADB7B2A}"/>
    <cellStyle name="Note 5 16 6" xfId="2940" xr:uid="{C70F2D05-3888-4CF5-BC0E-8E94071A431B}"/>
    <cellStyle name="Note 5 17" xfId="2941" xr:uid="{856E184B-EC45-4842-B5F3-CE605792D172}"/>
    <cellStyle name="Note 5 17 2" xfId="2942" xr:uid="{85691DEA-E62C-4230-B46B-F91961158BEF}"/>
    <cellStyle name="Note 5 17 2 2" xfId="2943" xr:uid="{2BA2747E-29F5-4C23-9557-5632FE353E83}"/>
    <cellStyle name="Note 5 17 3" xfId="2944" xr:uid="{F72FBBB0-2FB1-44AC-BD4C-33651AF3FFCA}"/>
    <cellStyle name="Note 5 17 3 2" xfId="2945" xr:uid="{E9982E64-C577-4748-8A3A-A84505DCD456}"/>
    <cellStyle name="Note 5 17 4" xfId="2946" xr:uid="{3BE76742-5C57-467B-B354-4347BA27F27D}"/>
    <cellStyle name="Note 5 17 4 2" xfId="2947" xr:uid="{C78DD65D-4B80-413B-AB93-9F65E39B4F6E}"/>
    <cellStyle name="Note 5 17 5" xfId="2948" xr:uid="{27619DF4-7402-402E-90EC-9A5404BC98F2}"/>
    <cellStyle name="Note 5 17 5 2" xfId="2949" xr:uid="{A9B5C28F-DD8B-48D1-969C-4E778530D525}"/>
    <cellStyle name="Note 5 17 6" xfId="2950" xr:uid="{6E2623F2-093C-4F99-99F7-658C89672411}"/>
    <cellStyle name="Note 5 18" xfId="2951" xr:uid="{2F7852C5-01A9-4040-A32D-13C1BCDBB361}"/>
    <cellStyle name="Note 5 18 2" xfId="2952" xr:uid="{12B22205-F1D9-456C-B6BC-09A688836889}"/>
    <cellStyle name="Note 5 18 2 2" xfId="2953" xr:uid="{7295AA37-8D5F-413A-8932-BE84D4B9F67A}"/>
    <cellStyle name="Note 5 18 3" xfId="2954" xr:uid="{4BFA5E0B-25BA-4DF8-9F10-D6CF86B56D45}"/>
    <cellStyle name="Note 5 18 3 2" xfId="2955" xr:uid="{59833AA6-682E-4B84-A9E3-178EB0A26FB7}"/>
    <cellStyle name="Note 5 18 4" xfId="2956" xr:uid="{8E676513-6F3F-4AC6-B17D-CDAFE9DCD06C}"/>
    <cellStyle name="Note 5 18 4 2" xfId="2957" xr:uid="{470040EE-1731-4D24-B5D8-5DCF682E6285}"/>
    <cellStyle name="Note 5 18 5" xfId="2958" xr:uid="{85AB766D-9863-485B-9C5E-1A7DBFB0D2C6}"/>
    <cellStyle name="Note 5 18 5 2" xfId="2959" xr:uid="{DF793AC3-0A2E-4BA8-B61B-48D06630433D}"/>
    <cellStyle name="Note 5 18 6" xfId="2960" xr:uid="{1D22A3CA-A724-43C7-9259-3049548EFB5E}"/>
    <cellStyle name="Note 5 19" xfId="2961" xr:uid="{BD6EDB64-5AC0-4509-B172-4A37EBA29AB1}"/>
    <cellStyle name="Note 5 19 2" xfId="2962" xr:uid="{72FE91C6-5BB1-44AB-B2D8-DE5DB4246947}"/>
    <cellStyle name="Note 5 19 2 2" xfId="2963" xr:uid="{DB51D65C-B1F8-42AF-8561-6A4058890E1A}"/>
    <cellStyle name="Note 5 19 3" xfId="2964" xr:uid="{67A1106F-5059-4D38-A8EE-C57114709D62}"/>
    <cellStyle name="Note 5 19 3 2" xfId="2965" xr:uid="{A513B1B9-4A63-4955-9F84-377DF38C8C2E}"/>
    <cellStyle name="Note 5 19 4" xfId="2966" xr:uid="{BCCD5308-5869-4599-A495-0856631F7D32}"/>
    <cellStyle name="Note 5 19 4 2" xfId="2967" xr:uid="{E79BB168-DDE4-45ED-9B83-1FC08ECECB64}"/>
    <cellStyle name="Note 5 19 5" xfId="2968" xr:uid="{D12253E0-34CC-4F8C-9D44-C5BF050A8E26}"/>
    <cellStyle name="Note 5 19 5 2" xfId="2969" xr:uid="{7F4BA2A5-2E9E-4482-9246-10138448FAD2}"/>
    <cellStyle name="Note 5 19 6" xfId="2970" xr:uid="{BCB9EEAE-C77C-42F6-91E8-69EB4217E4F6}"/>
    <cellStyle name="Note 5 2" xfId="2971" xr:uid="{CF9AB59F-7BBD-44A3-9FA0-6B5B37AD2023}"/>
    <cellStyle name="Note 5 2 2" xfId="2972" xr:uid="{A88E600A-A95C-4865-AE57-AC8A563CC9D9}"/>
    <cellStyle name="Note 5 2 2 2" xfId="2973" xr:uid="{48606162-9032-4BF0-9496-C734AF4C440E}"/>
    <cellStyle name="Note 5 2 3" xfId="2974" xr:uid="{1D8D8D75-28E6-4BE2-9143-9ED36103C97D}"/>
    <cellStyle name="Note 5 2 3 2" xfId="2975" xr:uid="{9ABEF265-D9C4-4A57-A97B-A59C626F12CB}"/>
    <cellStyle name="Note 5 2 4" xfId="2976" xr:uid="{616839F1-333B-43B7-9FF8-DBE01C300224}"/>
    <cellStyle name="Note 5 2 4 2" xfId="2977" xr:uid="{E7BAD09E-6D53-4C32-B2BD-FCB47E172B3C}"/>
    <cellStyle name="Note 5 2 5" xfId="2978" xr:uid="{E4FFD2BD-C4A7-494A-8084-2ABCFCCA46F0}"/>
    <cellStyle name="Note 5 2 5 2" xfId="2979" xr:uid="{8F8A43A5-E3CE-49CA-845B-71D5AB06C198}"/>
    <cellStyle name="Note 5 2 6" xfId="2980" xr:uid="{F8CD7B73-9E38-4B5D-9224-DC1022518EFB}"/>
    <cellStyle name="Note 5 20" xfId="2981" xr:uid="{22C1A94E-AD4E-43A0-B710-F2F88BF04666}"/>
    <cellStyle name="Note 5 20 2" xfId="2982" xr:uid="{2D3797D3-A8F8-48A9-BACF-7AD477D8FCBD}"/>
    <cellStyle name="Note 5 20 2 2" xfId="2983" xr:uid="{5B18D6A1-6B27-4672-AB6A-14DAB5D0E904}"/>
    <cellStyle name="Note 5 20 2 2 2" xfId="2984" xr:uid="{E72FF22E-9AC8-4AF7-B4F1-4949E0FC69A5}"/>
    <cellStyle name="Note 5 20 2 3" xfId="2985" xr:uid="{9BE79543-85A7-4A11-B7DB-26B1E14597F9}"/>
    <cellStyle name="Note 5 20 2 3 2" xfId="2986" xr:uid="{7286CD6A-2AC5-46C2-9288-05F2485CB12A}"/>
    <cellStyle name="Note 5 20 2 4" xfId="2987" xr:uid="{234C5016-8629-4462-8A32-5D1B82CF5336}"/>
    <cellStyle name="Note 5 20 2 4 2" xfId="2988" xr:uid="{8CCBB07D-A44E-4E51-8792-F7B83F5F7827}"/>
    <cellStyle name="Note 5 20 2 5" xfId="2989" xr:uid="{4C2DF6E8-7D7C-4857-A964-4EBEB6E622A6}"/>
    <cellStyle name="Note 5 20 3" xfId="2990" xr:uid="{3A76BAF0-6C2C-4A07-BE07-87A6FB35A812}"/>
    <cellStyle name="Note 5 21" xfId="2991" xr:uid="{EC919F88-2A00-4842-8A14-55D8A2647F4C}"/>
    <cellStyle name="Note 5 21 2" xfId="2992" xr:uid="{16D8FC7B-54FE-4302-95EA-4E53D76EAEDF}"/>
    <cellStyle name="Note 5 21 2 2" xfId="2993" xr:uid="{FA14C0CD-8450-49F4-8762-10C0DD7E0B8C}"/>
    <cellStyle name="Note 5 21 3" xfId="2994" xr:uid="{15729F2E-B239-45A5-9156-51B52F93F533}"/>
    <cellStyle name="Note 5 21 3 2" xfId="2995" xr:uid="{BA1EBAC1-D843-4E66-ADC7-B7D29C7A82E1}"/>
    <cellStyle name="Note 5 21 4" xfId="2996" xr:uid="{C77476CC-8FD2-4312-9476-96658EE7881E}"/>
    <cellStyle name="Note 5 21 4 2" xfId="2997" xr:uid="{9B0F15FA-084D-43A5-9529-5667BE49304F}"/>
    <cellStyle name="Note 5 21 5" xfId="2998" xr:uid="{A6ABC455-8ECA-4E6F-80AB-F4C0C91375EC}"/>
    <cellStyle name="Note 5 22" xfId="2999" xr:uid="{75878EF4-02DC-43AE-9EAA-84F35858CC59}"/>
    <cellStyle name="Note 5 22 2" xfId="3000" xr:uid="{05005400-7220-47BB-A6E9-7B9B3FBF8E1D}"/>
    <cellStyle name="Note 5 22 2 2" xfId="3001" xr:uid="{2F5CFA50-4048-469B-88E3-A81BFF0885B2}"/>
    <cellStyle name="Note 5 22 3" xfId="3002" xr:uid="{E4954801-BAE3-4770-B366-C1C8E3ABC51B}"/>
    <cellStyle name="Note 5 22 3 2" xfId="3003" xr:uid="{FFE4C0B7-CB13-4013-90EC-CA3FEA5469C2}"/>
    <cellStyle name="Note 5 22 4" xfId="3004" xr:uid="{664B4218-A238-4DFA-81BC-CA7AE3AC47CC}"/>
    <cellStyle name="Note 5 22 4 2" xfId="3005" xr:uid="{F93DCDA9-5331-41FB-8E90-BF382EC8462C}"/>
    <cellStyle name="Note 5 22 5" xfId="3006" xr:uid="{F31AFA2C-B3B9-430F-BF69-324C7DE49691}"/>
    <cellStyle name="Note 5 23" xfId="3007" xr:uid="{F071EF39-3E4D-41D0-BA5A-0FC89DB773FB}"/>
    <cellStyle name="Note 5 23 2" xfId="3008" xr:uid="{E5C76095-83BB-4C77-8191-B4E289E8CED7}"/>
    <cellStyle name="Note 5 23 2 2" xfId="3009" xr:uid="{5C94092F-C727-43F1-A7C4-EF7842B29EA4}"/>
    <cellStyle name="Note 5 23 3" xfId="3010" xr:uid="{C9B7371F-F2C8-4F3F-A1CE-A3E6F2F54B94}"/>
    <cellStyle name="Note 5 23 3 2" xfId="3011" xr:uid="{316B832D-12FC-46A0-A0F8-82AA56AEBBC0}"/>
    <cellStyle name="Note 5 23 4" xfId="3012" xr:uid="{95AADA85-B9D1-4C89-93B0-8EE876C8B882}"/>
    <cellStyle name="Note 5 23 4 2" xfId="3013" xr:uid="{C32D0164-4BC4-4289-B691-8815ECE4CE3B}"/>
    <cellStyle name="Note 5 23 5" xfId="3014" xr:uid="{8E14117C-39D4-4659-9418-4DC4052966A9}"/>
    <cellStyle name="Note 5 24" xfId="3015" xr:uid="{2E8B5D5A-9885-4FCD-947D-856640BEC091}"/>
    <cellStyle name="Note 5 24 2" xfId="3016" xr:uid="{AE6A7A3B-5655-4953-8B92-FC730792DA49}"/>
    <cellStyle name="Note 5 24 2 2" xfId="3017" xr:uid="{BA091A94-7D3E-4396-96D3-BAD634AE3773}"/>
    <cellStyle name="Note 5 24 3" xfId="3018" xr:uid="{065FAA16-7608-48AC-A9CF-C422A100E7FA}"/>
    <cellStyle name="Note 5 24 3 2" xfId="3019" xr:uid="{16A56A52-EC77-47F4-AE37-8B8C7E54739B}"/>
    <cellStyle name="Note 5 24 4" xfId="3020" xr:uid="{B17A43BE-BA9F-48F9-8F02-4A05020EEDA8}"/>
    <cellStyle name="Note 5 24 4 2" xfId="3021" xr:uid="{139B18B6-7F55-475A-9911-6BA64F19A61B}"/>
    <cellStyle name="Note 5 24 5" xfId="3022" xr:uid="{09F412EE-0001-4BEB-969F-A53FDA48F069}"/>
    <cellStyle name="Note 5 25" xfId="3023" xr:uid="{37AC2DFE-ACCA-4511-A4A5-3CAA28F7E177}"/>
    <cellStyle name="Note 5 25 2" xfId="3024" xr:uid="{785DCBD8-2F55-453D-9A8F-BEAC3626E8D5}"/>
    <cellStyle name="Note 5 26" xfId="3025" xr:uid="{3D69F066-3897-4504-BE23-1945B25F2DFA}"/>
    <cellStyle name="Note 5 26 2" xfId="3026" xr:uid="{AFDD421D-BEAB-4999-A1AE-1EF983AFBD80}"/>
    <cellStyle name="Note 5 27" xfId="3027" xr:uid="{F70721D6-A76A-47BE-9CFF-0939637FDF67}"/>
    <cellStyle name="Note 5 27 2" xfId="3028" xr:uid="{C81F8A3D-EF87-4C5B-A98E-FF4A1A0C2922}"/>
    <cellStyle name="Note 5 28" xfId="3029" xr:uid="{9A6957EE-8AEA-46B7-9BA0-8EC1DF216007}"/>
    <cellStyle name="Note 5 3" xfId="3030" xr:uid="{E6215C8D-063F-4671-B01C-37EC63E924CA}"/>
    <cellStyle name="Note 5 3 2" xfId="3031" xr:uid="{6A093BEF-624B-4E3D-A8B6-DFCDE1E0B5E0}"/>
    <cellStyle name="Note 5 3 2 2" xfId="3032" xr:uid="{BF1B4375-A3F8-4F6D-A0C0-5933A18ECBA9}"/>
    <cellStyle name="Note 5 3 3" xfId="3033" xr:uid="{BD40230D-287B-4136-9FB6-B3483D651881}"/>
    <cellStyle name="Note 5 3 3 2" xfId="3034" xr:uid="{BDBB3757-5E94-4FF4-B0AA-B4A87626FA82}"/>
    <cellStyle name="Note 5 3 4" xfId="3035" xr:uid="{A2D04CB3-8499-42C8-90B8-8FD947C895EC}"/>
    <cellStyle name="Note 5 3 4 2" xfId="3036" xr:uid="{EDA809C3-44E1-4BF9-955B-1F0C891B4943}"/>
    <cellStyle name="Note 5 3 5" xfId="3037" xr:uid="{58202628-1F7C-4149-AE63-7FE54775F1CB}"/>
    <cellStyle name="Note 5 3 5 2" xfId="3038" xr:uid="{4944BE35-1DE9-4E84-8452-B98B2F022895}"/>
    <cellStyle name="Note 5 3 6" xfId="3039" xr:uid="{4BF5939B-9845-45F4-9F01-28208BF94ADE}"/>
    <cellStyle name="Note 5 4" xfId="3040" xr:uid="{FFAF6E66-25E4-4169-8A20-A1AFB0AF4E68}"/>
    <cellStyle name="Note 5 4 2" xfId="3041" xr:uid="{B0006303-0BC4-4103-8543-F5D81865B01F}"/>
    <cellStyle name="Note 5 4 2 2" xfId="3042" xr:uid="{86C000EF-1456-4CC7-B13A-01443687C3EF}"/>
    <cellStyle name="Note 5 4 3" xfId="3043" xr:uid="{E9F155DB-47BD-4D3D-BD47-2542AD0399DC}"/>
    <cellStyle name="Note 5 4 3 2" xfId="3044" xr:uid="{7C72479F-2AF0-4831-966D-1D68B654E870}"/>
    <cellStyle name="Note 5 4 4" xfId="3045" xr:uid="{87AA89CC-33D1-4058-8013-7E7EAD806DD2}"/>
    <cellStyle name="Note 5 4 4 2" xfId="3046" xr:uid="{31A2CD7A-3CB0-4EEE-8B56-D1D7589780A8}"/>
    <cellStyle name="Note 5 4 5" xfId="3047" xr:uid="{68252FB9-BC94-45DD-833E-F454A4F26EBC}"/>
    <cellStyle name="Note 5 4 5 2" xfId="3048" xr:uid="{18127221-56E9-4FE7-B371-49CD42AB5A4D}"/>
    <cellStyle name="Note 5 4 6" xfId="3049" xr:uid="{9BCA4C7B-D71B-43C2-967C-7CEE2254B0DE}"/>
    <cellStyle name="Note 5 5" xfId="3050" xr:uid="{533E7D79-DDE6-4AAB-B7F3-B99CC933DB02}"/>
    <cellStyle name="Note 5 5 2" xfId="3051" xr:uid="{F5550716-61B8-4117-8396-F3F08BD08979}"/>
    <cellStyle name="Note 5 5 2 2" xfId="3052" xr:uid="{F9A6EFD2-6143-46CD-A96B-DA51626B3674}"/>
    <cellStyle name="Note 5 5 3" xfId="3053" xr:uid="{435DDB67-69F4-4161-941C-28692D09E96D}"/>
    <cellStyle name="Note 5 5 3 2" xfId="3054" xr:uid="{19DF9A1C-2D9F-4EA8-8740-898ACFCA2D53}"/>
    <cellStyle name="Note 5 5 4" xfId="3055" xr:uid="{38544C06-4931-4431-9F4A-3C8639A25507}"/>
    <cellStyle name="Note 5 5 4 2" xfId="3056" xr:uid="{DB0BBEA9-897D-452C-9A5E-C28D9626E65D}"/>
    <cellStyle name="Note 5 5 5" xfId="3057" xr:uid="{6FC4731A-A7D9-4747-B04A-59A73360CDF4}"/>
    <cellStyle name="Note 5 5 5 2" xfId="3058" xr:uid="{888A8B16-395B-46F9-A82C-9CA6610F16DE}"/>
    <cellStyle name="Note 5 5 6" xfId="3059" xr:uid="{31CE67C7-DB26-4FAE-BD10-A328D2025055}"/>
    <cellStyle name="Note 5 6" xfId="3060" xr:uid="{D13DEF50-1132-4FE3-A54E-11522B9BB395}"/>
    <cellStyle name="Note 5 6 2" xfId="3061" xr:uid="{1D74B67C-10DF-48DF-B7A6-B507D5BD7671}"/>
    <cellStyle name="Note 5 6 2 2" xfId="3062" xr:uid="{D7F68BCC-6513-4E69-A9FA-8A3BF94A91B8}"/>
    <cellStyle name="Note 5 6 3" xfId="3063" xr:uid="{3520911D-0479-49EA-896E-187F64D38EC8}"/>
    <cellStyle name="Note 5 6 3 2" xfId="3064" xr:uid="{B75F862C-B14E-4E72-8EA0-C73D798CAA58}"/>
    <cellStyle name="Note 5 6 4" xfId="3065" xr:uid="{7CE74656-6C5A-49FF-B2D3-01240A494124}"/>
    <cellStyle name="Note 5 6 4 2" xfId="3066" xr:uid="{7B33E3F7-DBD2-48C4-8EDF-45963744233C}"/>
    <cellStyle name="Note 5 6 5" xfId="3067" xr:uid="{86D6B2CA-C76F-4A65-B448-7C45953F0E39}"/>
    <cellStyle name="Note 5 6 5 2" xfId="3068" xr:uid="{A9982D42-F422-4B8D-969A-91B2FC6DBCE5}"/>
    <cellStyle name="Note 5 6 6" xfId="3069" xr:uid="{AC9B7D47-283E-405E-8219-AE3E8747D94D}"/>
    <cellStyle name="Note 5 7" xfId="3070" xr:uid="{F9A10E58-7651-4E1C-B6BA-981CDA1D00A4}"/>
    <cellStyle name="Note 5 7 2" xfId="3071" xr:uid="{9CCA2C27-0741-47BB-A5BC-01B6B4E019C5}"/>
    <cellStyle name="Note 5 7 2 2" xfId="3072" xr:uid="{229EFA10-4335-4354-B28C-39F73D9C4016}"/>
    <cellStyle name="Note 5 7 3" xfId="3073" xr:uid="{810580E9-FECB-401F-AF52-5284FE7E7867}"/>
    <cellStyle name="Note 5 7 3 2" xfId="3074" xr:uid="{B82C4870-50D8-4E47-856E-5B2DCC0AACFE}"/>
    <cellStyle name="Note 5 7 4" xfId="3075" xr:uid="{C0287AC7-FA37-478C-BB15-08BEC496C7AC}"/>
    <cellStyle name="Note 5 7 4 2" xfId="3076" xr:uid="{014EF914-E38F-4742-8DD7-B64AC72979EB}"/>
    <cellStyle name="Note 5 7 5" xfId="3077" xr:uid="{21A489D8-70F7-44E4-948F-52FE723898D2}"/>
    <cellStyle name="Note 5 7 5 2" xfId="3078" xr:uid="{8726F06D-7B3F-4827-A089-BC2F5B9642EB}"/>
    <cellStyle name="Note 5 7 6" xfId="3079" xr:uid="{CD0BDA54-4AF0-4CCA-94DB-6D2B19C5AC6A}"/>
    <cellStyle name="Note 5 8" xfId="3080" xr:uid="{ADDFB7CF-E92E-4778-B438-FFA886CF8E0F}"/>
    <cellStyle name="Note 5 8 2" xfId="3081" xr:uid="{2C978472-15BB-4922-B821-3061ABB9D3C4}"/>
    <cellStyle name="Note 5 8 2 2" xfId="3082" xr:uid="{2BF5D93D-2D3A-494C-A7AD-A0C91A0CBDDE}"/>
    <cellStyle name="Note 5 8 3" xfId="3083" xr:uid="{256279FA-7FF4-405F-B08A-58692EAB206E}"/>
    <cellStyle name="Note 5 8 3 2" xfId="3084" xr:uid="{85916B1F-EB42-481B-8032-B1DB175A0266}"/>
    <cellStyle name="Note 5 8 4" xfId="3085" xr:uid="{8C596C10-3EC2-4894-B56C-DDAAA0149147}"/>
    <cellStyle name="Note 5 8 4 2" xfId="3086" xr:uid="{782C2A7C-DC8A-4D71-BB12-9FDA242BBC1D}"/>
    <cellStyle name="Note 5 8 5" xfId="3087" xr:uid="{D1C054EA-86CC-4F99-9484-E7B491E6E778}"/>
    <cellStyle name="Note 5 8 5 2" xfId="3088" xr:uid="{6C1316D3-BA70-41CE-82B4-BE4EFD15D623}"/>
    <cellStyle name="Note 5 8 6" xfId="3089" xr:uid="{AD21D812-F567-4DAA-8A30-C9A781614206}"/>
    <cellStyle name="Note 5 9" xfId="3090" xr:uid="{F1F547F4-A7AE-4A6D-AA45-1306D08B849C}"/>
    <cellStyle name="Note 5 9 2" xfId="3091" xr:uid="{230C8D9E-6D2F-4B24-BC9B-F78476EB2408}"/>
    <cellStyle name="Note 5 9 2 2" xfId="3092" xr:uid="{7E990134-84A4-4936-92D3-50E3FE44B723}"/>
    <cellStyle name="Note 5 9 3" xfId="3093" xr:uid="{F4F0D70B-AD09-4AF4-87DB-5EF2AF4068AA}"/>
    <cellStyle name="Note 5 9 3 2" xfId="3094" xr:uid="{35E5F91A-C9FA-4AB0-9319-6320C6B233D2}"/>
    <cellStyle name="Note 5 9 4" xfId="3095" xr:uid="{BDD973EF-614E-4E52-86DE-B30BF804D311}"/>
    <cellStyle name="Note 5 9 4 2" xfId="3096" xr:uid="{8F6791D2-72E0-42BF-9962-8C2ABC4B447E}"/>
    <cellStyle name="Note 5 9 5" xfId="3097" xr:uid="{0FF1610A-373A-42B4-B412-B4A5E7586EAA}"/>
    <cellStyle name="Note 5 9 5 2" xfId="3098" xr:uid="{5BA02039-19E1-4EAE-A745-9ACAF0B47607}"/>
    <cellStyle name="Note 5 9 6" xfId="3099" xr:uid="{581B733B-45BF-4141-8839-00EBFF9D9705}"/>
    <cellStyle name="Note 6" xfId="3100" xr:uid="{F288ED8E-8366-47EF-9FA0-0891AB5E376F}"/>
    <cellStyle name="Note 6 10" xfId="3101" xr:uid="{57C5B3BE-E7BF-425F-89CD-5B4314C0B9BC}"/>
    <cellStyle name="Note 6 10 2" xfId="3102" xr:uid="{6B2964EC-FCA1-4B0E-92B6-7677C301B8D6}"/>
    <cellStyle name="Note 6 10 2 2" xfId="3103" xr:uid="{224F7706-4C87-4BD8-88AD-5F34923CD143}"/>
    <cellStyle name="Note 6 10 3" xfId="3104" xr:uid="{B93151F0-A597-4A7A-A347-4AFB3F2E4CB7}"/>
    <cellStyle name="Note 6 10 3 2" xfId="3105" xr:uid="{83205289-6209-4E5C-8E63-52194810C38E}"/>
    <cellStyle name="Note 6 10 4" xfId="3106" xr:uid="{B4576CCB-1FE1-4BBA-8195-18C8A6F33478}"/>
    <cellStyle name="Note 6 10 4 2" xfId="3107" xr:uid="{6A930ADB-2ECA-452C-8005-57477E7142A2}"/>
    <cellStyle name="Note 6 10 5" xfId="3108" xr:uid="{3314F67C-35F3-4E97-B280-DC169D05B8C0}"/>
    <cellStyle name="Note 6 10 5 2" xfId="3109" xr:uid="{C4768C9D-D995-42CF-A45E-5CD88B971A7C}"/>
    <cellStyle name="Note 6 10 6" xfId="3110" xr:uid="{8EC0AE10-1218-432F-A9B6-3E08D2ACEA06}"/>
    <cellStyle name="Note 6 11" xfId="3111" xr:uid="{E0C951F0-60E3-4769-BB8D-22ADE36E12BA}"/>
    <cellStyle name="Note 6 11 2" xfId="3112" xr:uid="{0B72F163-E947-4D7B-8692-2EAE8A9DE26A}"/>
    <cellStyle name="Note 6 11 2 2" xfId="3113" xr:uid="{201442F0-49DC-46A5-8028-D351C61179D8}"/>
    <cellStyle name="Note 6 11 3" xfId="3114" xr:uid="{C0DC7A75-2525-40A6-8245-C7BDF4222AFD}"/>
    <cellStyle name="Note 6 11 3 2" xfId="3115" xr:uid="{DCB53E05-33ED-41FF-AB92-3CD24CFBFE25}"/>
    <cellStyle name="Note 6 11 4" xfId="3116" xr:uid="{D4CE2A0D-1874-4A5F-A0CD-8D066AD022F5}"/>
    <cellStyle name="Note 6 11 4 2" xfId="3117" xr:uid="{208A1DF7-75EB-494B-B553-BEF609D9DF3E}"/>
    <cellStyle name="Note 6 11 5" xfId="3118" xr:uid="{A5DD0677-B0F8-4AD8-8F48-D28C61DE99E7}"/>
    <cellStyle name="Note 6 11 5 2" xfId="3119" xr:uid="{EE3EBC48-CABD-4A31-8285-D98F420E6476}"/>
    <cellStyle name="Note 6 11 6" xfId="3120" xr:uid="{E23CECDD-2D4F-404E-8E0B-D54DEA9024B4}"/>
    <cellStyle name="Note 6 12" xfId="3121" xr:uid="{D03033B9-C929-4377-94D6-29ACC4C73F43}"/>
    <cellStyle name="Note 6 12 2" xfId="3122" xr:uid="{44EA461C-F91C-4B50-A812-A07A06375FA6}"/>
    <cellStyle name="Note 6 12 2 2" xfId="3123" xr:uid="{491327DB-EB13-4DA1-AB03-06B87BEE95F5}"/>
    <cellStyle name="Note 6 12 3" xfId="3124" xr:uid="{FD9375EF-48F6-46F0-BE0C-84EAF83B92AF}"/>
    <cellStyle name="Note 6 12 3 2" xfId="3125" xr:uid="{64ED7F0E-1653-448D-B19F-6B04ECBB5FF3}"/>
    <cellStyle name="Note 6 12 4" xfId="3126" xr:uid="{41FBA3AE-9C37-4621-AB88-3502F3334A27}"/>
    <cellStyle name="Note 6 12 4 2" xfId="3127" xr:uid="{E5B9AF09-0234-4E74-BD7F-63533565B01C}"/>
    <cellStyle name="Note 6 12 5" xfId="3128" xr:uid="{C8991CD7-6D91-4CA8-B9F7-BEE411152D11}"/>
    <cellStyle name="Note 6 12 5 2" xfId="3129" xr:uid="{88013E66-A0D4-4CD8-A394-4DBF7E67C51A}"/>
    <cellStyle name="Note 6 12 6" xfId="3130" xr:uid="{EB6FCF63-AFA3-44C9-A22D-A36AB9245E2A}"/>
    <cellStyle name="Note 6 13" xfId="3131" xr:uid="{050502F8-7550-4F46-8A37-DE953C9A097A}"/>
    <cellStyle name="Note 6 13 2" xfId="3132" xr:uid="{06A72D25-4E32-46A9-AA8E-091489F356A1}"/>
    <cellStyle name="Note 6 13 2 2" xfId="3133" xr:uid="{7EAFCCCF-349F-42BE-B519-B638DB4FB225}"/>
    <cellStyle name="Note 6 13 3" xfId="3134" xr:uid="{79B227E9-A837-4479-961D-D95E57EAEC5D}"/>
    <cellStyle name="Note 6 13 3 2" xfId="3135" xr:uid="{84F42EC8-8661-4093-B438-EA223C2529E8}"/>
    <cellStyle name="Note 6 13 4" xfId="3136" xr:uid="{ED592793-E114-4DE0-A502-B47E38715AF2}"/>
    <cellStyle name="Note 6 13 4 2" xfId="3137" xr:uid="{BF4A6C83-2948-46A8-839E-304F8DF22A07}"/>
    <cellStyle name="Note 6 13 5" xfId="3138" xr:uid="{7D8E2F1C-1E8D-47DB-A890-9AB13D799F10}"/>
    <cellStyle name="Note 6 13 5 2" xfId="3139" xr:uid="{8797224A-1D1C-48B2-9155-43F0F271C5D6}"/>
    <cellStyle name="Note 6 13 6" xfId="3140" xr:uid="{6A0F864E-0170-4904-B9CD-60759F96729C}"/>
    <cellStyle name="Note 6 14" xfId="3141" xr:uid="{27129652-2ACE-4F8B-A8BF-72636F6F6345}"/>
    <cellStyle name="Note 6 14 2" xfId="3142" xr:uid="{8B92C541-70FA-4351-A6C9-B7F981C9163A}"/>
    <cellStyle name="Note 6 14 2 2" xfId="3143" xr:uid="{CA6FDCD1-B30E-48D2-AE2B-51E390722FCA}"/>
    <cellStyle name="Note 6 14 3" xfId="3144" xr:uid="{6A14B4CE-25FE-45F0-9EAB-8E8F5A47B226}"/>
    <cellStyle name="Note 6 14 3 2" xfId="3145" xr:uid="{D527706D-36C5-4198-81E3-F8C73F65F33E}"/>
    <cellStyle name="Note 6 14 4" xfId="3146" xr:uid="{7B1213B9-2ACC-4849-8DB2-B77D29E1CD07}"/>
    <cellStyle name="Note 6 14 4 2" xfId="3147" xr:uid="{5A08AB46-2345-40F3-A516-462A7C48DE8D}"/>
    <cellStyle name="Note 6 14 5" xfId="3148" xr:uid="{81284747-022B-4EFD-B8B4-423BB048395F}"/>
    <cellStyle name="Note 6 14 5 2" xfId="3149" xr:uid="{DDDF89C8-723D-4916-9330-5C2B1FCAF7AE}"/>
    <cellStyle name="Note 6 14 6" xfId="3150" xr:uid="{C9EBDCB7-D9D1-4AF8-A609-302FFBA41A93}"/>
    <cellStyle name="Note 6 15" xfId="3151" xr:uid="{F0C68B57-0978-4305-A757-619E8608FC41}"/>
    <cellStyle name="Note 6 15 2" xfId="3152" xr:uid="{04B9273E-6DF2-4965-B97C-2B0763275DF6}"/>
    <cellStyle name="Note 6 15 2 2" xfId="3153" xr:uid="{4BA995C2-880A-4F52-9C7C-B9E81C5D1C7A}"/>
    <cellStyle name="Note 6 15 3" xfId="3154" xr:uid="{A673E504-4EDF-4698-A52A-35E1F20FF800}"/>
    <cellStyle name="Note 6 15 3 2" xfId="3155" xr:uid="{0535CCED-59C0-4059-81B7-8C1ABE07CC8E}"/>
    <cellStyle name="Note 6 15 4" xfId="3156" xr:uid="{8DCD27D2-295D-46D5-BB24-41F5BD7EA3DF}"/>
    <cellStyle name="Note 6 15 4 2" xfId="3157" xr:uid="{BA093289-F00D-4095-813C-D0790B2CC339}"/>
    <cellStyle name="Note 6 15 5" xfId="3158" xr:uid="{71484960-4CB9-4767-BF29-51938CF15FAB}"/>
    <cellStyle name="Note 6 15 5 2" xfId="3159" xr:uid="{11684C07-E17F-4B40-A66A-2ADE6F3F1205}"/>
    <cellStyle name="Note 6 15 6" xfId="3160" xr:uid="{F5A94982-4DF2-4F02-B994-CC79ADA1DC40}"/>
    <cellStyle name="Note 6 16" xfId="3161" xr:uid="{37D15E24-5D16-4B57-85A9-BCF39962B7BF}"/>
    <cellStyle name="Note 6 16 2" xfId="3162" xr:uid="{1D351A8F-DF46-4D48-9404-28525C517B40}"/>
    <cellStyle name="Note 6 16 2 2" xfId="3163" xr:uid="{1E45F84A-5775-494B-95A4-929B62E5870C}"/>
    <cellStyle name="Note 6 16 3" xfId="3164" xr:uid="{868542F3-E372-4AD9-A472-720C39A9B993}"/>
    <cellStyle name="Note 6 16 3 2" xfId="3165" xr:uid="{FBC48252-853D-4F35-8C85-522BAB3EF831}"/>
    <cellStyle name="Note 6 16 4" xfId="3166" xr:uid="{3843E2D4-B6E3-42C5-9814-920BA7EB398F}"/>
    <cellStyle name="Note 6 16 4 2" xfId="3167" xr:uid="{3C63A567-86B1-4B11-9F0C-901876EB770F}"/>
    <cellStyle name="Note 6 16 5" xfId="3168" xr:uid="{5374FF0D-1452-48CB-B90F-83988E899D0E}"/>
    <cellStyle name="Note 6 16 5 2" xfId="3169" xr:uid="{B5EB1003-AA29-4CC5-85E0-F9639B0041E7}"/>
    <cellStyle name="Note 6 16 6" xfId="3170" xr:uid="{77EBCE72-B9A5-45AC-B8FD-D7B9C9E903B5}"/>
    <cellStyle name="Note 6 17" xfId="3171" xr:uid="{9271FC9D-A7C1-49A5-8596-1AA1617BCFE3}"/>
    <cellStyle name="Note 6 17 2" xfId="3172" xr:uid="{8EDEF903-312C-4D59-A43F-8B53F90BA71D}"/>
    <cellStyle name="Note 6 17 2 2" xfId="3173" xr:uid="{BD95EF86-E0B9-4832-9DA9-BBEE292E8367}"/>
    <cellStyle name="Note 6 17 3" xfId="3174" xr:uid="{B6A27842-4DBE-4CCE-9526-F20E1C0CF33B}"/>
    <cellStyle name="Note 6 17 3 2" xfId="3175" xr:uid="{6C96A79E-A4CE-423E-8DB4-DDB38EFA7FC0}"/>
    <cellStyle name="Note 6 17 4" xfId="3176" xr:uid="{DFD581CB-9638-4BA4-8869-F88587174853}"/>
    <cellStyle name="Note 6 17 4 2" xfId="3177" xr:uid="{B36109DB-C987-41CF-BA32-44A12E173BF0}"/>
    <cellStyle name="Note 6 17 5" xfId="3178" xr:uid="{A3F2AD84-BADF-49A0-9D3D-74A11068FEE1}"/>
    <cellStyle name="Note 6 17 5 2" xfId="3179" xr:uid="{ACAA85DB-88BE-4101-91C6-9177AA18C474}"/>
    <cellStyle name="Note 6 17 6" xfId="3180" xr:uid="{9AC77E7A-8413-4165-889F-C6E94BA81B1F}"/>
    <cellStyle name="Note 6 18" xfId="3181" xr:uid="{CA06EAA0-1275-4DA3-828A-D5424840D726}"/>
    <cellStyle name="Note 6 18 2" xfId="3182" xr:uid="{E7200662-D39F-4EA0-9D46-BBF0B83CC237}"/>
    <cellStyle name="Note 6 18 2 2" xfId="3183" xr:uid="{B798FE34-134F-4A6F-A0AF-F622E8343EE7}"/>
    <cellStyle name="Note 6 18 3" xfId="3184" xr:uid="{05DCF054-47F0-4789-8C33-17D2635B3A51}"/>
    <cellStyle name="Note 6 18 3 2" xfId="3185" xr:uid="{2C02282C-DE87-48FC-BA69-23011CBFAF1B}"/>
    <cellStyle name="Note 6 18 4" xfId="3186" xr:uid="{27AB4D8B-2D3B-4414-A80E-96A5B04237E2}"/>
    <cellStyle name="Note 6 18 4 2" xfId="3187" xr:uid="{A491A658-139F-4A02-B657-8A5A4A073D76}"/>
    <cellStyle name="Note 6 18 5" xfId="3188" xr:uid="{2DF97548-8F07-474B-9D8E-357355386483}"/>
    <cellStyle name="Note 6 18 5 2" xfId="3189" xr:uid="{09CC2870-C46D-4939-BDD4-0BF129C3BF5D}"/>
    <cellStyle name="Note 6 18 6" xfId="3190" xr:uid="{A3D47718-8705-419A-A8E9-E98CF5710689}"/>
    <cellStyle name="Note 6 19" xfId="3191" xr:uid="{F4E358D9-1680-46F9-961D-F230763685C4}"/>
    <cellStyle name="Note 6 19 2" xfId="3192" xr:uid="{AA313F67-CAF8-4879-963D-47E0BC205EF7}"/>
    <cellStyle name="Note 6 19 2 2" xfId="3193" xr:uid="{8DFECC3D-E5B7-4916-9593-D37D2B963518}"/>
    <cellStyle name="Note 6 19 3" xfId="3194" xr:uid="{44CF437F-8906-4361-8899-461D3DF5E07C}"/>
    <cellStyle name="Note 6 19 3 2" xfId="3195" xr:uid="{27763BEF-4FDD-4B87-B43C-C769A926B7C6}"/>
    <cellStyle name="Note 6 19 4" xfId="3196" xr:uid="{44EF1DDA-0049-49BE-A426-20B03461F85F}"/>
    <cellStyle name="Note 6 19 4 2" xfId="3197" xr:uid="{1191B5EF-8D80-4524-8098-2F49E7FB9378}"/>
    <cellStyle name="Note 6 19 5" xfId="3198" xr:uid="{A374DB43-4E87-40BC-B98B-EA6B21CD9D79}"/>
    <cellStyle name="Note 6 19 5 2" xfId="3199" xr:uid="{66EA3BA5-8D55-420E-97BF-5F7497403505}"/>
    <cellStyle name="Note 6 19 6" xfId="3200" xr:uid="{137D5420-2618-4128-B1F1-11EF94AABD2D}"/>
    <cellStyle name="Note 6 2" xfId="3201" xr:uid="{5AEA0862-908B-4683-A208-2E869C293AA5}"/>
    <cellStyle name="Note 6 2 2" xfId="3202" xr:uid="{70A60CCE-5AD9-474C-AD18-479EB5A0ADF9}"/>
    <cellStyle name="Note 6 2 2 2" xfId="3203" xr:uid="{F16F8C90-AB12-4974-A5BF-E2341F1BB716}"/>
    <cellStyle name="Note 6 2 3" xfId="3204" xr:uid="{500A115B-AA25-46FE-880D-B6307E354D6E}"/>
    <cellStyle name="Note 6 2 3 2" xfId="3205" xr:uid="{0C0BCC19-80FA-4A64-BD84-CC11FEB5137D}"/>
    <cellStyle name="Note 6 2 4" xfId="3206" xr:uid="{2699990E-4AC9-42AF-8D19-6788010D1899}"/>
    <cellStyle name="Note 6 2 4 2" xfId="3207" xr:uid="{15BF1F5F-0B39-44BF-9B1C-045C2CBC6666}"/>
    <cellStyle name="Note 6 2 5" xfId="3208" xr:uid="{3D1E05F4-217B-427F-A37B-CC75EEBB6C74}"/>
    <cellStyle name="Note 6 2 5 2" xfId="3209" xr:uid="{D829E6AA-0C55-43AA-9459-D7AE42C245D5}"/>
    <cellStyle name="Note 6 2 6" xfId="3210" xr:uid="{A57EA47F-D9B1-4BC9-8810-9D2BD76C5C1B}"/>
    <cellStyle name="Note 6 20" xfId="3211" xr:uid="{BD411CF9-779A-4AA4-AC7B-F669C8199F01}"/>
    <cellStyle name="Note 6 20 2" xfId="3212" xr:uid="{5EBB1347-D6E1-4703-9CC0-21E7EE865E8E}"/>
    <cellStyle name="Note 6 20 2 2" xfId="3213" xr:uid="{75677EE9-4341-477A-A37F-8A2A52EF8117}"/>
    <cellStyle name="Note 6 20 2 2 2" xfId="3214" xr:uid="{7C887F67-6375-4BBE-8BDC-3C9CFE807070}"/>
    <cellStyle name="Note 6 20 2 3" xfId="3215" xr:uid="{BA1BF998-E996-4C83-9D79-A79270F925B3}"/>
    <cellStyle name="Note 6 20 2 3 2" xfId="3216" xr:uid="{54B8AFC3-1EFE-4559-9269-1E828ACB3643}"/>
    <cellStyle name="Note 6 20 2 4" xfId="3217" xr:uid="{23B404EB-E784-4118-AA12-BD1CF73976E7}"/>
    <cellStyle name="Note 6 20 2 4 2" xfId="3218" xr:uid="{2E7682FF-B2DC-4901-9197-10816B203031}"/>
    <cellStyle name="Note 6 20 2 5" xfId="3219" xr:uid="{463A834E-5186-4044-AB06-1E2C84956494}"/>
    <cellStyle name="Note 6 20 3" xfId="3220" xr:uid="{09D5A026-1074-4887-8E7B-65EBC188E455}"/>
    <cellStyle name="Note 6 21" xfId="3221" xr:uid="{36CD753D-E117-4FAF-A6BB-2A838E0FD126}"/>
    <cellStyle name="Note 6 21 2" xfId="3222" xr:uid="{456FED97-0310-43C5-AE7E-47BD05D20CA9}"/>
    <cellStyle name="Note 6 21 2 2" xfId="3223" xr:uid="{E056DDC4-CBAB-4413-BE66-2D590CA3FF95}"/>
    <cellStyle name="Note 6 21 3" xfId="3224" xr:uid="{1EF42866-823F-4429-8662-C1228D267743}"/>
    <cellStyle name="Note 6 21 3 2" xfId="3225" xr:uid="{45CC42B5-53B4-4164-8FE7-CDEE47B4F7B1}"/>
    <cellStyle name="Note 6 21 4" xfId="3226" xr:uid="{462F6DC3-7A48-4666-AF86-785A21C05087}"/>
    <cellStyle name="Note 6 21 4 2" xfId="3227" xr:uid="{531AEB3D-226C-4CF7-891D-3848991FD5FB}"/>
    <cellStyle name="Note 6 21 5" xfId="3228" xr:uid="{C556D646-B7CB-41A4-AEEF-FACC998CED54}"/>
    <cellStyle name="Note 6 22" xfId="3229" xr:uid="{4C26416D-F313-496B-87E0-769627E3784E}"/>
    <cellStyle name="Note 6 22 2" xfId="3230" xr:uid="{6F50EC24-BF9D-43D3-8F41-8AE3E5076188}"/>
    <cellStyle name="Note 6 22 2 2" xfId="3231" xr:uid="{1E545733-A70E-4067-8DC0-E3AAAF8BCED9}"/>
    <cellStyle name="Note 6 22 3" xfId="3232" xr:uid="{6F7B8D6F-9843-4AAD-A413-04A771744225}"/>
    <cellStyle name="Note 6 22 3 2" xfId="3233" xr:uid="{74A4420A-F01A-4D54-92D6-CFB95030D772}"/>
    <cellStyle name="Note 6 22 4" xfId="3234" xr:uid="{990F44E7-1D0F-4AF1-84CF-DEA640C24C0C}"/>
    <cellStyle name="Note 6 22 4 2" xfId="3235" xr:uid="{6E5FDBD4-9957-41C5-AD8B-9748E14881B4}"/>
    <cellStyle name="Note 6 22 5" xfId="3236" xr:uid="{8067DC52-812E-4D8C-A34A-ABAD6D80F611}"/>
    <cellStyle name="Note 6 23" xfId="3237" xr:uid="{A026AEB9-ECD0-47EC-B64F-E4720FC250CE}"/>
    <cellStyle name="Note 6 23 2" xfId="3238" xr:uid="{3108BBB0-C4E6-4E58-86E1-74A1192244CF}"/>
    <cellStyle name="Note 6 23 2 2" xfId="3239" xr:uid="{0D8995A0-B1F0-488C-9A42-FE20B5DC8250}"/>
    <cellStyle name="Note 6 23 3" xfId="3240" xr:uid="{D213BFA9-E864-4F92-9196-A6F6A692A80F}"/>
    <cellStyle name="Note 6 23 3 2" xfId="3241" xr:uid="{4110D8A6-D0FB-41A3-B63F-C5F94E0D22C9}"/>
    <cellStyle name="Note 6 23 4" xfId="3242" xr:uid="{DFBA188D-0799-4D84-89D2-231DC0AB58FE}"/>
    <cellStyle name="Note 6 23 4 2" xfId="3243" xr:uid="{5C944032-9226-4561-91ED-B728675C8989}"/>
    <cellStyle name="Note 6 23 5" xfId="3244" xr:uid="{22071104-1A8A-4360-BADB-ED14B5727E40}"/>
    <cellStyle name="Note 6 24" xfId="3245" xr:uid="{65F28912-13E9-4434-810B-28A9D513C768}"/>
    <cellStyle name="Note 6 24 2" xfId="3246" xr:uid="{B339D4EB-8F0A-4D6C-B815-72A8948DCCE2}"/>
    <cellStyle name="Note 6 24 2 2" xfId="3247" xr:uid="{FF6D9E41-D405-4C35-BA48-A97791708144}"/>
    <cellStyle name="Note 6 24 3" xfId="3248" xr:uid="{C4634C1B-ABA5-4C5F-BFAA-D31C389F222F}"/>
    <cellStyle name="Note 6 24 3 2" xfId="3249" xr:uid="{8C8B2FC4-8547-424C-BC55-3C89F7263332}"/>
    <cellStyle name="Note 6 24 4" xfId="3250" xr:uid="{4CA1BC81-2593-44A2-B1F7-A84E84B400B4}"/>
    <cellStyle name="Note 6 24 4 2" xfId="3251" xr:uid="{60A5FB6E-4492-45CE-A880-E0062EC12F4E}"/>
    <cellStyle name="Note 6 24 5" xfId="3252" xr:uid="{36009BA9-502A-49A3-9990-F965F5545591}"/>
    <cellStyle name="Note 6 25" xfId="3253" xr:uid="{E7FCF726-F5E1-4EF5-80FA-544A841B19C9}"/>
    <cellStyle name="Note 6 25 2" xfId="3254" xr:uid="{166ECEB9-4D7A-4E2A-B3F6-7EC7D5BD94CB}"/>
    <cellStyle name="Note 6 26" xfId="3255" xr:uid="{85DA6658-51D5-4443-8941-55926681CC7C}"/>
    <cellStyle name="Note 6 26 2" xfId="3256" xr:uid="{8B09986B-C9DB-4E7E-908D-6D31BD7AC6D3}"/>
    <cellStyle name="Note 6 27" xfId="3257" xr:uid="{9BF43DAF-50F6-4C4A-A294-24F1BF112A3A}"/>
    <cellStyle name="Note 6 27 2" xfId="3258" xr:uid="{1807DDAA-2C27-43B8-B86B-6596146B956C}"/>
    <cellStyle name="Note 6 28" xfId="3259" xr:uid="{D3D4012D-6657-40D6-9F99-4114DA418DBC}"/>
    <cellStyle name="Note 6 3" xfId="3260" xr:uid="{1390925D-98EE-43A2-B5D7-1DFD5BC4107C}"/>
    <cellStyle name="Note 6 3 2" xfId="3261" xr:uid="{AA9D7AF5-071E-4396-BF7D-B9FFF559719D}"/>
    <cellStyle name="Note 6 3 2 2" xfId="3262" xr:uid="{036A1133-172C-4BB4-9613-50FB3A8101C0}"/>
    <cellStyle name="Note 6 3 3" xfId="3263" xr:uid="{0B060471-23B7-464A-9325-38FA3147129D}"/>
    <cellStyle name="Note 6 3 3 2" xfId="3264" xr:uid="{6AE60182-5047-4D38-A173-0E4CD4B4D619}"/>
    <cellStyle name="Note 6 3 4" xfId="3265" xr:uid="{5002FCC3-921D-4F13-83D9-96368B27D0D5}"/>
    <cellStyle name="Note 6 3 4 2" xfId="3266" xr:uid="{6DD28E45-52DC-45AA-8499-1BCB5A7A264C}"/>
    <cellStyle name="Note 6 3 5" xfId="3267" xr:uid="{11087533-D17F-4403-874C-DF2417C7F54F}"/>
    <cellStyle name="Note 6 3 5 2" xfId="3268" xr:uid="{545EE9F6-ABCF-4ABE-8504-7156BB49F7BC}"/>
    <cellStyle name="Note 6 3 6" xfId="3269" xr:uid="{E9179744-02F6-4052-9945-1842E49452DF}"/>
    <cellStyle name="Note 6 4" xfId="3270" xr:uid="{E3C899EC-3A90-4E8D-B4C1-DF682A5777E0}"/>
    <cellStyle name="Note 6 4 2" xfId="3271" xr:uid="{98D10DE3-CA35-4ADA-B2DA-15B6EDA5DB74}"/>
    <cellStyle name="Note 6 4 2 2" xfId="3272" xr:uid="{834E6000-1060-46C5-9A95-7CBFAD3850CC}"/>
    <cellStyle name="Note 6 4 3" xfId="3273" xr:uid="{B78D1F11-9080-4F3A-96C0-3F09377BD5C7}"/>
    <cellStyle name="Note 6 4 3 2" xfId="3274" xr:uid="{482EC489-45DE-4E65-91AF-277A8FF19317}"/>
    <cellStyle name="Note 6 4 4" xfId="3275" xr:uid="{046F7ADD-CA6C-4FEC-92AF-16F4E2920936}"/>
    <cellStyle name="Note 6 4 4 2" xfId="3276" xr:uid="{02116366-15C5-422A-8BAF-0B71EE268324}"/>
    <cellStyle name="Note 6 4 5" xfId="3277" xr:uid="{EB0422E9-033D-4AEE-B8E0-EAFD583941C5}"/>
    <cellStyle name="Note 6 4 5 2" xfId="3278" xr:uid="{69042D5F-C814-4032-8EFE-08EB6682C117}"/>
    <cellStyle name="Note 6 4 6" xfId="3279" xr:uid="{4D53C66A-7F88-405F-A9CA-E8BAC1099EDB}"/>
    <cellStyle name="Note 6 5" xfId="3280" xr:uid="{9088AE2B-0954-4846-AB6C-5A65E43E5B2B}"/>
    <cellStyle name="Note 6 5 2" xfId="3281" xr:uid="{2D973510-573E-4AD2-9A96-C5AD49A6C179}"/>
    <cellStyle name="Note 6 5 2 2" xfId="3282" xr:uid="{49A6BC9D-67FB-4FA2-87C6-5B76EE5E832A}"/>
    <cellStyle name="Note 6 5 3" xfId="3283" xr:uid="{85A62A30-321A-42DA-94AB-B6FC07957239}"/>
    <cellStyle name="Note 6 5 3 2" xfId="3284" xr:uid="{5A5D8747-40A4-4136-9A7D-ED856B6529AB}"/>
    <cellStyle name="Note 6 5 4" xfId="3285" xr:uid="{6CAA06FB-EAE3-40FC-8758-8A0BA5A99029}"/>
    <cellStyle name="Note 6 5 4 2" xfId="3286" xr:uid="{53E254B3-4E06-4E1B-BF49-11657248FDCA}"/>
    <cellStyle name="Note 6 5 5" xfId="3287" xr:uid="{8BE7EE4F-A109-4910-B7D7-88CB34440BAF}"/>
    <cellStyle name="Note 6 5 5 2" xfId="3288" xr:uid="{E014F347-45FE-4737-9729-634345C021A9}"/>
    <cellStyle name="Note 6 5 6" xfId="3289" xr:uid="{9B0A2B24-494C-4ED0-99AD-BD7D03388FEC}"/>
    <cellStyle name="Note 6 6" xfId="3290" xr:uid="{63F0AABD-5DD5-45A2-A49C-12EB6488B685}"/>
    <cellStyle name="Note 6 6 2" xfId="3291" xr:uid="{E7179903-3AA4-4848-B799-E93F61A3979E}"/>
    <cellStyle name="Note 6 6 2 2" xfId="3292" xr:uid="{1093E77C-5C59-4881-832A-91BA8DC1F823}"/>
    <cellStyle name="Note 6 6 3" xfId="3293" xr:uid="{2B37F186-44CB-4FF5-A1FC-FCE2EBDAD430}"/>
    <cellStyle name="Note 6 6 3 2" xfId="3294" xr:uid="{9F5C8E10-EA11-4876-A600-0D400A75BCBA}"/>
    <cellStyle name="Note 6 6 4" xfId="3295" xr:uid="{91E5D460-15E1-4FDC-89DD-F4C77D4A58BD}"/>
    <cellStyle name="Note 6 6 4 2" xfId="3296" xr:uid="{67313302-CF55-4700-9875-17A5360D425F}"/>
    <cellStyle name="Note 6 6 5" xfId="3297" xr:uid="{F0E00154-290E-4F59-BE4B-1E6404BA908F}"/>
    <cellStyle name="Note 6 6 5 2" xfId="3298" xr:uid="{872A9659-5355-43CE-9D50-1178DAB71E0C}"/>
    <cellStyle name="Note 6 6 6" xfId="3299" xr:uid="{7C1D0D69-F5B8-46AA-883C-6D89361A6972}"/>
    <cellStyle name="Note 6 7" xfId="3300" xr:uid="{6C97944A-332C-4E01-B7C4-570ECB721CFA}"/>
    <cellStyle name="Note 6 7 2" xfId="3301" xr:uid="{80B8D757-E78E-474B-954E-AE7281335ED2}"/>
    <cellStyle name="Note 6 7 2 2" xfId="3302" xr:uid="{E24FB365-27FE-48D0-8025-76A3395C43C2}"/>
    <cellStyle name="Note 6 7 3" xfId="3303" xr:uid="{57150C50-57F7-4399-885A-2A910A13761F}"/>
    <cellStyle name="Note 6 7 3 2" xfId="3304" xr:uid="{3317DEE2-A9E2-49C9-9CD8-DDD72CBD3340}"/>
    <cellStyle name="Note 6 7 4" xfId="3305" xr:uid="{5F2F435D-0B6E-46AE-8092-AD9F08DF86CF}"/>
    <cellStyle name="Note 6 7 4 2" xfId="3306" xr:uid="{7693430D-00E5-4992-8FD9-23BF86E876F2}"/>
    <cellStyle name="Note 6 7 5" xfId="3307" xr:uid="{2C169736-D2DE-4289-A8C0-45E1E11306C3}"/>
    <cellStyle name="Note 6 7 5 2" xfId="3308" xr:uid="{2FF0BC93-A7A5-4CCA-BAFC-4CEE7FE4705F}"/>
    <cellStyle name="Note 6 7 6" xfId="3309" xr:uid="{C80E3F3E-4CE4-458E-BACD-7A20524B6A54}"/>
    <cellStyle name="Note 6 8" xfId="3310" xr:uid="{B27FDF75-EE79-411A-B432-63804C8D634D}"/>
    <cellStyle name="Note 6 8 2" xfId="3311" xr:uid="{B702A815-7611-42D8-912B-2830617F7BFE}"/>
    <cellStyle name="Note 6 8 2 2" xfId="3312" xr:uid="{8EC652BD-BBC3-400A-9C4D-E616526B71A9}"/>
    <cellStyle name="Note 6 8 3" xfId="3313" xr:uid="{988C660B-8F5C-49FE-98BF-3236F5F03228}"/>
    <cellStyle name="Note 6 8 3 2" xfId="3314" xr:uid="{47B4538E-B331-4ACE-BBCD-B1AAB226AD2B}"/>
    <cellStyle name="Note 6 8 4" xfId="3315" xr:uid="{B0C5EB44-A9BB-4085-A74C-155749475B88}"/>
    <cellStyle name="Note 6 8 4 2" xfId="3316" xr:uid="{F298FD0F-5FC8-4106-82B6-9517192AB406}"/>
    <cellStyle name="Note 6 8 5" xfId="3317" xr:uid="{1BB077F9-D9B2-448C-87D1-90D57C92F8B1}"/>
    <cellStyle name="Note 6 8 5 2" xfId="3318" xr:uid="{48A91F3F-6242-4BC0-9423-AB809ED6FAEC}"/>
    <cellStyle name="Note 6 8 6" xfId="3319" xr:uid="{474336CD-4CEB-4713-A96D-B6E17C6EB573}"/>
    <cellStyle name="Note 6 9" xfId="3320" xr:uid="{FB85B82E-4EC3-4802-A55F-8EADF10DD136}"/>
    <cellStyle name="Note 6 9 2" xfId="3321" xr:uid="{D5053706-CDC4-4E4D-8E50-5ED14243825F}"/>
    <cellStyle name="Note 6 9 2 2" xfId="3322" xr:uid="{E7E526D6-837E-4E59-80AE-35BF623EE161}"/>
    <cellStyle name="Note 6 9 3" xfId="3323" xr:uid="{4782B656-F816-425C-91C4-1DEBA1224497}"/>
    <cellStyle name="Note 6 9 3 2" xfId="3324" xr:uid="{2605FF44-E146-45A9-B4BE-0F94558D3EC7}"/>
    <cellStyle name="Note 6 9 4" xfId="3325" xr:uid="{FF6B48E2-A403-4BDC-9A9F-B23D3DC07E93}"/>
    <cellStyle name="Note 6 9 4 2" xfId="3326" xr:uid="{26956BD9-5AF9-4D43-902E-548029003365}"/>
    <cellStyle name="Note 6 9 5" xfId="3327" xr:uid="{30D86C56-75F0-47A6-806E-E8F4D868A49F}"/>
    <cellStyle name="Note 6 9 5 2" xfId="3328" xr:uid="{5FCF863B-AFC6-46F2-B67A-A3E6E638C1F8}"/>
    <cellStyle name="Note 6 9 6" xfId="3329" xr:uid="{E214ACA4-8D2B-44E1-AAEB-749CA8F1A8D9}"/>
    <cellStyle name="Note 7" xfId="3330" xr:uid="{4F70F365-85A2-4115-A1A8-653F9ACF944C}"/>
    <cellStyle name="Note 7 2" xfId="3331" xr:uid="{8E35AD35-12C8-4CCC-9836-7283A404F23B}"/>
    <cellStyle name="Note 8" xfId="3332" xr:uid="{3C27E085-AD48-4DB0-8EC1-8DA03DABE88C}"/>
    <cellStyle name="Note 8 2" xfId="3333" xr:uid="{48CBEB03-5E27-4E94-B79C-5DAC7B9FD2B5}"/>
    <cellStyle name="Note 9" xfId="3334" xr:uid="{A5C12B26-E108-419D-AAB3-536899C371AD}"/>
    <cellStyle name="Note 9 2" xfId="3335" xr:uid="{ECFB4CAF-EA08-4B91-A82B-3BD9EAECC994}"/>
    <cellStyle name="Output" xfId="3409" builtinId="21" customBuiltin="1"/>
    <cellStyle name="Output 2" xfId="199" xr:uid="{C84467FB-3F0E-48ED-8223-35AF938D74DF}"/>
    <cellStyle name="Output 2 10" xfId="886" xr:uid="{9E6FF5B1-8A25-42A3-8938-AF46A004DC1E}"/>
    <cellStyle name="Output 2 10 2" xfId="887" xr:uid="{9B78BC45-BEA7-45F1-8403-A7D076E034BA}"/>
    <cellStyle name="Output 2 11" xfId="888" xr:uid="{0844016F-FBA5-409A-BA36-692049798150}"/>
    <cellStyle name="Output 2 11 2" xfId="889" xr:uid="{34127DE9-CCDE-4379-ABA9-99D0B0A8942A}"/>
    <cellStyle name="Output 2 12" xfId="890" xr:uid="{8C1ADBF6-1ACE-43FD-AAD5-347FB50B7F9D}"/>
    <cellStyle name="Output 2 12 2" xfId="891" xr:uid="{7A3F7B52-EE7F-4A11-B141-5A566E2344C9}"/>
    <cellStyle name="Output 2 13" xfId="892" xr:uid="{EF43EE41-498A-486F-994E-AE5B82F69165}"/>
    <cellStyle name="Output 2 13 2" xfId="893" xr:uid="{8406132F-3BCE-41EE-9CF0-ACF58003B009}"/>
    <cellStyle name="Output 2 14" xfId="894" xr:uid="{F1F73E49-5FFC-4497-A5BC-E78BE1C9D438}"/>
    <cellStyle name="Output 2 14 2" xfId="895" xr:uid="{1539F1FC-5101-4C04-985B-2D4493E2CFEF}"/>
    <cellStyle name="Output 2 15" xfId="896" xr:uid="{3E1A8FD3-9814-437F-8CDC-E8E06CB5A49D}"/>
    <cellStyle name="Output 2 15 2" xfId="897" xr:uid="{F7337D25-A9B2-43E7-8F10-B736015F7B92}"/>
    <cellStyle name="Output 2 16" xfId="898" xr:uid="{D5CA495D-3E40-495C-B91F-CFB194B4D06C}"/>
    <cellStyle name="Output 2 16 2" xfId="899" xr:uid="{7DAFB89E-BBA9-41D5-B3D6-FA6447806077}"/>
    <cellStyle name="Output 2 17" xfId="900" xr:uid="{4BFD99ED-8444-4341-85C9-EA42F2EEC229}"/>
    <cellStyle name="Output 2 17 2" xfId="901" xr:uid="{BAE0B1B7-0CF1-48A4-8605-15A8726A08D2}"/>
    <cellStyle name="Output 2 18" xfId="902" xr:uid="{92B0A62A-04D2-4DB9-BA33-9893726744D9}"/>
    <cellStyle name="Output 2 18 2" xfId="903" xr:uid="{9FECBDD0-A932-4F74-946C-CD3B0CAB13D9}"/>
    <cellStyle name="Output 2 19" xfId="904" xr:uid="{FCA62A9D-A48A-4080-A19B-684923938B47}"/>
    <cellStyle name="Output 2 19 2" xfId="905" xr:uid="{28FA3299-5A3B-4D6C-B1D8-4D52262B1326}"/>
    <cellStyle name="Output 2 2" xfId="200" xr:uid="{A21F9F5D-EE2A-4756-A776-63D2E7178C31}"/>
    <cellStyle name="Output 2 2 10" xfId="906" xr:uid="{A735D147-722F-4AB8-8930-F6BC6D423422}"/>
    <cellStyle name="Output 2 2 10 2" xfId="907" xr:uid="{576841FF-BD5E-469F-9986-1C0F5A265300}"/>
    <cellStyle name="Output 2 2 11" xfId="908" xr:uid="{71BB6DA3-E6C2-4B14-9BA1-9DC4B464289A}"/>
    <cellStyle name="Output 2 2 11 2" xfId="909" xr:uid="{A7463AF2-05E0-4ADF-A050-25E39ADAE53A}"/>
    <cellStyle name="Output 2 2 12" xfId="910" xr:uid="{0EC767AA-B175-4D4B-A764-7C8B1616EFC3}"/>
    <cellStyle name="Output 2 2 12 2" xfId="911" xr:uid="{7376512B-DDBF-45B2-BB08-73A86CFA4482}"/>
    <cellStyle name="Output 2 2 13" xfId="912" xr:uid="{5AC129E0-B4DE-4F46-A22A-AF701FF5F045}"/>
    <cellStyle name="Output 2 2 13 2" xfId="913" xr:uid="{897E8D90-6C72-4CC6-831F-CB00B2E2A851}"/>
    <cellStyle name="Output 2 2 14" xfId="914" xr:uid="{F2FC60BF-9E77-40CE-972E-E598F233BF02}"/>
    <cellStyle name="Output 2 2 14 2" xfId="915" xr:uid="{48B66CD0-0DA7-41E3-88BB-D815241AA48F}"/>
    <cellStyle name="Output 2 2 15" xfId="916" xr:uid="{061C8F35-4BF6-416A-A475-F77B63CACFE1}"/>
    <cellStyle name="Output 2 2 15 2" xfId="917" xr:uid="{1EE88213-C46B-4D77-9405-8D722CCFA332}"/>
    <cellStyle name="Output 2 2 16" xfId="918" xr:uid="{8C27B9E5-1E49-4703-9D72-3418EB8F813F}"/>
    <cellStyle name="Output 2 2 16 2" xfId="919" xr:uid="{3FF9EAFC-8955-43D3-B0C1-6E0F82FC725C}"/>
    <cellStyle name="Output 2 2 17" xfId="920" xr:uid="{E219563D-C3CE-4D57-A900-7A40BE02607D}"/>
    <cellStyle name="Output 2 2 17 2" xfId="921" xr:uid="{2C68F3F4-A140-4CD8-8B5D-BFB951D87135}"/>
    <cellStyle name="Output 2 2 18" xfId="922" xr:uid="{2F64C32E-0E7E-468D-8984-232838BC05F3}"/>
    <cellStyle name="Output 2 2 18 2" xfId="923" xr:uid="{7E3BD5AF-40FC-4896-B7EE-6C4997BD0A97}"/>
    <cellStyle name="Output 2 2 19" xfId="924" xr:uid="{B93012AA-9CA0-4633-B7F6-AAE7BC4BDE1E}"/>
    <cellStyle name="Output 2 2 19 2" xfId="925" xr:uid="{F775FFF4-8A1C-4975-ABEB-A939543ABD4C}"/>
    <cellStyle name="Output 2 2 2" xfId="213" xr:uid="{6FE387F4-82F4-45F7-87AC-5F53518E1B57}"/>
    <cellStyle name="Output 2 2 2 2" xfId="926" xr:uid="{FE49200F-5E95-4EEC-9C8D-FFC1C75AB01C}"/>
    <cellStyle name="Output 2 2 20" xfId="927" xr:uid="{5698DAEC-9E23-4AE2-98F5-D55391BFD910}"/>
    <cellStyle name="Output 2 2 20 2" xfId="928" xr:uid="{C23A40AD-D497-42AF-AAF1-3762D048C4FE}"/>
    <cellStyle name="Output 2 2 21" xfId="929" xr:uid="{4DEA3B0C-BC3B-4293-AC4F-1C01500EC8CD}"/>
    <cellStyle name="Output 2 2 21 2" xfId="930" xr:uid="{6B8D3F82-9CC9-4E70-AB5A-3A74D231449D}"/>
    <cellStyle name="Output 2 2 22" xfId="931" xr:uid="{A3CBF882-B183-47CB-BAEA-451577E9FC05}"/>
    <cellStyle name="Output 2 2 22 2" xfId="932" xr:uid="{9019AA60-DC2B-4961-B048-39F917C124B1}"/>
    <cellStyle name="Output 2 2 23" xfId="933" xr:uid="{8C417A7A-638D-4BBD-A0BF-0B6E8DE5C99B}"/>
    <cellStyle name="Output 2 2 23 2" xfId="934" xr:uid="{D8FFB833-BCDF-4F2D-9582-1606706438F3}"/>
    <cellStyle name="Output 2 2 24" xfId="935" xr:uid="{FD5F8C4D-DF9A-4979-8C1C-CC95D73A3379}"/>
    <cellStyle name="Output 2 2 24 2" xfId="936" xr:uid="{DD8D174A-A960-4A90-87E4-A1ACAD2B1E58}"/>
    <cellStyle name="Output 2 2 25" xfId="937" xr:uid="{8FC38823-77DF-49D7-A39B-5A54B9004ABB}"/>
    <cellStyle name="Output 2 2 25 2" xfId="938" xr:uid="{BA8600BF-4494-4024-BBF1-27C3A92451B3}"/>
    <cellStyle name="Output 2 2 26" xfId="939" xr:uid="{6FB2ECC2-940C-4177-A5C7-1C647AD233FC}"/>
    <cellStyle name="Output 2 2 26 2" xfId="940" xr:uid="{50B626EF-8BF0-4685-8B3E-68ADCD30D41E}"/>
    <cellStyle name="Output 2 2 27" xfId="941" xr:uid="{802F6799-0651-4658-AE20-2D0A6CC5CED5}"/>
    <cellStyle name="Output 2 2 27 2" xfId="942" xr:uid="{404F5B1A-E78F-4F15-8296-B3073950890B}"/>
    <cellStyle name="Output 2 2 28" xfId="943" xr:uid="{B21F1517-B0AF-4D2E-A4FE-C4C3C0B89B7B}"/>
    <cellStyle name="Output 2 2 28 2" xfId="944" xr:uid="{C159144D-777A-4E8D-8ABA-C642A5C81C2C}"/>
    <cellStyle name="Output 2 2 29" xfId="945" xr:uid="{919519E9-F6AB-429C-84B0-08EC61B1D463}"/>
    <cellStyle name="Output 2 2 29 2" xfId="946" xr:uid="{B8891186-8E4D-4C11-B384-66D4C6241339}"/>
    <cellStyle name="Output 2 2 3" xfId="248" xr:uid="{3B0AAFB1-573E-46D9-AD15-A0B4365A3787}"/>
    <cellStyle name="Output 2 2 3 2" xfId="947" xr:uid="{2220203F-1477-43FA-9CCE-C4D5F7973556}"/>
    <cellStyle name="Output 2 2 30" xfId="948" xr:uid="{D78875C9-1828-4734-8DFE-D9214ACD8D49}"/>
    <cellStyle name="Output 2 2 30 2" xfId="949" xr:uid="{4A2C765A-1289-4029-A21C-447EC54771EC}"/>
    <cellStyle name="Output 2 2 31" xfId="950" xr:uid="{A6020E74-5962-4DAB-A17A-D5FC9ACEFBD7}"/>
    <cellStyle name="Output 2 2 31 2" xfId="951" xr:uid="{4F19D486-DE49-4974-BCEC-5FD45616CFB3}"/>
    <cellStyle name="Output 2 2 32" xfId="952" xr:uid="{423E02D5-4277-47FE-B19D-FB5ED8D55B98}"/>
    <cellStyle name="Output 2 2 32 2" xfId="953" xr:uid="{BCCF0699-A8BE-4625-A4A9-32D169F4A6D5}"/>
    <cellStyle name="Output 2 2 33" xfId="954" xr:uid="{8137E68E-FBF8-4B4C-852E-68DD33EB4C0E}"/>
    <cellStyle name="Output 2 2 33 2" xfId="955" xr:uid="{1B47B6EB-2E19-4922-8131-25C6DA1CBE3D}"/>
    <cellStyle name="Output 2 2 34" xfId="956" xr:uid="{59FDA85C-0D08-4D3C-9DE8-959CA51EA32B}"/>
    <cellStyle name="Output 2 2 34 2" xfId="957" xr:uid="{EDACEA0A-1D48-4C33-8A3F-01982E296DDA}"/>
    <cellStyle name="Output 2 2 35" xfId="958" xr:uid="{CCEBF5E6-CCAA-43B0-AB31-9F0067B25B17}"/>
    <cellStyle name="Output 2 2 35 2" xfId="959" xr:uid="{94F9140F-1C0E-435E-9085-09BD5D79485C}"/>
    <cellStyle name="Output 2 2 36" xfId="960" xr:uid="{6C33E50C-27C1-4461-83D9-4FF59BF2FD5F}"/>
    <cellStyle name="Output 2 2 36 2" xfId="961" xr:uid="{A798835B-3E36-4E23-AB78-2B44D4BEA01E}"/>
    <cellStyle name="Output 2 2 37" xfId="962" xr:uid="{0F1364E5-29CE-46C9-A4EF-1045C137CD3C}"/>
    <cellStyle name="Output 2 2 37 2" xfId="963" xr:uid="{194079AA-ABE3-4FAF-B9EF-2C478631A21C}"/>
    <cellStyle name="Output 2 2 38" xfId="964" xr:uid="{166BB105-65F0-440E-8D32-BF4196BF2492}"/>
    <cellStyle name="Output 2 2 38 2" xfId="965" xr:uid="{1CCA2055-9CD1-43BB-96A2-21E3B24B6C01}"/>
    <cellStyle name="Output 2 2 39" xfId="966" xr:uid="{27B656D9-2877-419E-81A5-97A11F5DF122}"/>
    <cellStyle name="Output 2 2 39 2" xfId="967" xr:uid="{3A4FF6A7-F5D7-4C2C-ADB0-578D95B0FD86}"/>
    <cellStyle name="Output 2 2 4" xfId="249" xr:uid="{BE0403B4-7963-4180-8A2D-6CCF660A93A6}"/>
    <cellStyle name="Output 2 2 4 2" xfId="968" xr:uid="{9F92179A-B7C8-4CFA-9085-303E9D833570}"/>
    <cellStyle name="Output 2 2 40" xfId="969" xr:uid="{8C4CD7FA-D54B-4EF4-B303-4EB3C24A4046}"/>
    <cellStyle name="Output 2 2 40 2" xfId="970" xr:uid="{2EA691A9-DFF8-48F6-A1A0-48D6668E935E}"/>
    <cellStyle name="Output 2 2 41" xfId="971" xr:uid="{15A74924-9818-4BA9-897B-2ABD88F71B34}"/>
    <cellStyle name="Output 2 2 41 2" xfId="972" xr:uid="{A5BBE29D-B79D-4708-8886-515EFBCB1921}"/>
    <cellStyle name="Output 2 2 42" xfId="973" xr:uid="{9DAD2AA1-CB37-45E6-A72A-9364F8811CDC}"/>
    <cellStyle name="Output 2 2 42 2" xfId="974" xr:uid="{755556BB-9729-49B8-A513-F6868CB498BC}"/>
    <cellStyle name="Output 2 2 43" xfId="975" xr:uid="{DF72411B-AC3A-4827-8611-700C197BF60A}"/>
    <cellStyle name="Output 2 2 43 2" xfId="976" xr:uid="{5832BEBF-8955-4099-BDCC-AF64B98176E4}"/>
    <cellStyle name="Output 2 2 44" xfId="977" xr:uid="{4842B105-D3AC-450B-875C-1000387358BE}"/>
    <cellStyle name="Output 2 2 44 2" xfId="978" xr:uid="{B66E6BA1-2FD7-4296-B96D-EB0B55EBE1D7}"/>
    <cellStyle name="Output 2 2 45" xfId="979" xr:uid="{9577EC71-2162-46F0-977D-B1ED8F865815}"/>
    <cellStyle name="Output 2 2 45 2" xfId="980" xr:uid="{33043D54-F2E3-4CD6-84CE-E071BBA84B13}"/>
    <cellStyle name="Output 2 2 46" xfId="981" xr:uid="{E1A128AC-5716-407D-A7B3-68A5A93AA26D}"/>
    <cellStyle name="Output 2 2 46 2" xfId="982" xr:uid="{AC7BF74E-56CD-489A-877C-9B9E77C5FBB8}"/>
    <cellStyle name="Output 2 2 47" xfId="983" xr:uid="{E0C49F69-2A52-4E17-B274-C69FD5FC2CF9}"/>
    <cellStyle name="Output 2 2 47 2" xfId="984" xr:uid="{C1D76377-5A49-4255-A469-EF79697C584F}"/>
    <cellStyle name="Output 2 2 48" xfId="985" xr:uid="{FE9BA9ED-8332-48B6-BDE1-E13B3AAA9011}"/>
    <cellStyle name="Output 2 2 48 2" xfId="986" xr:uid="{1A23B27E-4AC9-440A-B1C9-7BED9AE2D8D4}"/>
    <cellStyle name="Output 2 2 49" xfId="987" xr:uid="{E9DE787F-F005-4D6A-91BE-6C656C7B74FE}"/>
    <cellStyle name="Output 2 2 49 2" xfId="988" xr:uid="{11DA114A-9835-4F16-8864-CF689DBC92C9}"/>
    <cellStyle name="Output 2 2 5" xfId="250" xr:uid="{2D6D745B-FF75-46B9-B194-5BAB85A87538}"/>
    <cellStyle name="Output 2 2 5 2" xfId="989" xr:uid="{A7E13F3E-3A2E-4BE9-974D-64C641D9EF93}"/>
    <cellStyle name="Output 2 2 50" xfId="990" xr:uid="{BCA619DA-4540-49DB-BF51-4003207C671C}"/>
    <cellStyle name="Output 2 2 50 2" xfId="991" xr:uid="{D3AD934A-B75E-4898-A0AA-553833FA21B6}"/>
    <cellStyle name="Output 2 2 51" xfId="992" xr:uid="{C9AD3DAA-D0C5-4B8B-93A7-DE1247E7055B}"/>
    <cellStyle name="Output 2 2 51 2" xfId="993" xr:uid="{A49FE651-92D1-48AB-9F77-368998FB103D}"/>
    <cellStyle name="Output 2 2 52" xfId="994" xr:uid="{A0C0BD27-7F0D-44EC-932C-A0BF67621CF8}"/>
    <cellStyle name="Output 2 2 52 2" xfId="995" xr:uid="{5124B056-1EDD-4935-9B7C-5B35C0067C40}"/>
    <cellStyle name="Output 2 2 53" xfId="996" xr:uid="{601045AF-BDAA-4B14-AA40-E68C5745C6F0}"/>
    <cellStyle name="Output 2 2 54" xfId="997" xr:uid="{8EA4E121-1771-4519-9B9A-D65497ABF0C7}"/>
    <cellStyle name="Output 2 2 55" xfId="998" xr:uid="{534C467E-3286-4DA3-9879-8E9E8001448B}"/>
    <cellStyle name="Output 2 2 56" xfId="999" xr:uid="{9EB1D321-8157-4892-9128-B92E1DDA6750}"/>
    <cellStyle name="Output 2 2 57" xfId="1000" xr:uid="{079AE2E7-D1DE-420B-ABE1-878865937271}"/>
    <cellStyle name="Output 2 2 58" xfId="3336" xr:uid="{5B4C24B5-B56E-4636-B8D0-0E9E8CF90C6A}"/>
    <cellStyle name="Output 2 2 6" xfId="251" xr:uid="{796FA73A-CA7E-4C93-A0BF-313B4BEE2B06}"/>
    <cellStyle name="Output 2 2 6 2" xfId="1001" xr:uid="{86BA1792-8A5E-465A-BB17-4752919B347C}"/>
    <cellStyle name="Output 2 2 7" xfId="252" xr:uid="{58E47D4E-9FF5-461A-9B3E-C447029B9469}"/>
    <cellStyle name="Output 2 2 7 2" xfId="1002" xr:uid="{5B5953A4-A60F-4818-A702-08708E0C41FA}"/>
    <cellStyle name="Output 2 2 8" xfId="1003" xr:uid="{CBC097FC-DD0A-47E9-8F01-F76D6BA04E98}"/>
    <cellStyle name="Output 2 2 8 2" xfId="1004" xr:uid="{77F1A8B6-D781-45BE-B14A-2C5B70DCBF8E}"/>
    <cellStyle name="Output 2 2 9" xfId="1005" xr:uid="{991E2411-E291-4287-B2F4-B5B100BDEDDF}"/>
    <cellStyle name="Output 2 2 9 2" xfId="1006" xr:uid="{8B5299C7-CFB5-48C3-AE37-CD8D8F7C9318}"/>
    <cellStyle name="Output 2 20" xfId="1007" xr:uid="{5DD70F9C-BFD5-47BA-AB7E-ECF083A576EC}"/>
    <cellStyle name="Output 2 20 2" xfId="1008" xr:uid="{B25E5A97-309D-44B2-973D-21A54DEEB49D}"/>
    <cellStyle name="Output 2 21" xfId="1009" xr:uid="{B3D741A0-6503-4371-9BAC-7B42FF637573}"/>
    <cellStyle name="Output 2 21 2" xfId="1010" xr:uid="{72AF2E5A-B7AC-4B24-91CB-DDCB26AE172C}"/>
    <cellStyle name="Output 2 22" xfId="1011" xr:uid="{B65B3274-C3D3-4570-9D19-2AB70E22FD50}"/>
    <cellStyle name="Output 2 22 2" xfId="1012" xr:uid="{BC2E79CE-A0D7-4328-B55C-5FAE95E822EA}"/>
    <cellStyle name="Output 2 23" xfId="1013" xr:uid="{4C1BD4FD-1BD5-4840-BBDB-9DAC8FD937B6}"/>
    <cellStyle name="Output 2 23 2" xfId="1014" xr:uid="{2462B381-0CB5-4F73-BF43-81F40773B905}"/>
    <cellStyle name="Output 2 24" xfId="1015" xr:uid="{5592C48E-5A9D-4E71-81C4-196A448BA055}"/>
    <cellStyle name="Output 2 24 2" xfId="1016" xr:uid="{4BA6B94B-CF86-443C-8D05-6A09D970EC11}"/>
    <cellStyle name="Output 2 25" xfId="1017" xr:uid="{14F63E51-FA34-4885-BBBA-8B6365BBD61B}"/>
    <cellStyle name="Output 2 25 2" xfId="1018" xr:uid="{E365106B-A79E-400E-AD92-4151A187DCE2}"/>
    <cellStyle name="Output 2 26" xfId="1019" xr:uid="{1E88178B-D06B-4325-97AB-530C01511917}"/>
    <cellStyle name="Output 2 26 2" xfId="1020" xr:uid="{784B043D-C1CF-48F8-9E9D-6DB71BAA2AED}"/>
    <cellStyle name="Output 2 27" xfId="1021" xr:uid="{17D25778-0E88-42B3-AB24-AC18C3AF3FB6}"/>
    <cellStyle name="Output 2 27 2" xfId="1022" xr:uid="{20D37A4B-C0F4-4C15-9045-E8AA13FE6631}"/>
    <cellStyle name="Output 2 28" xfId="1023" xr:uid="{9BDDF84F-3A76-45D5-AACD-0746E5B1D2F3}"/>
    <cellStyle name="Output 2 28 2" xfId="1024" xr:uid="{C4AE8032-3CAC-4D6E-AAD0-7CD1488766B2}"/>
    <cellStyle name="Output 2 29" xfId="1025" xr:uid="{EF49C989-BB72-4DC8-834D-E9A4CBC92068}"/>
    <cellStyle name="Output 2 29 2" xfId="1026" xr:uid="{1EACF8C2-AAAD-4FE9-B923-94C62F9C1C8C}"/>
    <cellStyle name="Output 2 3" xfId="214" xr:uid="{793FE6A7-A860-4C14-9914-0E2E6E986162}"/>
    <cellStyle name="Output 2 3 2" xfId="1027" xr:uid="{EFF85A34-8C5F-4688-AFC4-FD890181727C}"/>
    <cellStyle name="Output 2 3 3" xfId="3337" xr:uid="{85ACB955-27C7-4F64-B6FD-29C99F6B8CA0}"/>
    <cellStyle name="Output 2 30" xfId="1028" xr:uid="{27529745-93AC-49C3-8B1C-97D94522ECCD}"/>
    <cellStyle name="Output 2 30 2" xfId="1029" xr:uid="{79816822-2A26-45F8-84F6-DF2CF34497B1}"/>
    <cellStyle name="Output 2 31" xfId="1030" xr:uid="{BB3EA7F6-958A-4BFA-A572-3D129D945F69}"/>
    <cellStyle name="Output 2 31 2" xfId="1031" xr:uid="{E38C9E51-7984-4CBD-8EA7-B24314C2F0BE}"/>
    <cellStyle name="Output 2 32" xfId="1032" xr:uid="{C25C151D-8FC0-42D1-BBC1-40E3B554E148}"/>
    <cellStyle name="Output 2 32 2" xfId="1033" xr:uid="{5A914BDB-D185-4AF3-AFCE-D71E0F13419A}"/>
    <cellStyle name="Output 2 33" xfId="1034" xr:uid="{14743247-ED8E-470D-B5E8-802BC93C82DF}"/>
    <cellStyle name="Output 2 33 2" xfId="1035" xr:uid="{8708C136-C565-42B9-9895-69B573297169}"/>
    <cellStyle name="Output 2 34" xfId="1036" xr:uid="{C9A1507A-5564-4F2D-809C-79F58552AC26}"/>
    <cellStyle name="Output 2 34 2" xfId="1037" xr:uid="{3897F0A8-8D68-4A12-80F6-428FED107CCC}"/>
    <cellStyle name="Output 2 35" xfId="1038" xr:uid="{3E8841C4-3D40-4138-A5AB-08FE0D5CEED2}"/>
    <cellStyle name="Output 2 35 2" xfId="1039" xr:uid="{EFC19160-A282-4CC1-A2B0-D7AD3F11D065}"/>
    <cellStyle name="Output 2 36" xfId="1040" xr:uid="{89C52008-6B6C-45E1-B689-FBCD0D704FD4}"/>
    <cellStyle name="Output 2 36 2" xfId="1041" xr:uid="{F7168537-00A5-421E-8CD2-CFEE0ECDA160}"/>
    <cellStyle name="Output 2 37" xfId="1042" xr:uid="{A9445FD6-4BC0-49F6-81F4-D93D5C6BF4CE}"/>
    <cellStyle name="Output 2 37 2" xfId="1043" xr:uid="{F1094F69-E443-40A9-BBA5-CA74476B8137}"/>
    <cellStyle name="Output 2 38" xfId="1044" xr:uid="{1B86831C-117B-4BF0-AC46-9C68DAAB2806}"/>
    <cellStyle name="Output 2 38 2" xfId="1045" xr:uid="{D82E327F-1A4F-4F1F-ACF7-7C4B48AC430C}"/>
    <cellStyle name="Output 2 39" xfId="1046" xr:uid="{48324E0D-BFDF-4772-A160-BC31513F135A}"/>
    <cellStyle name="Output 2 39 2" xfId="1047" xr:uid="{39D362C1-90DE-4CFA-B7D4-C2BE09E2332E}"/>
    <cellStyle name="Output 2 4" xfId="223" xr:uid="{DEFD1D5C-F885-4E96-BEFC-7A2820868974}"/>
    <cellStyle name="Output 2 4 2" xfId="1048" xr:uid="{2CC21C27-9EAB-4909-A812-9166DCEB6A87}"/>
    <cellStyle name="Output 2 40" xfId="1049" xr:uid="{2BB20E18-7E87-4684-AF77-DAFD0A9B2510}"/>
    <cellStyle name="Output 2 40 2" xfId="1050" xr:uid="{2008C655-413C-4480-BC55-2E065BC2C8AE}"/>
    <cellStyle name="Output 2 41" xfId="1051" xr:uid="{9308A4B3-FA92-4913-9BB9-F75210C21F97}"/>
    <cellStyle name="Output 2 41 2" xfId="1052" xr:uid="{E14F4B9E-2C11-4EAB-9AA7-2B09E1FA18C9}"/>
    <cellStyle name="Output 2 42" xfId="1053" xr:uid="{62F47098-F82E-46BD-8FAD-BD1939C4BC9D}"/>
    <cellStyle name="Output 2 42 2" xfId="1054" xr:uid="{D2CBC253-F45A-4F43-A3B8-854866B10710}"/>
    <cellStyle name="Output 2 43" xfId="1055" xr:uid="{DAF25CC5-FFF5-446A-90C8-0A2D0B943423}"/>
    <cellStyle name="Output 2 43 2" xfId="1056" xr:uid="{7A555F42-BA14-47C2-8578-A7E76939E1B8}"/>
    <cellStyle name="Output 2 44" xfId="1057" xr:uid="{43E2BD87-00E1-49AA-8099-D3D341DF963E}"/>
    <cellStyle name="Output 2 44 2" xfId="1058" xr:uid="{33669E86-8BB7-443E-B33D-BA958182C29D}"/>
    <cellStyle name="Output 2 45" xfId="1059" xr:uid="{06396EFB-5B98-4E22-8280-138B5676E99A}"/>
    <cellStyle name="Output 2 45 2" xfId="1060" xr:uid="{AAEB9B0F-4679-4FB7-878B-57D24DF5AD9C}"/>
    <cellStyle name="Output 2 46" xfId="1061" xr:uid="{00BE7609-2D96-43EE-A732-50FD57789D8C}"/>
    <cellStyle name="Output 2 46 2" xfId="1062" xr:uid="{47010BA8-0C96-4158-BDF7-AEFCC7CCEA9F}"/>
    <cellStyle name="Output 2 47" xfId="1063" xr:uid="{0B95CE26-94DE-48EE-9034-E037A17E62B4}"/>
    <cellStyle name="Output 2 47 2" xfId="1064" xr:uid="{0BA4EB63-C48E-4A43-A610-29A8DD3000A4}"/>
    <cellStyle name="Output 2 48" xfId="1065" xr:uid="{B661ABCD-1D66-4966-BF85-CAD6FD08C260}"/>
    <cellStyle name="Output 2 48 2" xfId="1066" xr:uid="{B461DA34-AAC4-4C3A-9F38-EA09E1D23189}"/>
    <cellStyle name="Output 2 49" xfId="1067" xr:uid="{D6A1238D-1AFE-4603-BD63-DFAE7142C420}"/>
    <cellStyle name="Output 2 49 2" xfId="1068" xr:uid="{368CF8FE-8D12-4200-BB4F-DDE7B509BD12}"/>
    <cellStyle name="Output 2 5" xfId="224" xr:uid="{08298212-DAD9-4388-83B0-05AC946D495D}"/>
    <cellStyle name="Output 2 5 2" xfId="1069" xr:uid="{F2837E2B-E8AB-4E29-B003-74E18A9C8071}"/>
    <cellStyle name="Output 2 50" xfId="1070" xr:uid="{76D85D61-1D7F-4C48-AFC0-B6B55D0016F4}"/>
    <cellStyle name="Output 2 50 2" xfId="1071" xr:uid="{EF50680A-1871-45E6-BEBB-C3628EF95E8A}"/>
    <cellStyle name="Output 2 51" xfId="1072" xr:uid="{C797DC1C-EF80-4F6F-AFFF-C7DC4E6469F7}"/>
    <cellStyle name="Output 2 51 2" xfId="1073" xr:uid="{AABB5512-6A01-4CFA-BFB2-7BD473EC219D}"/>
    <cellStyle name="Output 2 52" xfId="1074" xr:uid="{55CDDC6C-86FA-432A-9404-6CB972BC30D3}"/>
    <cellStyle name="Output 2 52 2" xfId="1075" xr:uid="{108FDABB-3C59-4741-92D2-2BD4251B5449}"/>
    <cellStyle name="Output 2 53" xfId="1076" xr:uid="{A87C167D-C5F8-4888-BFB9-F81B0EBFC9F7}"/>
    <cellStyle name="Output 2 53 2" xfId="1077" xr:uid="{6D0A9D35-1F8F-4C9E-8546-282720CCD2C3}"/>
    <cellStyle name="Output 2 54" xfId="1078" xr:uid="{44AA4FE8-567D-4C51-81B7-3505A0B25FBF}"/>
    <cellStyle name="Output 2 55" xfId="1079" xr:uid="{B975AB8B-9AAF-4805-860B-437DB3D36045}"/>
    <cellStyle name="Output 2 56" xfId="1080" xr:uid="{F326EDF9-21B3-4CE9-B27E-4C060DB391D3}"/>
    <cellStyle name="Output 2 57" xfId="1081" xr:uid="{49607743-7E0C-431C-AE38-0DD9CB778657}"/>
    <cellStyle name="Output 2 58" xfId="1082" xr:uid="{C9925604-E3C7-49A2-981A-54DD916C5E07}"/>
    <cellStyle name="Output 2 59" xfId="1349" xr:uid="{FA58A348-6F8E-416C-8871-02E3BC482A1B}"/>
    <cellStyle name="Output 2 6" xfId="1083" xr:uid="{1D848B51-C025-4752-B365-412F010784A4}"/>
    <cellStyle name="Output 2 6 2" xfId="1084" xr:uid="{55E2469A-C954-47CE-A247-8DF8AE6D1728}"/>
    <cellStyle name="Output 2 60" xfId="1303" xr:uid="{719AA6B8-69D3-44E1-BC1D-7852773420F0}"/>
    <cellStyle name="Output 2 7" xfId="1085" xr:uid="{BA15478E-A4F0-4242-A07D-BBCD9994CE52}"/>
    <cellStyle name="Output 2 7 2" xfId="1086" xr:uid="{51C49B44-2093-4676-B6F3-AC779AB79AB8}"/>
    <cellStyle name="Output 2 8" xfId="1087" xr:uid="{04EBCD19-3B0D-40DF-82CB-70FDCB78DAB5}"/>
    <cellStyle name="Output 2 8 2" xfId="1088" xr:uid="{31A1790E-E2CE-4810-A01F-0F0CC2A87CB7}"/>
    <cellStyle name="Output 2 9" xfId="1089" xr:uid="{85BB0A01-3B6E-4514-B68B-D9B47DB8C5B5}"/>
    <cellStyle name="Output 2 9 2" xfId="1090" xr:uid="{C1D9B06A-522C-4030-A56D-7F4657C4A4AA}"/>
    <cellStyle name="Output 3" xfId="3338" xr:uid="{F3157916-17AF-4B13-B06B-EC993BE074E4}"/>
    <cellStyle name="Output 4" xfId="3390" xr:uid="{F336C760-4E3E-4029-9D1C-1FF9ED578343}"/>
    <cellStyle name="Percent" xfId="8" builtinId="5"/>
    <cellStyle name="Percent 2" xfId="11" xr:uid="{00000000-0005-0000-0000-000013000000}"/>
    <cellStyle name="Percent 2 2" xfId="16" xr:uid="{00000000-0005-0000-0000-000014000000}"/>
    <cellStyle name="Percent 2 2 2" xfId="1091" xr:uid="{222453DB-1203-48AD-A8F8-680ECC85D468}"/>
    <cellStyle name="Percent 2 3" xfId="1092" xr:uid="{ADDD77C9-B03F-41E5-80A1-30FBEC7661D9}"/>
    <cellStyle name="Percent 2 4" xfId="201" xr:uid="{78D6C573-78FA-4185-9A56-042AE73FE572}"/>
    <cellStyle name="Percent 3" xfId="15" xr:uid="{00000000-0005-0000-0000-000015000000}"/>
    <cellStyle name="Percent 3 2" xfId="20" xr:uid="{00000000-0005-0000-0000-000016000000}"/>
    <cellStyle name="Percent 3 2 2" xfId="3340" xr:uid="{BD799FF0-7856-47AE-A273-85D99BB3CF48}"/>
    <cellStyle name="Percent 3 3" xfId="3339" xr:uid="{9C823735-3A2E-4E98-96BB-ECA3D9DFC574}"/>
    <cellStyle name="Percent 4" xfId="21" xr:uid="{00000000-0005-0000-0000-000017000000}"/>
    <cellStyle name="Percent 4 2" xfId="1331" xr:uid="{E93EFB40-980E-4B97-881D-FC69C01D104E}"/>
    <cellStyle name="Percent 5" xfId="31" xr:uid="{3C39B9EC-D547-4DA6-88C2-2064BA20A13D}"/>
    <cellStyle name="Percent 5 2" xfId="1330" xr:uid="{8D986F23-4E85-4367-BA6D-5AE98E3E48E0}"/>
    <cellStyle name="Percent 5 2 2" xfId="3342" xr:uid="{9E61BFE1-5F40-457D-A6BB-6FD0D0DD8E28}"/>
    <cellStyle name="Percent 5 3" xfId="3341" xr:uid="{5AD78083-8F3F-4543-A144-328AB99E7DE2}"/>
    <cellStyle name="Percent 6" xfId="1342" xr:uid="{E0F566EA-28CC-4662-8093-028457AB04D5}"/>
    <cellStyle name="Percent 6 2" xfId="1325" xr:uid="{1172BF05-407A-497D-ABB9-79FC63B5E435}"/>
    <cellStyle name="Percent 6 3" xfId="3343" xr:uid="{69CCA4C9-E436-4FAC-B44B-AEE041E9BF82}"/>
    <cellStyle name="Percent 7" xfId="1347" xr:uid="{39ABBFB9-D71F-42D4-9920-B60D66EA8CC8}"/>
    <cellStyle name="Percent 7 2" xfId="3395" xr:uid="{C6182C94-1216-46A3-920D-111DA38F1211}"/>
    <cellStyle name="SAS FM Client calculated data cell (data entry table)" xfId="1406" xr:uid="{628C1E9E-AAB4-4923-8A90-87389E791409}"/>
    <cellStyle name="SAS FM Client calculated data cell (data entry table) 2" xfId="1408" xr:uid="{F74A9ED2-EA05-4843-9332-83DFBE1383F0}"/>
    <cellStyle name="SAS FM Client calculated data cell (data entry table) 3" xfId="1344" xr:uid="{BBB2C2CB-B129-4978-8A58-5B5B5E3DB676}"/>
    <cellStyle name="SAS FM Client calculated data cell (read only table)" xfId="1405" xr:uid="{471C7FF8-322B-4F47-82EF-ECA2E3F2EB97}"/>
    <cellStyle name="SAS FM Client calculated data cell (read only table) 2" xfId="1411" xr:uid="{8D15E0CD-3253-46B5-BB07-4CA15727FBB7}"/>
    <cellStyle name="SAS FM Client calculated data cell (read only table) 3" xfId="1299" xr:uid="{87D10C98-05D6-4B25-B6E2-B754E35BA96B}"/>
    <cellStyle name="SAS FM Column drillable header" xfId="1307" xr:uid="{B71DA39A-4354-48A6-9715-0F7092E1CD82}"/>
    <cellStyle name="SAS FM Column drillable header 2" xfId="1404" xr:uid="{93FFB6EA-4A69-443A-BB0A-F6BD435E656C}"/>
    <cellStyle name="SAS FM Column drillable header 2 2" xfId="1410" xr:uid="{10DEF354-CC35-4F03-8BB1-B008A91A55FA}"/>
    <cellStyle name="SAS FM Column drillable header 3" xfId="1333" xr:uid="{95BE39FB-F951-4FAF-BAB0-1E3832AB761B}"/>
    <cellStyle name="SAS FM Column header" xfId="1403" xr:uid="{7A0C87DB-414A-443F-BF73-557A2C12FF2C}"/>
    <cellStyle name="SAS FM Column header 2" xfId="1402" xr:uid="{9D812D1D-E23B-4DF5-9DA3-30398CF36F3A}"/>
    <cellStyle name="SAS FM Column header 2 2" xfId="1343" xr:uid="{084F9245-21DC-4AB7-8F9B-3BFC018517CA}"/>
    <cellStyle name="SAS FM Column header 3" xfId="1326" xr:uid="{BF97A9A7-E2FE-405D-B58F-B0A8476AAD96}"/>
    <cellStyle name="SAS FM Drill path" xfId="1401" xr:uid="{6AF065F5-6D3D-41FE-8218-B9E7DB6ABC86}"/>
    <cellStyle name="SAS FM Drill path 2" xfId="1400" xr:uid="{A65F28AA-BB0C-433D-90A1-A55262D3D215}"/>
    <cellStyle name="SAS FM Invalid data cell" xfId="1399" xr:uid="{FC6921C5-CB7E-442F-8C6E-170D75ECB71E}"/>
    <cellStyle name="SAS FM Invalid data cell 2" xfId="1398" xr:uid="{196018A6-09B8-4999-B8D2-F504D0AE8983}"/>
    <cellStyle name="SAS FM Invalid data cell 2 2" xfId="1321" xr:uid="{B740E024-10FF-4B30-B0DE-EBDB802DAB2F}"/>
    <cellStyle name="SAS FM Invalid data cell 3" xfId="1328" xr:uid="{2497A272-2C6D-4467-85B5-6045F749263B}"/>
    <cellStyle name="SAS FM Read-only data cell (data entry table)" xfId="1397" xr:uid="{6E25416D-E617-4CC2-AF1B-A65D90B86186}"/>
    <cellStyle name="SAS FM Read-only data cell (data entry table) 2" xfId="1396" xr:uid="{A80A0AAA-4029-4691-8001-3C60F721FF40}"/>
    <cellStyle name="SAS FM Read-only data cell (data entry table) 2 2" xfId="1407" xr:uid="{895FAF17-E7AE-436C-982D-8C4024F2CB92}"/>
    <cellStyle name="SAS FM Read-only data cell (data entry table) 3" xfId="1337" xr:uid="{10207760-4D7D-4F8A-AD76-6204F16F9B8D}"/>
    <cellStyle name="SAS FM Read-only data cell (read-only table)" xfId="1395" xr:uid="{ADB60E51-77F4-4796-9E8D-700743E88C7A}"/>
    <cellStyle name="SAS FM Read-only data cell (read-only table) 2" xfId="1394" xr:uid="{029BB9B3-42AD-4425-9664-181B93140209}"/>
    <cellStyle name="SAS FM Read-only data cell (read-only table) 2 2" xfId="1409" xr:uid="{CA23D92B-5EC3-44EA-A852-E64D99F0A472}"/>
    <cellStyle name="SAS FM Read-only data cell (read-only table) 3" xfId="1340" xr:uid="{0A71B6FF-00AD-494A-9D01-BC4484EB91AE}"/>
    <cellStyle name="SAS FM Row drillable header" xfId="1393" xr:uid="{775E9288-B1C9-4820-A5A5-C30F1848294E}"/>
    <cellStyle name="SAS FM Row drillable header 2" xfId="1392" xr:uid="{940FFCAC-B881-409F-97F6-8529C0B00306}"/>
    <cellStyle name="SAS FM Row drillable header 2 2" xfId="1317" xr:uid="{B31D2287-AFEF-41B3-83A3-DC75326E4A96}"/>
    <cellStyle name="SAS FM Row drillable header 3" xfId="1318" xr:uid="{A4FD0890-E3CC-4B53-B986-AAEFFF022677}"/>
    <cellStyle name="SAS FM Row header" xfId="1391" xr:uid="{E851FB52-9CA1-4055-89C0-8066E709F3EE}"/>
    <cellStyle name="SAS FM Row header 2" xfId="1390" xr:uid="{CC609BD1-D400-4B4C-9B6B-A91A03D43770}"/>
    <cellStyle name="SAS FM Row header 2 2" xfId="1316" xr:uid="{1F38F7DA-EB2B-4AFC-B734-68BD608906BC}"/>
    <cellStyle name="SAS FM Row header 3" xfId="1306" xr:uid="{5DB69E2F-1967-4ED3-B901-EA914D42B0F9}"/>
    <cellStyle name="SAS FM Slicers" xfId="1389" xr:uid="{6AAE7012-30B3-4CDB-8EFE-6C345760514E}"/>
    <cellStyle name="SAS FM Slicers 2" xfId="1388" xr:uid="{9F983E6B-E1CE-408E-852D-28AC31F3E86D}"/>
    <cellStyle name="SAS FM Writeable data cell" xfId="1387" xr:uid="{21A70337-C666-4C21-BDB9-70E8BEA11792}"/>
    <cellStyle name="SAS FM Writeable data cell 2" xfId="1386" xr:uid="{9957A659-AEA6-4ECF-A545-5DDC5BCC0697}"/>
    <cellStyle name="SAS FM Writeable data cell 2 2" xfId="1314" xr:uid="{358B1F3D-75B2-491E-BA7D-A2A082999CD2}"/>
    <cellStyle name="SAS FM Writeable data cell 3" xfId="1315" xr:uid="{F827E620-7441-4B60-8DE9-F01EAAC72E60}"/>
    <cellStyle name="Title" xfId="3400" builtinId="15" customBuiltin="1"/>
    <cellStyle name="Title 2" xfId="202" xr:uid="{D4039F56-B661-407B-958C-546E6E287F71}"/>
    <cellStyle name="Title 3" xfId="3391" xr:uid="{DA2EEE25-D9D0-4F03-8A77-6F686F7E9AEA}"/>
    <cellStyle name="Total" xfId="3415" builtinId="25" customBuiltin="1"/>
    <cellStyle name="Total 2" xfId="203" xr:uid="{ECE6DF6A-4337-4DD3-8F94-E4AA24D9948B}"/>
    <cellStyle name="Total 2 10" xfId="1093" xr:uid="{9FC5D6A2-7F76-4C9B-884F-443B57FFCF00}"/>
    <cellStyle name="Total 2 10 2" xfId="1094" xr:uid="{4ACAAF46-34FB-4EB8-9083-270E83361101}"/>
    <cellStyle name="Total 2 11" xfId="1095" xr:uid="{4EFE4A4A-0DC2-4E5D-83F2-FF2237AECE0D}"/>
    <cellStyle name="Total 2 11 2" xfId="1096" xr:uid="{992ED086-0D8C-4B97-8008-B3C4AA768482}"/>
    <cellStyle name="Total 2 12" xfId="1097" xr:uid="{1241CDFF-2A1F-443D-98D9-CA1C15B6CBDC}"/>
    <cellStyle name="Total 2 12 2" xfId="1098" xr:uid="{2EB31CB6-FD33-4E2C-8358-ED802360695D}"/>
    <cellStyle name="Total 2 13" xfId="1099" xr:uid="{72DBE91A-C336-4155-9A7A-DF2F037D5CDB}"/>
    <cellStyle name="Total 2 13 2" xfId="1100" xr:uid="{75B5C7D8-8F8E-4415-BA6C-D98BF5613524}"/>
    <cellStyle name="Total 2 14" xfId="1101" xr:uid="{5F483933-0084-41A8-9621-17C410AC6938}"/>
    <cellStyle name="Total 2 14 2" xfId="1102" xr:uid="{0DF91915-8A23-470F-9F3F-3794EB035FA5}"/>
    <cellStyle name="Total 2 15" xfId="1103" xr:uid="{F85266BE-E447-4A60-AD53-2F69CBF1C5D9}"/>
    <cellStyle name="Total 2 15 2" xfId="1104" xr:uid="{7E05498D-9B0D-4652-9F95-8BDDDEE09090}"/>
    <cellStyle name="Total 2 16" xfId="1105" xr:uid="{5244753C-2E07-4FEE-A5CD-9E2440FDF131}"/>
    <cellStyle name="Total 2 16 2" xfId="1106" xr:uid="{58C77BAC-9DBD-4174-BA64-6AE63F75CD5E}"/>
    <cellStyle name="Total 2 17" xfId="1107" xr:uid="{728053E0-73E1-4BFC-B665-9B2725E6D5E1}"/>
    <cellStyle name="Total 2 17 2" xfId="1108" xr:uid="{EAF4CF83-24FC-4739-AA2C-57A08E736021}"/>
    <cellStyle name="Total 2 18" xfId="1109" xr:uid="{D4789CB7-E868-46AC-8351-4F389800DCFE}"/>
    <cellStyle name="Total 2 18 2" xfId="1110" xr:uid="{F04042AA-3D93-4A6D-A22F-25CA68E28B27}"/>
    <cellStyle name="Total 2 19" xfId="1111" xr:uid="{D525663D-CB53-44DE-A14D-1555E9DBCA30}"/>
    <cellStyle name="Total 2 19 2" xfId="1112" xr:uid="{62DD7FC2-B7A5-4977-977D-18BDCEFAA2D4}"/>
    <cellStyle name="Total 2 2" xfId="204" xr:uid="{CA83DD04-4735-46DA-AD18-5FD67FDD3B51}"/>
    <cellStyle name="Total 2 2 10" xfId="1113" xr:uid="{F7398934-E31E-472B-89BC-BBED36AC7FCF}"/>
    <cellStyle name="Total 2 2 10 2" xfId="1114" xr:uid="{FFD413CC-6837-40DF-B1EF-0B4C8050B25A}"/>
    <cellStyle name="Total 2 2 11" xfId="1115" xr:uid="{1D05C89E-CF54-4A12-BB44-5C82A084CFD8}"/>
    <cellStyle name="Total 2 2 11 2" xfId="1116" xr:uid="{C7BC9F1D-1FA9-4F20-A2F2-7616A114F609}"/>
    <cellStyle name="Total 2 2 12" xfId="1117" xr:uid="{4080A657-B0FC-41C4-9C9B-59F6A766606B}"/>
    <cellStyle name="Total 2 2 12 2" xfId="1118" xr:uid="{D8004E4C-2E41-4FD1-90FD-8DD6EAD651CF}"/>
    <cellStyle name="Total 2 2 13" xfId="1119" xr:uid="{25D730BB-E02C-4349-B5AD-806CF3E6ADFC}"/>
    <cellStyle name="Total 2 2 13 2" xfId="1120" xr:uid="{259B8750-52FE-4259-BF9E-988D52B95BB0}"/>
    <cellStyle name="Total 2 2 14" xfId="1121" xr:uid="{FF68E504-9EE6-4323-89A0-4896C1B5B647}"/>
    <cellStyle name="Total 2 2 14 2" xfId="1122" xr:uid="{1AF40AA8-6CD7-4021-AB6B-3DB578E6A9A1}"/>
    <cellStyle name="Total 2 2 15" xfId="1123" xr:uid="{19797282-E033-4E3B-8BF4-99D5C86DB475}"/>
    <cellStyle name="Total 2 2 15 2" xfId="1124" xr:uid="{60F8E52A-DE50-4C6D-96AF-EC43266CE6CB}"/>
    <cellStyle name="Total 2 2 16" xfId="1125" xr:uid="{8D5880C9-5D57-4FDF-A0DC-7575BBD34FBC}"/>
    <cellStyle name="Total 2 2 16 2" xfId="1126" xr:uid="{3C2819E5-CC28-448C-817E-5F481A89567A}"/>
    <cellStyle name="Total 2 2 17" xfId="1127" xr:uid="{70E7F141-9857-4B95-8EF4-0101654A7C3C}"/>
    <cellStyle name="Total 2 2 17 2" xfId="1128" xr:uid="{53E261B5-81A8-47B3-AEF0-9A0FEA4A5B99}"/>
    <cellStyle name="Total 2 2 18" xfId="1129" xr:uid="{78D6722D-50A1-418F-8151-A54305A07552}"/>
    <cellStyle name="Total 2 2 18 2" xfId="1130" xr:uid="{CC5E4062-F249-4D6A-85F2-EC52E1256169}"/>
    <cellStyle name="Total 2 2 19" xfId="1131" xr:uid="{6F7EEDD1-DACD-4935-8749-9EA78F6A9CAE}"/>
    <cellStyle name="Total 2 2 19 2" xfId="1132" xr:uid="{D32EEB8F-8418-4475-883C-E4D857E7B936}"/>
    <cellStyle name="Total 2 2 2" xfId="215" xr:uid="{A5C356AA-DFBC-4A17-A86C-311ADDFED816}"/>
    <cellStyle name="Total 2 2 2 2" xfId="1133" xr:uid="{B45E44A8-FAF4-4BF0-8895-AF8C684CCEB6}"/>
    <cellStyle name="Total 2 2 20" xfId="1134" xr:uid="{F795441E-9D4F-44D6-A9EC-2B6984361EB3}"/>
    <cellStyle name="Total 2 2 20 2" xfId="1135" xr:uid="{6168B421-609C-4ED2-853D-03AE67A5260C}"/>
    <cellStyle name="Total 2 2 21" xfId="1136" xr:uid="{050A80A6-0D87-4067-9627-622D687DA2BF}"/>
    <cellStyle name="Total 2 2 21 2" xfId="1137" xr:uid="{77C5850F-19CC-46C6-848D-092FB24AFEF2}"/>
    <cellStyle name="Total 2 2 22" xfId="1138" xr:uid="{C6FCC46A-55C0-4A0E-BF1E-AC3C8E8E0E89}"/>
    <cellStyle name="Total 2 2 22 2" xfId="1139" xr:uid="{2AD23D56-2A42-4937-A0B8-5D3541B8B886}"/>
    <cellStyle name="Total 2 2 23" xfId="1140" xr:uid="{3DE9963D-3332-438C-A179-A0234269B370}"/>
    <cellStyle name="Total 2 2 23 2" xfId="1141" xr:uid="{3368D153-E814-451F-BF29-C2D71D511BA4}"/>
    <cellStyle name="Total 2 2 24" xfId="1142" xr:uid="{880139A8-AEE6-4A2B-84D9-700AB654FE16}"/>
    <cellStyle name="Total 2 2 24 2" xfId="1143" xr:uid="{120666CA-4C88-4A8E-81CE-1DF873B04D49}"/>
    <cellStyle name="Total 2 2 25" xfId="1144" xr:uid="{ABD617BD-254C-4A2E-8611-C238D8CEE9A6}"/>
    <cellStyle name="Total 2 2 25 2" xfId="1145" xr:uid="{7EB12BA0-D336-4E25-B539-ABEC4E6A4F2B}"/>
    <cellStyle name="Total 2 2 26" xfId="1146" xr:uid="{EC24515D-D420-4DD5-A8A8-83848FCED9F2}"/>
    <cellStyle name="Total 2 2 26 2" xfId="1147" xr:uid="{C42A01D1-7F60-4526-92C2-B1F2C70FF5D6}"/>
    <cellStyle name="Total 2 2 27" xfId="1148" xr:uid="{6E6B261A-5DEC-4AAA-ACF7-AE592CF1F7BC}"/>
    <cellStyle name="Total 2 2 27 2" xfId="1149" xr:uid="{DBBE9772-8DD7-4A3D-83E0-4060F81DAF3A}"/>
    <cellStyle name="Total 2 2 28" xfId="1150" xr:uid="{F0D95DB8-F67A-48B8-AF3B-8CAB318DD699}"/>
    <cellStyle name="Total 2 2 28 2" xfId="1151" xr:uid="{93BB9819-1AEB-459C-AE4E-B8826360DCD4}"/>
    <cellStyle name="Total 2 2 29" xfId="1152" xr:uid="{12BE9440-9196-47BA-90DB-7BC3E9C4A6BE}"/>
    <cellStyle name="Total 2 2 29 2" xfId="1153" xr:uid="{D8E957C7-8E78-4CCE-8834-3853160EDAAC}"/>
    <cellStyle name="Total 2 2 3" xfId="253" xr:uid="{B466247D-1611-489B-AE2A-61D270CA478A}"/>
    <cellStyle name="Total 2 2 3 2" xfId="1154" xr:uid="{3F227319-5D61-4275-980D-A6708B88EE18}"/>
    <cellStyle name="Total 2 2 30" xfId="1155" xr:uid="{50712F96-547E-4D20-B235-6221B992B4E3}"/>
    <cellStyle name="Total 2 2 30 2" xfId="1156" xr:uid="{6F7E7620-32DE-4D73-80C5-0B01A99FF39E}"/>
    <cellStyle name="Total 2 2 31" xfId="1157" xr:uid="{7867A63D-E8E0-40A8-833A-4E2178D6C046}"/>
    <cellStyle name="Total 2 2 31 2" xfId="1158" xr:uid="{2578CB61-973E-4475-9F12-993D04CB053C}"/>
    <cellStyle name="Total 2 2 32" xfId="1159" xr:uid="{6D026C94-9791-4533-AC4A-40BF8CFCEA94}"/>
    <cellStyle name="Total 2 2 32 2" xfId="1160" xr:uid="{213B6EE3-66C8-4679-B81F-7EAA37A654B3}"/>
    <cellStyle name="Total 2 2 33" xfId="1161" xr:uid="{2B2A1E5A-1B93-40B2-9E6E-892E57B98097}"/>
    <cellStyle name="Total 2 2 33 2" xfId="1162" xr:uid="{AF555CF9-81A6-40F7-92A1-1BA063130813}"/>
    <cellStyle name="Total 2 2 34" xfId="1163" xr:uid="{2F19308C-DE17-47BB-836D-3713096AF235}"/>
    <cellStyle name="Total 2 2 34 2" xfId="1164" xr:uid="{8C5CF55F-19C6-4411-BDB7-02EC8E3DD5D5}"/>
    <cellStyle name="Total 2 2 35" xfId="1165" xr:uid="{D20A8464-B623-477D-8A6C-E5A7A9D9DCFC}"/>
    <cellStyle name="Total 2 2 35 2" xfId="1166" xr:uid="{068F3956-3376-45E0-8F81-24056F46042B}"/>
    <cellStyle name="Total 2 2 36" xfId="1167" xr:uid="{3050A9E5-A19B-4AD3-8F7D-BE64B60F2033}"/>
    <cellStyle name="Total 2 2 36 2" xfId="1168" xr:uid="{FDEF51D3-1277-41FE-BEE3-C7EF1A9C62CF}"/>
    <cellStyle name="Total 2 2 37" xfId="1169" xr:uid="{7EB997A9-AB34-46E3-9557-5D94CEF5BE28}"/>
    <cellStyle name="Total 2 2 37 2" xfId="1170" xr:uid="{1FF58B4E-E715-44C4-B8CE-AE70630A8DCE}"/>
    <cellStyle name="Total 2 2 38" xfId="1171" xr:uid="{7778322B-2534-4C04-9517-13999A4D0693}"/>
    <cellStyle name="Total 2 2 38 2" xfId="1172" xr:uid="{F4E412B0-0FDF-4D38-844B-46079A242B1A}"/>
    <cellStyle name="Total 2 2 39" xfId="1173" xr:uid="{0A606506-F336-4CAD-8E06-A81B2DAE2339}"/>
    <cellStyle name="Total 2 2 39 2" xfId="1174" xr:uid="{DCE40272-8270-447B-A53C-858D9962C619}"/>
    <cellStyle name="Total 2 2 4" xfId="254" xr:uid="{6A1BA972-6395-480B-A386-227BEC83957A}"/>
    <cellStyle name="Total 2 2 4 2" xfId="1175" xr:uid="{3BFDB6AE-860C-4554-A3BE-284DE4624EF1}"/>
    <cellStyle name="Total 2 2 40" xfId="1176" xr:uid="{54406163-ED99-43EB-A562-E08BD9D052B5}"/>
    <cellStyle name="Total 2 2 40 2" xfId="1177" xr:uid="{CAEE8E59-349E-4A01-9B68-5490A0AA3EB0}"/>
    <cellStyle name="Total 2 2 41" xfId="1178" xr:uid="{B7A746BB-CD2E-40EB-BDE4-194C9B115608}"/>
    <cellStyle name="Total 2 2 41 2" xfId="1179" xr:uid="{B47EE8DE-C24D-4C0F-9678-9E0093CBFA0B}"/>
    <cellStyle name="Total 2 2 42" xfId="1180" xr:uid="{88ED2E6E-6ACA-43FA-AA3B-3DD13EC42A7C}"/>
    <cellStyle name="Total 2 2 42 2" xfId="1181" xr:uid="{4EFF30C7-4186-49EE-A373-4E4CE036A300}"/>
    <cellStyle name="Total 2 2 43" xfId="1182" xr:uid="{232C65D2-9E7B-48E8-84E4-D91C17E65F72}"/>
    <cellStyle name="Total 2 2 43 2" xfId="1183" xr:uid="{026DFDFD-0119-4E6F-AE14-CF297A5109DD}"/>
    <cellStyle name="Total 2 2 44" xfId="1184" xr:uid="{5E8B41BF-B011-4420-81EE-8D7C21940A16}"/>
    <cellStyle name="Total 2 2 44 2" xfId="1185" xr:uid="{D2CF8AFA-6C43-4D39-A8D1-50F297F84623}"/>
    <cellStyle name="Total 2 2 45" xfId="1186" xr:uid="{CE1FA97D-DD7C-4103-ADF2-B403C1909FFB}"/>
    <cellStyle name="Total 2 2 45 2" xfId="1187" xr:uid="{5D6E5243-C3B7-4F03-AA1F-B132051F806C}"/>
    <cellStyle name="Total 2 2 46" xfId="1188" xr:uid="{19FC5C53-32D7-45AD-96D4-06154C2D12DB}"/>
    <cellStyle name="Total 2 2 46 2" xfId="1189" xr:uid="{A852E0C0-4D4B-4061-9BD7-A9D702596803}"/>
    <cellStyle name="Total 2 2 47" xfId="1190" xr:uid="{B648BA36-2A2F-463C-B80F-1A93218933EB}"/>
    <cellStyle name="Total 2 2 47 2" xfId="1191" xr:uid="{C36A54A5-0C16-4E08-9C23-5FE52643950E}"/>
    <cellStyle name="Total 2 2 48" xfId="1192" xr:uid="{37B050C3-CA0E-4BE7-A989-FF9691F4AB82}"/>
    <cellStyle name="Total 2 2 48 2" xfId="1193" xr:uid="{67668B4D-09B9-4A4C-8CC7-04E0A69A599C}"/>
    <cellStyle name="Total 2 2 49" xfId="1194" xr:uid="{A4E14224-735D-4058-80B9-BD7C7D33CB24}"/>
    <cellStyle name="Total 2 2 49 2" xfId="1195" xr:uid="{5FEC2700-7B29-47CF-B989-E1A57BF5F8DF}"/>
    <cellStyle name="Total 2 2 5" xfId="255" xr:uid="{BD194A05-FD8A-403C-8197-A9792F2CF668}"/>
    <cellStyle name="Total 2 2 5 2" xfId="1196" xr:uid="{934EF7B3-9C5D-4A08-9D5C-82BCEFA17B50}"/>
    <cellStyle name="Total 2 2 50" xfId="1197" xr:uid="{FDE22708-75CF-4AEB-B116-67809BDA2EB1}"/>
    <cellStyle name="Total 2 2 50 2" xfId="1198" xr:uid="{4F96A8C9-FD6D-4466-AD59-ADF4AB91E374}"/>
    <cellStyle name="Total 2 2 51" xfId="1199" xr:uid="{4B9FE6D4-D70B-4FC8-8D5B-DD03317E8F2D}"/>
    <cellStyle name="Total 2 2 51 2" xfId="1200" xr:uid="{3725A809-C69C-41AD-AB39-820BCF1D0417}"/>
    <cellStyle name="Total 2 2 52" xfId="1201" xr:uid="{99750559-B2E9-44CB-98BF-FF0B8F84D24D}"/>
    <cellStyle name="Total 2 2 52 2" xfId="1202" xr:uid="{2FCC7ED9-6C32-4AED-AC37-16E948C7F9F8}"/>
    <cellStyle name="Total 2 2 53" xfId="1203" xr:uid="{9EC5B785-D094-4523-A7DE-191761583833}"/>
    <cellStyle name="Total 2 2 54" xfId="1204" xr:uid="{CC5E8636-189A-43B2-A039-AD623CC34C54}"/>
    <cellStyle name="Total 2 2 55" xfId="1205" xr:uid="{BF09A481-34F7-4459-ACEA-6F194E4E67D5}"/>
    <cellStyle name="Total 2 2 56" xfId="1206" xr:uid="{789D76D8-BE44-4A31-84C6-4A7A4EC3813C}"/>
    <cellStyle name="Total 2 2 57" xfId="1207" xr:uid="{F9A0F40B-570D-4C76-B1B8-12954659C471}"/>
    <cellStyle name="Total 2 2 58" xfId="3344" xr:uid="{AAAF0839-05E9-4225-8B70-247916D12DE7}"/>
    <cellStyle name="Total 2 2 6" xfId="256" xr:uid="{3B1120E6-BBB6-46AD-81F6-841808896541}"/>
    <cellStyle name="Total 2 2 6 2" xfId="1208" xr:uid="{7ED1CCE0-D509-4E9B-A94F-FE853B209A8E}"/>
    <cellStyle name="Total 2 2 7" xfId="257" xr:uid="{1DBA3BF3-47B3-4018-812E-54F7EFB8D726}"/>
    <cellStyle name="Total 2 2 7 2" xfId="1209" xr:uid="{8D09A9C1-D233-4149-B37F-76C5FE631D5E}"/>
    <cellStyle name="Total 2 2 8" xfId="1210" xr:uid="{7792F99D-C32F-4456-AB65-F5F2FC9CC390}"/>
    <cellStyle name="Total 2 2 8 2" xfId="1211" xr:uid="{F66BE80D-7C77-4147-A3C7-908CDA8CE789}"/>
    <cellStyle name="Total 2 2 9" xfId="1212" xr:uid="{6D4A69F2-6931-421F-9C2D-6EF616470B2C}"/>
    <cellStyle name="Total 2 2 9 2" xfId="1213" xr:uid="{650C5050-BCCA-4F60-A8BD-A85E7BCCADD5}"/>
    <cellStyle name="Total 2 20" xfId="1214" xr:uid="{E29A86E5-DCE0-40B0-A542-00F0E06D106D}"/>
    <cellStyle name="Total 2 20 2" xfId="1215" xr:uid="{16CB31A5-CBA7-4B9A-BACD-C68DA02059E8}"/>
    <cellStyle name="Total 2 21" xfId="1216" xr:uid="{37326723-04A7-4AE7-9F5B-941ACECB243C}"/>
    <cellStyle name="Total 2 21 2" xfId="1217" xr:uid="{12562F44-22C5-42EF-9FAD-41B179190EFB}"/>
    <cellStyle name="Total 2 22" xfId="1218" xr:uid="{0A5C9A72-41D8-4D78-A712-19B7DAEFA194}"/>
    <cellStyle name="Total 2 22 2" xfId="1219" xr:uid="{B3799036-6E48-438D-89BA-A050A0975020}"/>
    <cellStyle name="Total 2 23" xfId="1220" xr:uid="{1E1F4D45-3926-4850-A036-F6B71840CF5B}"/>
    <cellStyle name="Total 2 23 2" xfId="1221" xr:uid="{B2F1166A-A2E4-4B42-B4B3-166706F3CE0B}"/>
    <cellStyle name="Total 2 24" xfId="1222" xr:uid="{9C06918A-A64D-450E-ABCB-40B25B33A3B2}"/>
    <cellStyle name="Total 2 24 2" xfId="1223" xr:uid="{8DED92B7-FC37-48D4-9C03-E426F2F854EF}"/>
    <cellStyle name="Total 2 25" xfId="1224" xr:uid="{A17B4603-E0E4-40EB-90F3-8096198F968B}"/>
    <cellStyle name="Total 2 25 2" xfId="1225" xr:uid="{DA2774BF-7DCE-4986-B34B-4C35A85C547C}"/>
    <cellStyle name="Total 2 26" xfId="1226" xr:uid="{AB43E532-9734-46BA-867D-EF13F8DCB34F}"/>
    <cellStyle name="Total 2 26 2" xfId="1227" xr:uid="{53C24A31-EB36-4B59-A2C0-B2D4799B9CB2}"/>
    <cellStyle name="Total 2 27" xfId="1228" xr:uid="{3BF0D1C4-79E2-4315-A0E3-674EAC7EED85}"/>
    <cellStyle name="Total 2 27 2" xfId="1229" xr:uid="{5A81471C-602C-41D8-A5D6-75F62C99C9DE}"/>
    <cellStyle name="Total 2 28" xfId="1230" xr:uid="{2ADCB766-FABD-4B63-8755-B0BA50AF1CAA}"/>
    <cellStyle name="Total 2 28 2" xfId="1231" xr:uid="{1AE529FA-8D43-4BCA-8501-3A86435E5992}"/>
    <cellStyle name="Total 2 29" xfId="1232" xr:uid="{35D634A9-6DB6-4250-B86F-EDE33B619623}"/>
    <cellStyle name="Total 2 29 2" xfId="1233" xr:uid="{335D465E-F23C-454B-8E8E-42EE748AE8D8}"/>
    <cellStyle name="Total 2 3" xfId="216" xr:uid="{F0817412-0058-4E1F-966A-BE601E663716}"/>
    <cellStyle name="Total 2 3 2" xfId="1234" xr:uid="{168F495E-E985-454E-BEA9-56FA8B9AED68}"/>
    <cellStyle name="Total 2 3 3" xfId="3345" xr:uid="{7A0A65EA-4A0E-4D9C-9552-F948891819CA}"/>
    <cellStyle name="Total 2 30" xfId="1235" xr:uid="{637A3F78-FC38-4715-B7FD-872593014474}"/>
    <cellStyle name="Total 2 30 2" xfId="1236" xr:uid="{AEB988BC-2A34-43C7-ABE3-9704E81DF956}"/>
    <cellStyle name="Total 2 31" xfId="1237" xr:uid="{004DBE31-6855-4FFF-8D1E-C6F6070427C8}"/>
    <cellStyle name="Total 2 31 2" xfId="1238" xr:uid="{B01B6CF0-A8ED-4F9B-A80B-4B64F4E3015A}"/>
    <cellStyle name="Total 2 32" xfId="1239" xr:uid="{98DD3FBE-4C42-4124-A4E8-92FE9619992B}"/>
    <cellStyle name="Total 2 32 2" xfId="1240" xr:uid="{02597ED2-EA98-4F77-B853-D99B27F5F15D}"/>
    <cellStyle name="Total 2 33" xfId="1241" xr:uid="{BBE63A95-CA29-4AEC-8D96-34A11D7958C0}"/>
    <cellStyle name="Total 2 33 2" xfId="1242" xr:uid="{458F3C00-BAAB-4A40-BCED-70ED084DE856}"/>
    <cellStyle name="Total 2 34" xfId="1243" xr:uid="{A071B0AE-8EB8-453E-AC38-E9D50A5DBAD3}"/>
    <cellStyle name="Total 2 34 2" xfId="1244" xr:uid="{8E2877E3-5C6A-4C76-A703-3296A6D9E1BE}"/>
    <cellStyle name="Total 2 35" xfId="1245" xr:uid="{7CAC1533-C784-46FF-9AF3-EF640B7E332A}"/>
    <cellStyle name="Total 2 35 2" xfId="1246" xr:uid="{49C2B800-C149-48E0-AA6C-60FB59CFF810}"/>
    <cellStyle name="Total 2 36" xfId="1247" xr:uid="{38160030-C5D7-4B93-BD94-A007AB186AC4}"/>
    <cellStyle name="Total 2 36 2" xfId="1248" xr:uid="{9CB40727-EB9B-4A8B-97F2-9E23962AF965}"/>
    <cellStyle name="Total 2 37" xfId="1249" xr:uid="{67F58910-E5FB-4EF2-A389-C8D5AB3E998D}"/>
    <cellStyle name="Total 2 37 2" xfId="1250" xr:uid="{4C2800EA-8831-4643-889C-93D8F97BC506}"/>
    <cellStyle name="Total 2 38" xfId="1251" xr:uid="{CFA49DCE-2473-4022-B112-E9F0BB662F75}"/>
    <cellStyle name="Total 2 38 2" xfId="1252" xr:uid="{CF8CCB2D-F17D-47EA-BBE5-7CF531B2F0F5}"/>
    <cellStyle name="Total 2 39" xfId="1253" xr:uid="{7A0B6258-CF1A-4013-A098-B8A370E3A37F}"/>
    <cellStyle name="Total 2 39 2" xfId="1254" xr:uid="{945C6FD5-D70A-41C8-8AEA-E4787B6843D8}"/>
    <cellStyle name="Total 2 4" xfId="225" xr:uid="{253B389F-93F9-4A8E-B378-FFA2CFE0C708}"/>
    <cellStyle name="Total 2 4 2" xfId="1255" xr:uid="{F0DCD089-011A-4953-B6F5-128E5D4AD229}"/>
    <cellStyle name="Total 2 40" xfId="1256" xr:uid="{24680559-F44A-40D1-9312-CA7896940938}"/>
    <cellStyle name="Total 2 40 2" xfId="1257" xr:uid="{1262BB63-3B3E-4D1A-B529-4FC7D186AEA3}"/>
    <cellStyle name="Total 2 41" xfId="1258" xr:uid="{7E458927-6D95-451C-82E5-0BD2FB92B731}"/>
    <cellStyle name="Total 2 41 2" xfId="1259" xr:uid="{4898A6F0-DEF9-452E-AEF4-F8222E20B2A2}"/>
    <cellStyle name="Total 2 42" xfId="1260" xr:uid="{9DCAC0E9-000D-4A92-8E7F-19BE80BFA2BB}"/>
    <cellStyle name="Total 2 42 2" xfId="1261" xr:uid="{90112576-0882-4015-BA0C-F6A1F3F491B7}"/>
    <cellStyle name="Total 2 43" xfId="1262" xr:uid="{C0BB5143-4E98-4827-9DF2-8121BAF50118}"/>
    <cellStyle name="Total 2 43 2" xfId="1263" xr:uid="{DA014211-5823-489E-97A1-BF58101A4919}"/>
    <cellStyle name="Total 2 44" xfId="1264" xr:uid="{155B7633-824B-40CB-AAEB-341CA5016FAE}"/>
    <cellStyle name="Total 2 44 2" xfId="1265" xr:uid="{D4FDF210-6E55-49A4-BFBE-D9C498A36EBE}"/>
    <cellStyle name="Total 2 45" xfId="1266" xr:uid="{298622AE-3863-4BDF-84E7-7CFD36DC10D1}"/>
    <cellStyle name="Total 2 45 2" xfId="1267" xr:uid="{C7BBB260-966D-47EA-B8C9-8BD3C441A769}"/>
    <cellStyle name="Total 2 46" xfId="1268" xr:uid="{D551887F-FB11-4DB5-B301-445743AEC9A6}"/>
    <cellStyle name="Total 2 46 2" xfId="1269" xr:uid="{7188FCFA-3468-4821-973C-C6832ED343D5}"/>
    <cellStyle name="Total 2 47" xfId="1270" xr:uid="{63583F6A-97B4-486D-9E20-7C5A29C5F0CF}"/>
    <cellStyle name="Total 2 47 2" xfId="1271" xr:uid="{359960D7-C187-49CB-84CC-5F6F476F7CDB}"/>
    <cellStyle name="Total 2 48" xfId="1272" xr:uid="{12B44329-18DD-4929-932A-70E59F28D435}"/>
    <cellStyle name="Total 2 48 2" xfId="1273" xr:uid="{B668EC79-C392-4392-9AB3-5BD334B95916}"/>
    <cellStyle name="Total 2 49" xfId="1274" xr:uid="{D0B0B69B-5B59-4B7A-8713-1C5D9690BB2A}"/>
    <cellStyle name="Total 2 49 2" xfId="1275" xr:uid="{55B86E30-52A7-41F5-BF3A-F5C5F84E190C}"/>
    <cellStyle name="Total 2 5" xfId="226" xr:uid="{537AE7B1-CA02-42F4-90DE-B6657B2EE1AB}"/>
    <cellStyle name="Total 2 5 2" xfId="1276" xr:uid="{BBAA62F1-8CEB-4233-AE02-401B40A7BD81}"/>
    <cellStyle name="Total 2 50" xfId="1277" xr:uid="{DFB9DA09-1622-4A99-A0C1-45E4C7A14D9F}"/>
    <cellStyle name="Total 2 50 2" xfId="1278" xr:uid="{E2459EFD-0B06-4826-BD7C-6FB6A2509C6C}"/>
    <cellStyle name="Total 2 51" xfId="1279" xr:uid="{62EB7723-E0E9-43DD-9AE8-21156E2D10B1}"/>
    <cellStyle name="Total 2 51 2" xfId="1280" xr:uid="{F893A610-8F55-4E72-9F3D-CEDBCD540E18}"/>
    <cellStyle name="Total 2 52" xfId="1281" xr:uid="{83D3C611-6D55-4835-A467-BBD24E19BB26}"/>
    <cellStyle name="Total 2 52 2" xfId="1282" xr:uid="{30E834E0-0E6E-4720-B3C3-1407BC056A44}"/>
    <cellStyle name="Total 2 53" xfId="1283" xr:uid="{38408DA4-0648-4503-A5DF-0BA541FCB996}"/>
    <cellStyle name="Total 2 53 2" xfId="1284" xr:uid="{372F9A73-043C-4CE9-9484-282E6013ABD7}"/>
    <cellStyle name="Total 2 54" xfId="1285" xr:uid="{5EB86FAE-9A19-46AC-B8E7-754965A364D9}"/>
    <cellStyle name="Total 2 55" xfId="1286" xr:uid="{6D63F06C-40EC-41FA-8128-EBEBE16ABD1F}"/>
    <cellStyle name="Total 2 56" xfId="1287" xr:uid="{AFA31F55-D467-422B-8D6F-83E33D3675D0}"/>
    <cellStyle name="Total 2 57" xfId="1288" xr:uid="{E935C5DC-5F53-4E3B-B3C4-28AE4A6ED90D}"/>
    <cellStyle name="Total 2 58" xfId="1289" xr:uid="{AAC25D57-8AED-4E0A-A858-A659A78B9F94}"/>
    <cellStyle name="Total 2 59" xfId="1348" xr:uid="{5F3A01B3-0B15-4AD3-B272-C0041FDFC0A6}"/>
    <cellStyle name="Total 2 6" xfId="1290" xr:uid="{AE042457-62C5-4935-941A-04871A4894DB}"/>
    <cellStyle name="Total 2 6 2" xfId="1291" xr:uid="{31B4095B-1546-4B99-AD2B-C6190A812D4C}"/>
    <cellStyle name="Total 2 60" xfId="1302" xr:uid="{E97650B1-293A-4FA1-B07A-40CFCF47799E}"/>
    <cellStyle name="Total 2 7" xfId="1292" xr:uid="{F78B09CD-DE2A-46CC-B108-984BE4B1BF69}"/>
    <cellStyle name="Total 2 7 2" xfId="1293" xr:uid="{3E4CCE87-7992-4CF0-843E-E5B5BCDC9686}"/>
    <cellStyle name="Total 2 8" xfId="1294" xr:uid="{348F66C4-437C-4570-8EBC-FD19E42BA023}"/>
    <cellStyle name="Total 2 8 2" xfId="1295" xr:uid="{753576A8-C302-46B9-A76E-75F3FEB08568}"/>
    <cellStyle name="Total 2 9" xfId="1296" xr:uid="{33ED3BD4-2DD4-4D66-B8F1-C674734A648E}"/>
    <cellStyle name="Total 2 9 2" xfId="1297" xr:uid="{D349DA20-B52D-4DA0-B9DB-C064873A81BF}"/>
    <cellStyle name="Total 3" xfId="3346" xr:uid="{A3D6CB1A-2E69-47DF-9A05-862D0D8D250D}"/>
    <cellStyle name="Total 4" xfId="3392" xr:uid="{E6B1131D-6F9A-4BB6-BED7-B3852896C824}"/>
    <cellStyle name="Warning Text" xfId="3413" builtinId="11" customBuiltin="1"/>
    <cellStyle name="Warning Text 2" xfId="205" xr:uid="{3529FAFF-4EC2-40B4-B075-8E277CB0AC76}"/>
    <cellStyle name="Warning Text 2 2" xfId="1309" xr:uid="{878F7A21-4238-4CCB-90DA-15F0E776FD98}"/>
    <cellStyle name="Warning Text 3" xfId="3347" xr:uid="{B3DE04E4-57B8-490E-9947-374515493B17}"/>
    <cellStyle name="Warning Text 4" xfId="3393" xr:uid="{4B934AF2-AEE2-4633-83FB-9B5CF7CBA6EE}"/>
  </cellStyles>
  <dxfs count="0"/>
  <tableStyles count="0" defaultTableStyle="TableStyleMedium9" defaultPivotStyle="PivotStyleMedium4"/>
  <colors>
    <mruColors>
      <color rgb="FF110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9-4BDC-B798-5E83D4170355}"/>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B9-4BDC-B798-5E83D4170355}"/>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9-4BDC-B798-5E83D4170355}"/>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B9-4BDC-B798-5E83D4170355}"/>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EXP'!$K$57:$L$57,'FB 7.1T OP EXP'!$M$57:$N$57)</c:f>
              <c:strCache>
                <c:ptCount val="4"/>
                <c:pt idx="0">
                  <c:v>Capital Outlay</c:v>
                </c:pt>
                <c:pt idx="1">
                  <c:v>Current Expense</c:v>
                </c:pt>
                <c:pt idx="2">
                  <c:v>Personnel Expense (Full-Time)</c:v>
                </c:pt>
                <c:pt idx="3">
                  <c:v>Personnel Expense (Part-Time)</c:v>
                </c:pt>
              </c:strCache>
            </c:strRef>
          </c:cat>
          <c:val>
            <c:numRef>
              <c:f>('FB 7.1T OP EXP'!$K$58:$L$58,'FB 7.1T OP EXP'!$M$58:$N$58)</c:f>
              <c:numCache>
                <c:formatCode>0.00%</c:formatCode>
                <c:ptCount val="4"/>
                <c:pt idx="0">
                  <c:v>2.2402854466702558E-2</c:v>
                </c:pt>
                <c:pt idx="1">
                  <c:v>0.26529295169150952</c:v>
                </c:pt>
                <c:pt idx="2">
                  <c:v>0.59558145212136659</c:v>
                </c:pt>
                <c:pt idx="3">
                  <c:v>0.11672274172042128</c:v>
                </c:pt>
              </c:numCache>
            </c:numRef>
          </c:val>
          <c:extLst>
            <c:ext xmlns:c16="http://schemas.microsoft.com/office/drawing/2014/chart" uri="{C3380CC4-5D6E-409C-BE32-E72D297353CC}">
              <c16:uniqueId val="{00000004-02B9-4BDC-B798-5E83D4170355}"/>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1-4CFC-B438-59163D2B0BC7}"/>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11-4CFC-B438-59163D2B0BC7}"/>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11-4CFC-B438-59163D2B0BC7}"/>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1-4CFC-B438-59163D2B0BC7}"/>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11-4CFC-B438-59163D2B0BC7}"/>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11-4CFC-B438-59163D2B0BC7}"/>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11-4CFC-B438-59163D2B0BC7}"/>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11-4CFC-B438-59163D2B0BC7}"/>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11-4CFC-B438-59163D2B0BC7}"/>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EXP'!$B$57:$J$57</c:f>
              <c:strCache>
                <c:ptCount val="9"/>
                <c:pt idx="0">
                  <c:v>Adult Education</c:v>
                </c:pt>
                <c:pt idx="1">
                  <c:v> Advanced and Professional </c:v>
                </c:pt>
                <c:pt idx="2">
                  <c:v>Apprentice</c:v>
                </c:pt>
                <c:pt idx="3">
                  <c:v> EPI </c:v>
                </c:pt>
                <c:pt idx="4">
                  <c:v>Non-Instructional</c:v>
                </c:pt>
                <c:pt idx="5">
                  <c:v>Other</c:v>
                </c:pt>
                <c:pt idx="6">
                  <c:v>PSAV</c:v>
                </c:pt>
                <c:pt idx="7">
                  <c:v>PSV</c:v>
                </c:pt>
                <c:pt idx="8">
                  <c:v>Dev Ed</c:v>
                </c:pt>
              </c:strCache>
            </c:strRef>
          </c:cat>
          <c:val>
            <c:numRef>
              <c:f>'FB 7.1T OP EXP'!$B$59:$J$59</c:f>
              <c:numCache>
                <c:formatCode>0.00%</c:formatCode>
                <c:ptCount val="9"/>
                <c:pt idx="0">
                  <c:v>1.3123940741253755E-2</c:v>
                </c:pt>
                <c:pt idx="1">
                  <c:v>0.65083641191841646</c:v>
                </c:pt>
                <c:pt idx="2">
                  <c:v>2.0607288659767E-3</c:v>
                </c:pt>
                <c:pt idx="3">
                  <c:v>8.9317278463279983E-4</c:v>
                </c:pt>
                <c:pt idx="4">
                  <c:v>7.9535202456968261E-3</c:v>
                </c:pt>
                <c:pt idx="5">
                  <c:v>1.447813625357477E-2</c:v>
                </c:pt>
                <c:pt idx="6">
                  <c:v>4.2902548888638967E-2</c:v>
                </c:pt>
                <c:pt idx="7">
                  <c:v>0.24327495578920694</c:v>
                </c:pt>
                <c:pt idx="8">
                  <c:v>2.447658451260281E-2</c:v>
                </c:pt>
              </c:numCache>
            </c:numRef>
          </c:val>
          <c:extLst>
            <c:ext xmlns:c16="http://schemas.microsoft.com/office/drawing/2014/chart" uri="{C3380CC4-5D6E-409C-BE32-E72D297353CC}">
              <c16:uniqueId val="{00000009-F811-4CFC-B438-59163D2B0BC7}"/>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5F-4D14-822F-03BC85BD0502}"/>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5F-4D14-822F-03BC85BD0502}"/>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5F-4D14-822F-03BC85BD0502}"/>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5F-4D14-822F-03BC85BD0502}"/>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('[1]7.1F'!$K$56:$L$56,'[1]7.1F'!$M$56:$N$56)</c:f>
              <c:strCache>
                <c:ptCount val="4"/>
                <c:pt idx="0">
                  <c:v>Capital Outlay</c:v>
                </c:pt>
                <c:pt idx="1">
                  <c:v>Current Expense</c:v>
                </c:pt>
                <c:pt idx="2">
                  <c:v>Personnel Expense (Full-Time)</c:v>
                </c:pt>
                <c:pt idx="3">
                  <c:v>Personnel Expense (Part-Time)</c:v>
                </c:pt>
              </c:strCache>
            </c:strRef>
          </c:cat>
          <c:val>
            <c:numRef>
              <c:f>('[1]7.1F'!$K$57:$L$57,'[1]7.1F'!$M$57:$N$57)</c:f>
              <c:numCache>
                <c:formatCode>General</c:formatCode>
                <c:ptCount val="4"/>
                <c:pt idx="0">
                  <c:v>2.2402854466702558E-2</c:v>
                </c:pt>
                <c:pt idx="1">
                  <c:v>0.26529295169150952</c:v>
                </c:pt>
                <c:pt idx="2">
                  <c:v>0.59558145212136659</c:v>
                </c:pt>
                <c:pt idx="3">
                  <c:v>0.11672274172042128</c:v>
                </c:pt>
              </c:numCache>
            </c:numRef>
          </c:val>
          <c:extLst>
            <c:ext xmlns:c16="http://schemas.microsoft.com/office/drawing/2014/chart" uri="{C3380CC4-5D6E-409C-BE32-E72D297353CC}">
              <c16:uniqueId val="{00000004-D55F-4D14-822F-03BC85BD0502}"/>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43-4DF2-843D-A07B24E8447D}"/>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43-4DF2-843D-A07B24E8447D}"/>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43-4DF2-843D-A07B24E8447D}"/>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43-4DF2-843D-A07B24E8447D}"/>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43-4DF2-843D-A07B24E8447D}"/>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43-4DF2-843D-A07B24E8447D}"/>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43-4DF2-843D-A07B24E8447D}"/>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43-4DF2-843D-A07B24E8447D}"/>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43-4DF2-843D-A07B24E8447D}"/>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'[1]7.1F'!$B$56:$J$56</c:f>
              <c:strCache>
                <c:ptCount val="9"/>
                <c:pt idx="0">
                  <c:v>Adult Education</c:v>
                </c:pt>
                <c:pt idx="1">
                  <c:v>Advanced and Professional</c:v>
                </c:pt>
                <c:pt idx="2">
                  <c:v>Apprentice</c:v>
                </c:pt>
                <c:pt idx="3">
                  <c:v>EPI</c:v>
                </c:pt>
                <c:pt idx="4">
                  <c:v>Non-Instructional</c:v>
                </c:pt>
                <c:pt idx="5">
                  <c:v>Other</c:v>
                </c:pt>
                <c:pt idx="6">
                  <c:v>PSAV</c:v>
                </c:pt>
                <c:pt idx="7">
                  <c:v>PSV</c:v>
                </c:pt>
                <c:pt idx="8">
                  <c:v>Dev Ed</c:v>
                </c:pt>
              </c:strCache>
            </c:strRef>
          </c:cat>
          <c:val>
            <c:numRef>
              <c:f>'[1]7.1F'!$B$58:$J$58</c:f>
              <c:numCache>
                <c:formatCode>General</c:formatCode>
                <c:ptCount val="9"/>
                <c:pt idx="0">
                  <c:v>1.3123940741253755E-2</c:v>
                </c:pt>
                <c:pt idx="1">
                  <c:v>0.65083641191841646</c:v>
                </c:pt>
                <c:pt idx="2">
                  <c:v>2.0607288659767E-3</c:v>
                </c:pt>
                <c:pt idx="3">
                  <c:v>8.9317278463279983E-4</c:v>
                </c:pt>
                <c:pt idx="4">
                  <c:v>7.9535202456968261E-3</c:v>
                </c:pt>
                <c:pt idx="5">
                  <c:v>1.447813625357477E-2</c:v>
                </c:pt>
                <c:pt idx="6">
                  <c:v>4.2902548888638967E-2</c:v>
                </c:pt>
                <c:pt idx="7">
                  <c:v>0.24327495578920694</c:v>
                </c:pt>
                <c:pt idx="8">
                  <c:v>2.447658451260281E-2</c:v>
                </c:pt>
              </c:numCache>
            </c:numRef>
          </c:val>
          <c:extLst>
            <c:ext xmlns:c16="http://schemas.microsoft.com/office/drawing/2014/chart" uri="{C3380CC4-5D6E-409C-BE32-E72D297353CC}">
              <c16:uniqueId val="{00000009-DC43-4DF2-843D-A07B24E8447D}"/>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966107</xdr:colOff>
      <xdr:row>31</xdr:row>
      <xdr:rowOff>95250</xdr:rowOff>
    </xdr:from>
    <xdr:to>
      <xdr:col>6</xdr:col>
      <xdr:colOff>258535</xdr:colOff>
      <xdr:row>53</xdr:row>
      <xdr:rowOff>95250</xdr:rowOff>
    </xdr:to>
    <xdr:graphicFrame macro="">
      <xdr:nvGraphicFramePr>
        <xdr:cNvPr id="2" name="Chart 1" descr="A pie chart reflecting the percentages of expenses as listed above." title="Operating Expenditures by Category">
          <a:extLst>
            <a:ext uri="{FF2B5EF4-FFF2-40B4-BE49-F238E27FC236}">
              <a16:creationId xmlns:a16="http://schemas.microsoft.com/office/drawing/2014/main" id="{311E988D-E67B-456B-A636-056E31996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190499</xdr:colOff>
      <xdr:row>32</xdr:row>
      <xdr:rowOff>40822</xdr:rowOff>
    </xdr:from>
    <xdr:to>
      <xdr:col>13</xdr:col>
      <xdr:colOff>326570</xdr:colOff>
      <xdr:row>54</xdr:row>
      <xdr:rowOff>54429</xdr:rowOff>
    </xdr:to>
    <xdr:graphicFrame macro="">
      <xdr:nvGraphicFramePr>
        <xdr:cNvPr id="3" name="Chart 2" descr="A pie chart reflecting the percentages of expenses as listed above." title="Operating Expenditures by Program">
          <a:extLst>
            <a:ext uri="{FF2B5EF4-FFF2-40B4-BE49-F238E27FC236}">
              <a16:creationId xmlns:a16="http://schemas.microsoft.com/office/drawing/2014/main" id="{81938B92-8B5A-4921-99EC-73A02396C3DC}"/>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966107</xdr:colOff>
      <xdr:row>31</xdr:row>
      <xdr:rowOff>95250</xdr:rowOff>
    </xdr:from>
    <xdr:to>
      <xdr:col>6</xdr:col>
      <xdr:colOff>258535</xdr:colOff>
      <xdr:row>53</xdr:row>
      <xdr:rowOff>95250</xdr:rowOff>
    </xdr:to>
    <xdr:graphicFrame macro="">
      <xdr:nvGraphicFramePr>
        <xdr:cNvPr id="6" name="Chart 5" descr="A pie chart reflecting the percentages of expenses as listed above." title="Operating Expenditures by Category">
          <a:extLst>
            <a:ext uri="{FF2B5EF4-FFF2-40B4-BE49-F238E27FC236}">
              <a16:creationId xmlns:a16="http://schemas.microsoft.com/office/drawing/2014/main" id="{E5EBD70C-0BF2-43C6-BD9D-C41A943BD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190499</xdr:colOff>
      <xdr:row>32</xdr:row>
      <xdr:rowOff>40822</xdr:rowOff>
    </xdr:from>
    <xdr:to>
      <xdr:col>13</xdr:col>
      <xdr:colOff>326570</xdr:colOff>
      <xdr:row>54</xdr:row>
      <xdr:rowOff>54429</xdr:rowOff>
    </xdr:to>
    <xdr:graphicFrame macro="">
      <xdr:nvGraphicFramePr>
        <xdr:cNvPr id="7" name="Chart 6" descr="A pie chart reflecting the percentages of expenses as listed above." title="Operating Expenditures by Program">
          <a:extLst>
            <a:ext uri="{FF2B5EF4-FFF2-40B4-BE49-F238E27FC236}">
              <a16:creationId xmlns:a16="http://schemas.microsoft.com/office/drawing/2014/main" id="{E049019F-481D-4912-89CF-E1C25CE71463}"/>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204107</xdr:colOff>
      <xdr:row>1</xdr:row>
      <xdr:rowOff>108857</xdr:rowOff>
    </xdr:from>
    <xdr:to>
      <xdr:col>10</xdr:col>
      <xdr:colOff>918482</xdr:colOff>
      <xdr:row>3</xdr:row>
      <xdr:rowOff>205005</xdr:rowOff>
    </xdr:to>
    <xdr:pic>
      <xdr:nvPicPr>
        <xdr:cNvPr id="2" name="Picture 1" descr="Florida College System logo" title="FCS Logo">
          <a:extLst>
            <a:ext uri="{FF2B5EF4-FFF2-40B4-BE49-F238E27FC236}">
              <a16:creationId xmlns:a16="http://schemas.microsoft.com/office/drawing/2014/main" id="{9396C96F-7FDF-417C-87D2-BF062913F4F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3</xdr:row>
      <xdr:rowOff>205005</xdr:rowOff>
    </xdr:to>
    <xdr:pic>
      <xdr:nvPicPr>
        <xdr:cNvPr id="3" name="Picture 2" descr="Florida College System logo" title="FCS Logo">
          <a:extLst>
            <a:ext uri="{FF2B5EF4-FFF2-40B4-BE49-F238E27FC236}">
              <a16:creationId xmlns:a16="http://schemas.microsoft.com/office/drawing/2014/main" id="{B39374F2-0171-4521-8295-51DFD0F7096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3</xdr:row>
      <xdr:rowOff>205005</xdr:rowOff>
    </xdr:to>
    <xdr:pic>
      <xdr:nvPicPr>
        <xdr:cNvPr id="4" name="Picture 3" descr="Florida College System logo" title="FCS Logo">
          <a:extLst>
            <a:ext uri="{FF2B5EF4-FFF2-40B4-BE49-F238E27FC236}">
              <a16:creationId xmlns:a16="http://schemas.microsoft.com/office/drawing/2014/main" id="{65BD8EC1-3FC9-4FF7-801C-BE8C6EB6473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3</xdr:row>
      <xdr:rowOff>205005</xdr:rowOff>
    </xdr:to>
    <xdr:pic>
      <xdr:nvPicPr>
        <xdr:cNvPr id="5" name="Picture 4" descr="Florida College System logo" title="FCS Logo">
          <a:extLst>
            <a:ext uri="{FF2B5EF4-FFF2-40B4-BE49-F238E27FC236}">
              <a16:creationId xmlns:a16="http://schemas.microsoft.com/office/drawing/2014/main" id="{CD8D7914-8CE0-48F4-932C-6976746DE09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3</xdr:row>
      <xdr:rowOff>205005</xdr:rowOff>
    </xdr:to>
    <xdr:pic>
      <xdr:nvPicPr>
        <xdr:cNvPr id="6" name="Picture 5" descr="Florida College System logo" title="FCS Logo">
          <a:extLst>
            <a:ext uri="{FF2B5EF4-FFF2-40B4-BE49-F238E27FC236}">
              <a16:creationId xmlns:a16="http://schemas.microsoft.com/office/drawing/2014/main" id="{78F58337-2617-4F75-B755-F5EB2EFAA28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3</xdr:row>
      <xdr:rowOff>205005</xdr:rowOff>
    </xdr:to>
    <xdr:pic>
      <xdr:nvPicPr>
        <xdr:cNvPr id="7" name="Picture 6" descr="Florida College System logo" title="FCS Logo">
          <a:extLst>
            <a:ext uri="{FF2B5EF4-FFF2-40B4-BE49-F238E27FC236}">
              <a16:creationId xmlns:a16="http://schemas.microsoft.com/office/drawing/2014/main" id="{4E71C101-790F-4108-94BA-31ADC74A9931}"/>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35936</xdr:rowOff>
    </xdr:to>
    <xdr:pic>
      <xdr:nvPicPr>
        <xdr:cNvPr id="8" name="Picture 7" descr="Florida College System logo" title="FCS Logo">
          <a:extLst>
            <a:ext uri="{FF2B5EF4-FFF2-40B4-BE49-F238E27FC236}">
              <a16:creationId xmlns:a16="http://schemas.microsoft.com/office/drawing/2014/main" id="{E0310069-E243-497D-8907-E07912ACBD1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6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35719</xdr:colOff>
      <xdr:row>1</xdr:row>
      <xdr:rowOff>55588</xdr:rowOff>
    </xdr:from>
    <xdr:to>
      <xdr:col>8</xdr:col>
      <xdr:colOff>750094</xdr:colOff>
      <xdr:row>4</xdr:row>
      <xdr:rowOff>68392</xdr:rowOff>
    </xdr:to>
    <xdr:pic>
      <xdr:nvPicPr>
        <xdr:cNvPr id="2" name="Picture 1" descr="Florida College System logo">
          <a:extLst>
            <a:ext uri="{FF2B5EF4-FFF2-40B4-BE49-F238E27FC236}">
              <a16:creationId xmlns:a16="http://schemas.microsoft.com/office/drawing/2014/main" id="{259C65B2-0833-4F41-997C-C403F20B6CDB}"/>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584304"/>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96967</xdr:rowOff>
    </xdr:to>
    <xdr:pic>
      <xdr:nvPicPr>
        <xdr:cNvPr id="3" name="Picture 2" descr="Florida College System logo">
          <a:extLst>
            <a:ext uri="{FF2B5EF4-FFF2-40B4-BE49-F238E27FC236}">
              <a16:creationId xmlns:a16="http://schemas.microsoft.com/office/drawing/2014/main" id="{6538DB21-DE13-44F0-915C-7E41CC52836F}"/>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612879"/>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68392</xdr:rowOff>
    </xdr:to>
    <xdr:pic>
      <xdr:nvPicPr>
        <xdr:cNvPr id="4" name="Picture 3" descr="Florida College System logo">
          <a:extLst>
            <a:ext uri="{FF2B5EF4-FFF2-40B4-BE49-F238E27FC236}">
              <a16:creationId xmlns:a16="http://schemas.microsoft.com/office/drawing/2014/main" id="{610CF8A6-DB4F-48EA-9C42-AFF82CF1A938}"/>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584304"/>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96967</xdr:rowOff>
    </xdr:to>
    <xdr:pic>
      <xdr:nvPicPr>
        <xdr:cNvPr id="5" name="Picture 4" descr="Florida College System logo">
          <a:extLst>
            <a:ext uri="{FF2B5EF4-FFF2-40B4-BE49-F238E27FC236}">
              <a16:creationId xmlns:a16="http://schemas.microsoft.com/office/drawing/2014/main" id="{B396F394-AC91-4C27-839A-270BCF37A678}"/>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612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564884</xdr:colOff>
      <xdr:row>1</xdr:row>
      <xdr:rowOff>189178</xdr:rowOff>
    </xdr:from>
    <xdr:to>
      <xdr:col>10</xdr:col>
      <xdr:colOff>220396</xdr:colOff>
      <xdr:row>5</xdr:row>
      <xdr:rowOff>899</xdr:rowOff>
    </xdr:to>
    <xdr:pic>
      <xdr:nvPicPr>
        <xdr:cNvPr id="2" name="Picture 1" descr="Florida College System logo" title="FCS Logo">
          <a:extLst>
            <a:ext uri="{FF2B5EF4-FFF2-40B4-BE49-F238E27FC236}">
              <a16:creationId xmlns:a16="http://schemas.microsoft.com/office/drawing/2014/main" id="{60E79029-E818-4F71-AE09-84CDEFD2355C}"/>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899</xdr:rowOff>
    </xdr:to>
    <xdr:pic>
      <xdr:nvPicPr>
        <xdr:cNvPr id="3" name="Picture 2" descr="Florida College System logo" title="FCS Logo">
          <a:extLst>
            <a:ext uri="{FF2B5EF4-FFF2-40B4-BE49-F238E27FC236}">
              <a16:creationId xmlns:a16="http://schemas.microsoft.com/office/drawing/2014/main" id="{D4C222A7-F557-4D4B-A43D-E2AB892021CE}"/>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38999</xdr:rowOff>
    </xdr:to>
    <xdr:pic>
      <xdr:nvPicPr>
        <xdr:cNvPr id="4" name="Picture 3" descr="Florida College System logo" title="FCS Logo">
          <a:extLst>
            <a:ext uri="{FF2B5EF4-FFF2-40B4-BE49-F238E27FC236}">
              <a16:creationId xmlns:a16="http://schemas.microsoft.com/office/drawing/2014/main" id="{8C473176-3B15-4CCF-83DD-66B4A3FFE9A1}"/>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611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lliam.Giles\AppData\Local\Microsoft\Windows\INetCache\Content.Outlook\S0A19SJG\Fact%20Book%20Item%207.1F%202024-25%20EN%2012.18.25.xlsx" TargetMode="External"/><Relationship Id="rId1" Type="http://schemas.openxmlformats.org/officeDocument/2006/relationships/externalLinkPath" Target="file:///C:\Users\William.Giles\AppData\Local\Microsoft\Windows\INetCache\Content.Outlook\S0A19SJG\Fact%20Book%20Item%207.1F%202024-25%20EN%2012.18.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7.1F"/>
      <sheetName val="7.1F from source"/>
    </sheetNames>
    <sheetDataSet>
      <sheetData sheetId="0">
        <row r="56">
          <cell r="B56" t="str">
            <v>Adult Education</v>
          </cell>
          <cell r="C56" t="str">
            <v>Advanced and Professional</v>
          </cell>
          <cell r="D56" t="str">
            <v>Apprentice</v>
          </cell>
          <cell r="E56" t="str">
            <v>EPI</v>
          </cell>
          <cell r="F56" t="str">
            <v>Non-Instructional</v>
          </cell>
          <cell r="G56" t="str">
            <v>Other</v>
          </cell>
          <cell r="H56" t="str">
            <v>PSAV</v>
          </cell>
          <cell r="I56" t="str">
            <v>PSV</v>
          </cell>
          <cell r="J56" t="str">
            <v>Dev Ed</v>
          </cell>
          <cell r="K56" t="str">
            <v>Capital Outlay</v>
          </cell>
          <cell r="L56" t="str">
            <v>Current Expense</v>
          </cell>
          <cell r="M56" t="str">
            <v>Personnel Expense (Full-Time)</v>
          </cell>
          <cell r="N56" t="str">
            <v>Personnel Expense (Part-Time)</v>
          </cell>
        </row>
        <row r="57">
          <cell r="K57">
            <v>2.2402854466702558E-2</v>
          </cell>
          <cell r="L57">
            <v>0.26529295169150952</v>
          </cell>
          <cell r="M57">
            <v>0.59558145212136659</v>
          </cell>
          <cell r="N57">
            <v>0.11672274172042128</v>
          </cell>
        </row>
        <row r="58">
          <cell r="B58">
            <v>1.3123940741253755E-2</v>
          </cell>
          <cell r="C58">
            <v>0.65083641191841646</v>
          </cell>
          <cell r="D58">
            <v>2.0607288659767E-3</v>
          </cell>
          <cell r="E58">
            <v>8.9317278463279983E-4</v>
          </cell>
          <cell r="F58">
            <v>7.9535202456968261E-3</v>
          </cell>
          <cell r="G58">
            <v>1.447813625357477E-2</v>
          </cell>
          <cell r="H58">
            <v>4.2902548888638967E-2</v>
          </cell>
          <cell r="I58">
            <v>0.24327495578920694</v>
          </cell>
          <cell r="J58">
            <v>2.447658451260281E-2</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Nieto, Eve" id="{26B6F956-D10C-45F6-8323-E6EB0A974601}" userId="S::eve.nieto@fldoe.org::ad6a7cfb-2703-4993-aa9e-44caa6443231" providerId="AD"/>
</personList>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9" dT="2020-12-02T19:09:21.97" personId="{26B6F956-D10C-45F6-8323-E6EB0A974601}" id="{581E9A77-1619-4CDF-8689-687AB4B23D72}">
    <text>Includes $14M for Performance Based Incentive for Industry Certifications and $30M for Student Success Incentive Funds</text>
  </threadedComment>
  <threadedComment ref="F19" dT="2020-12-02T19:30:05.18" personId="{26B6F956-D10C-45F6-8323-E6EB0A974601}" id="{AD5849F1-D502-4090-B51F-EA1A0E7185DD}">
    <text>Source: Fee Calculator 2020-21 (Using 2019-20 FTE-3) LEB FALL 2020 FEES 081220    Tab 2020-21 Cell D37.</text>
  </threadedComment>
  <threadedComment ref="C20" dT="2020-12-02T19:09:21.97" personId="{26B6F956-D10C-45F6-8323-E6EB0A974601}" id="{A43C799B-B025-4FE2-827F-4811DC688C7E}">
    <text>Includes $14M for Performance Based Incentive for Industry Certifications and $30M for Student Success Incentive Funds</text>
  </threadedComment>
  <threadedComment ref="F20" dT="2020-12-02T19:30:05.18" personId="{26B6F956-D10C-45F6-8323-E6EB0A974601}" id="{77D21ADA-98C8-4327-84D7-B7AD518EFF87}">
    <text>Source: Fee Calculator 2021-22(Using 2020-21FTE-3) LEB FALL 2021 FEES 081220    Tab 2021-22 Cell D37.</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4.bin"/><Relationship Id="rId4" Type="http://schemas.microsoft.com/office/2017/10/relationships/threadedComment" Target="../threadedComments/threadedComment1.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showGridLines="0" tabSelected="1" showWhiteSpace="0" zoomScaleNormal="100" workbookViewId="0">
      <selection sqref="A1:J1"/>
    </sheetView>
  </sheetViews>
  <sheetFormatPr defaultColWidth="10.69921875" defaultRowHeight="15.6"/>
  <cols>
    <col min="1" max="1" width="10.69921875" style="131"/>
    <col min="2" max="2" width="7.19921875" style="144" customWidth="1"/>
    <col min="3" max="3" width="11.69921875" style="144" customWidth="1"/>
    <col min="4" max="9" width="10.69921875" style="131"/>
    <col min="10" max="10" width="18.3984375" style="131" customWidth="1"/>
    <col min="11" max="16384" width="10.69921875" style="17"/>
  </cols>
  <sheetData>
    <row r="1" spans="1:10" ht="18">
      <c r="A1" s="1208"/>
      <c r="B1" s="1208"/>
      <c r="C1" s="1208"/>
      <c r="D1" s="1208"/>
      <c r="E1" s="1208"/>
      <c r="F1" s="1208"/>
      <c r="G1" s="1208"/>
      <c r="H1" s="1208"/>
      <c r="I1" s="1208"/>
      <c r="J1" s="1208"/>
    </row>
    <row r="2" spans="1:10" ht="42.6" customHeight="1">
      <c r="A2" s="1209" t="s">
        <v>0</v>
      </c>
      <c r="B2" s="1210"/>
      <c r="C2" s="1210"/>
      <c r="D2" s="1210"/>
      <c r="E2" s="1210"/>
      <c r="F2" s="1210"/>
      <c r="G2" s="1210"/>
      <c r="H2" s="1210"/>
      <c r="I2" s="1210"/>
      <c r="J2" s="1210"/>
    </row>
    <row r="3" spans="1:10">
      <c r="A3" s="129"/>
      <c r="B3" s="143"/>
      <c r="C3" s="143"/>
      <c r="D3" s="129"/>
      <c r="E3" s="129"/>
      <c r="F3" s="129"/>
      <c r="G3" s="129"/>
      <c r="H3" s="129"/>
      <c r="I3" s="129"/>
      <c r="J3" s="129"/>
    </row>
    <row r="4" spans="1:10" ht="18">
      <c r="A4" s="1195" t="s">
        <v>1</v>
      </c>
      <c r="B4" s="1196"/>
      <c r="C4" s="1196"/>
      <c r="D4" s="1196"/>
      <c r="E4" s="1196"/>
      <c r="F4" s="1196"/>
      <c r="G4" s="1196"/>
      <c r="H4" s="1196"/>
      <c r="I4" s="1196"/>
      <c r="J4" s="1197"/>
    </row>
    <row r="5" spans="1:10">
      <c r="A5" s="130" t="s">
        <v>2</v>
      </c>
    </row>
    <row r="6" spans="1:10" ht="18">
      <c r="A6" s="1195" t="s">
        <v>3</v>
      </c>
      <c r="B6" s="1196"/>
      <c r="C6" s="1196"/>
      <c r="D6" s="1196"/>
      <c r="E6" s="1196"/>
      <c r="F6" s="1196"/>
      <c r="G6" s="1196"/>
      <c r="H6" s="1196"/>
      <c r="I6" s="1196"/>
      <c r="J6" s="1197"/>
    </row>
    <row r="7" spans="1:10" ht="16.2">
      <c r="A7" s="141" t="s">
        <v>4</v>
      </c>
      <c r="B7" s="1202" t="s">
        <v>5</v>
      </c>
      <c r="C7" s="1202"/>
      <c r="D7" s="1202"/>
      <c r="E7" s="1202"/>
      <c r="F7" s="1202"/>
      <c r="G7" s="1202"/>
      <c r="H7" s="1202"/>
      <c r="I7" s="1202"/>
      <c r="J7" s="1203"/>
    </row>
    <row r="8" spans="1:10" ht="16.2">
      <c r="A8" s="141" t="s">
        <v>6</v>
      </c>
      <c r="B8" s="1202" t="s">
        <v>7</v>
      </c>
      <c r="C8" s="1202"/>
      <c r="D8" s="1202"/>
      <c r="E8" s="1202"/>
      <c r="F8" s="1202"/>
      <c r="G8" s="1202"/>
      <c r="H8" s="1202"/>
      <c r="I8" s="1202"/>
      <c r="J8" s="1203"/>
    </row>
    <row r="9" spans="1:10" ht="16.2">
      <c r="A9" s="141" t="s">
        <v>8</v>
      </c>
      <c r="B9" s="1202" t="s">
        <v>9</v>
      </c>
      <c r="C9" s="1202"/>
      <c r="D9" s="1202"/>
      <c r="E9" s="1202"/>
      <c r="F9" s="1202"/>
      <c r="G9" s="1202"/>
      <c r="H9" s="1202"/>
      <c r="I9" s="1202"/>
      <c r="J9" s="1203"/>
    </row>
    <row r="10" spans="1:10" ht="16.2">
      <c r="A10" s="141" t="s">
        <v>10</v>
      </c>
      <c r="B10" s="1202" t="s">
        <v>11</v>
      </c>
      <c r="C10" s="1202"/>
      <c r="D10" s="1202"/>
      <c r="E10" s="1202"/>
      <c r="F10" s="1202"/>
      <c r="G10" s="1202"/>
      <c r="H10" s="1202"/>
      <c r="I10" s="1202"/>
      <c r="J10" s="1203"/>
    </row>
    <row r="11" spans="1:10" ht="16.2">
      <c r="A11" s="141" t="s">
        <v>12</v>
      </c>
      <c r="B11" s="1202" t="s">
        <v>13</v>
      </c>
      <c r="C11" s="1202"/>
      <c r="D11" s="1202"/>
      <c r="E11" s="1202"/>
      <c r="F11" s="1202"/>
      <c r="G11" s="1202"/>
      <c r="H11" s="1202"/>
      <c r="I11" s="1202"/>
      <c r="J11" s="1203"/>
    </row>
    <row r="12" spans="1:10" ht="16.2">
      <c r="A12" s="141" t="s">
        <v>14</v>
      </c>
      <c r="B12" s="1202" t="s">
        <v>15</v>
      </c>
      <c r="C12" s="1202"/>
      <c r="D12" s="1202"/>
      <c r="E12" s="1202"/>
      <c r="F12" s="1202"/>
      <c r="G12" s="1202"/>
      <c r="H12" s="1202"/>
      <c r="I12" s="1202"/>
      <c r="J12" s="1203"/>
    </row>
    <row r="13" spans="1:10" ht="16.2">
      <c r="A13" s="142" t="s">
        <v>16</v>
      </c>
      <c r="B13" s="1206" t="s">
        <v>17</v>
      </c>
      <c r="C13" s="1206"/>
      <c r="D13" s="1206"/>
      <c r="E13" s="1206"/>
      <c r="F13" s="1206"/>
      <c r="G13" s="1206"/>
      <c r="H13" s="1206"/>
      <c r="I13" s="1206"/>
      <c r="J13" s="1207"/>
    </row>
    <row r="14" spans="1:10">
      <c r="A14" s="131" t="s">
        <v>2</v>
      </c>
    </row>
    <row r="15" spans="1:10" ht="18">
      <c r="A15" s="1195" t="s">
        <v>18</v>
      </c>
      <c r="B15" s="1196"/>
      <c r="C15" s="1196"/>
      <c r="D15" s="1196"/>
      <c r="E15" s="1196"/>
      <c r="F15" s="1196"/>
      <c r="G15" s="1196"/>
      <c r="H15" s="1196"/>
      <c r="I15" s="1196"/>
      <c r="J15" s="1197"/>
    </row>
    <row r="16" spans="1:10" ht="16.2">
      <c r="A16" s="141" t="s">
        <v>19</v>
      </c>
      <c r="B16" s="1202" t="s">
        <v>20</v>
      </c>
      <c r="C16" s="1202"/>
      <c r="D16" s="1202"/>
      <c r="E16" s="1202"/>
      <c r="F16" s="1202"/>
      <c r="G16" s="1202"/>
      <c r="H16" s="1202"/>
      <c r="I16" s="1202"/>
      <c r="J16" s="1203"/>
    </row>
    <row r="17" spans="1:10" ht="16.2">
      <c r="A17" s="141" t="s">
        <v>21</v>
      </c>
      <c r="B17" s="1204" t="s">
        <v>22</v>
      </c>
      <c r="C17" s="1204"/>
      <c r="D17" s="1204"/>
      <c r="E17" s="1204"/>
      <c r="F17" s="1204"/>
      <c r="G17" s="1204"/>
      <c r="H17" s="1204"/>
      <c r="I17" s="1204"/>
      <c r="J17" s="1205"/>
    </row>
    <row r="18" spans="1:10" ht="16.2">
      <c r="A18" s="819" t="s">
        <v>23</v>
      </c>
      <c r="B18" s="145" t="s">
        <v>24</v>
      </c>
      <c r="C18" s="145"/>
      <c r="D18" s="145"/>
      <c r="E18" s="145"/>
      <c r="F18" s="145"/>
      <c r="G18" s="145"/>
      <c r="H18" s="145"/>
      <c r="I18" s="145"/>
      <c r="J18" s="148"/>
    </row>
    <row r="19" spans="1:10" ht="16.2">
      <c r="A19" s="820"/>
      <c r="B19" s="141" t="s">
        <v>25</v>
      </c>
      <c r="C19" s="144" t="s">
        <v>26</v>
      </c>
      <c r="D19" s="144"/>
      <c r="E19" s="144"/>
      <c r="F19" s="144"/>
      <c r="G19" s="144"/>
      <c r="H19" s="144"/>
      <c r="J19" s="134"/>
    </row>
    <row r="20" spans="1:10" ht="16.2">
      <c r="A20" s="820"/>
      <c r="B20" s="141" t="s">
        <v>27</v>
      </c>
      <c r="C20" s="144" t="s">
        <v>28</v>
      </c>
      <c r="D20" s="144"/>
      <c r="E20" s="144"/>
      <c r="F20" s="144"/>
      <c r="G20" s="144"/>
      <c r="H20" s="144"/>
      <c r="J20" s="134"/>
    </row>
    <row r="21" spans="1:10" ht="16.2">
      <c r="A21" s="820"/>
      <c r="B21" s="141" t="s">
        <v>29</v>
      </c>
      <c r="C21" s="144" t="s">
        <v>30</v>
      </c>
      <c r="D21" s="144"/>
      <c r="E21" s="144"/>
      <c r="F21" s="144"/>
      <c r="G21" s="144"/>
      <c r="H21" s="144"/>
      <c r="J21" s="134"/>
    </row>
    <row r="22" spans="1:10" ht="16.2">
      <c r="A22" s="820"/>
      <c r="B22" s="141" t="s">
        <v>31</v>
      </c>
      <c r="C22" s="144" t="s">
        <v>32</v>
      </c>
      <c r="D22" s="144"/>
      <c r="E22" s="144"/>
      <c r="F22" s="144"/>
      <c r="G22" s="144"/>
      <c r="H22" s="144"/>
      <c r="J22" s="134"/>
    </row>
    <row r="23" spans="1:10" ht="16.2">
      <c r="A23" s="820"/>
      <c r="B23" s="141" t="s">
        <v>33</v>
      </c>
      <c r="C23" s="144" t="s">
        <v>34</v>
      </c>
      <c r="D23" s="144"/>
      <c r="E23" s="144"/>
      <c r="F23" s="144"/>
      <c r="G23" s="144"/>
      <c r="H23" s="144"/>
      <c r="J23" s="134"/>
    </row>
    <row r="24" spans="1:10" ht="16.2">
      <c r="A24" s="820"/>
      <c r="B24" s="141" t="s">
        <v>35</v>
      </c>
      <c r="C24" s="144" t="s">
        <v>36</v>
      </c>
      <c r="D24" s="144"/>
      <c r="E24" s="144"/>
      <c r="F24" s="144"/>
      <c r="G24" s="144"/>
      <c r="H24" s="144"/>
      <c r="J24" s="134"/>
    </row>
    <row r="25" spans="1:10" ht="16.2">
      <c r="A25" s="820"/>
      <c r="B25" s="141" t="s">
        <v>37</v>
      </c>
      <c r="C25" s="144" t="s">
        <v>38</v>
      </c>
      <c r="D25" s="144"/>
      <c r="E25" s="144"/>
      <c r="F25" s="144"/>
      <c r="G25" s="144"/>
      <c r="H25" s="144"/>
      <c r="J25" s="134"/>
    </row>
    <row r="26" spans="1:10" ht="16.2">
      <c r="A26" s="820"/>
      <c r="B26" s="141" t="s">
        <v>39</v>
      </c>
      <c r="C26" s="144" t="s">
        <v>40</v>
      </c>
      <c r="D26" s="144"/>
      <c r="E26" s="144"/>
      <c r="F26" s="144"/>
      <c r="G26" s="144"/>
      <c r="H26" s="144"/>
      <c r="J26" s="134"/>
    </row>
    <row r="27" spans="1:10" ht="16.2">
      <c r="A27" s="820"/>
      <c r="B27" s="141" t="s">
        <v>41</v>
      </c>
      <c r="C27" s="144" t="s">
        <v>42</v>
      </c>
      <c r="D27" s="144"/>
      <c r="E27" s="144"/>
      <c r="F27" s="144"/>
      <c r="G27" s="144"/>
      <c r="H27" s="144"/>
      <c r="J27" s="134"/>
    </row>
    <row r="28" spans="1:10" ht="16.2">
      <c r="A28" s="142" t="s">
        <v>43</v>
      </c>
      <c r="B28" s="146" t="s">
        <v>44</v>
      </c>
      <c r="C28" s="146"/>
      <c r="D28" s="146"/>
      <c r="E28" s="146"/>
      <c r="F28" s="146"/>
      <c r="G28" s="146"/>
      <c r="H28" s="146"/>
      <c r="I28" s="135"/>
      <c r="J28" s="287"/>
    </row>
    <row r="30" spans="1:10" ht="18">
      <c r="A30" s="1195" t="s">
        <v>45</v>
      </c>
      <c r="B30" s="1196"/>
      <c r="C30" s="1196"/>
      <c r="D30" s="1196"/>
      <c r="E30" s="1196"/>
      <c r="F30" s="1196"/>
      <c r="G30" s="1196"/>
      <c r="H30" s="1196"/>
      <c r="I30" s="1196"/>
      <c r="J30" s="1197"/>
    </row>
    <row r="31" spans="1:10" ht="16.2">
      <c r="A31" s="141" t="s">
        <v>46</v>
      </c>
      <c r="B31" s="145" t="s">
        <v>47</v>
      </c>
      <c r="C31" s="145"/>
      <c r="D31" s="132"/>
      <c r="E31" s="132"/>
      <c r="F31" s="132"/>
      <c r="G31" s="132"/>
      <c r="H31" s="132"/>
      <c r="I31" s="132"/>
      <c r="J31" s="133"/>
    </row>
    <row r="32" spans="1:10" ht="16.2">
      <c r="A32" s="819" t="s">
        <v>48</v>
      </c>
      <c r="B32" s="145" t="s">
        <v>49</v>
      </c>
      <c r="C32" s="145"/>
      <c r="D32" s="132"/>
      <c r="E32" s="132"/>
      <c r="F32" s="132"/>
      <c r="G32" s="132"/>
      <c r="H32" s="132"/>
      <c r="I32" s="132"/>
      <c r="J32" s="133"/>
    </row>
    <row r="33" spans="1:10" ht="16.2">
      <c r="A33" s="821"/>
      <c r="B33" s="141" t="s">
        <v>50</v>
      </c>
      <c r="C33" s="145" t="s">
        <v>51</v>
      </c>
      <c r="D33" s="136"/>
      <c r="E33" s="136"/>
      <c r="F33" s="136"/>
      <c r="G33" s="136"/>
      <c r="H33" s="136"/>
      <c r="I33" s="136"/>
      <c r="J33" s="137"/>
    </row>
    <row r="34" spans="1:10" ht="16.2">
      <c r="A34" s="820"/>
      <c r="B34" s="141" t="s">
        <v>52</v>
      </c>
      <c r="C34" s="145" t="s">
        <v>53</v>
      </c>
      <c r="D34" s="132"/>
      <c r="E34" s="132"/>
      <c r="F34" s="132"/>
      <c r="G34" s="132"/>
      <c r="H34" s="132"/>
      <c r="I34" s="132"/>
      <c r="J34" s="133"/>
    </row>
    <row r="35" spans="1:10" ht="16.2">
      <c r="A35" s="150" t="s">
        <v>54</v>
      </c>
      <c r="B35" s="144" t="s">
        <v>55</v>
      </c>
      <c r="J35" s="134"/>
    </row>
    <row r="36" spans="1:10" ht="16.2">
      <c r="A36" s="142" t="s">
        <v>56</v>
      </c>
      <c r="B36" s="147" t="s">
        <v>57</v>
      </c>
      <c r="C36" s="147"/>
      <c r="D36" s="138"/>
      <c r="E36" s="138"/>
      <c r="F36" s="138"/>
      <c r="G36" s="138"/>
      <c r="H36" s="138"/>
      <c r="I36" s="138"/>
      <c r="J36" s="288"/>
    </row>
    <row r="38" spans="1:10" ht="18">
      <c r="A38" s="1195" t="s">
        <v>58</v>
      </c>
      <c r="B38" s="1196"/>
      <c r="C38" s="1196"/>
      <c r="D38" s="1196"/>
      <c r="E38" s="1196"/>
      <c r="F38" s="1196"/>
      <c r="G38" s="1196"/>
      <c r="H38" s="1196"/>
      <c r="I38" s="1196"/>
      <c r="J38" s="1197"/>
    </row>
    <row r="39" spans="1:10" ht="16.2">
      <c r="A39" s="141" t="s">
        <v>59</v>
      </c>
      <c r="B39" s="144" t="s">
        <v>60</v>
      </c>
      <c r="J39" s="134"/>
    </row>
    <row r="40" spans="1:10" ht="16.2">
      <c r="A40" s="141" t="s">
        <v>61</v>
      </c>
      <c r="B40" s="144" t="s">
        <v>60</v>
      </c>
      <c r="J40" s="134"/>
    </row>
    <row r="41" spans="1:10" ht="16.2">
      <c r="A41" s="819" t="s">
        <v>62</v>
      </c>
      <c r="B41" s="144" t="s">
        <v>63</v>
      </c>
      <c r="J41" s="134"/>
    </row>
    <row r="42" spans="1:10" ht="16.2">
      <c r="A42" s="820"/>
      <c r="B42" s="141" t="s">
        <v>64</v>
      </c>
      <c r="C42" s="144" t="s">
        <v>65</v>
      </c>
      <c r="J42" s="134"/>
    </row>
    <row r="43" spans="1:10" ht="16.2">
      <c r="A43" s="820"/>
      <c r="B43" s="141" t="s">
        <v>66</v>
      </c>
      <c r="C43" s="144" t="s">
        <v>67</v>
      </c>
      <c r="J43" s="134"/>
    </row>
    <row r="44" spans="1:10" ht="16.2">
      <c r="A44" s="820"/>
      <c r="B44" s="141" t="s">
        <v>68</v>
      </c>
      <c r="C44" s="144" t="s">
        <v>69</v>
      </c>
      <c r="J44" s="134"/>
    </row>
    <row r="45" spans="1:10" ht="16.2">
      <c r="A45" s="820"/>
      <c r="B45" s="141" t="s">
        <v>70</v>
      </c>
      <c r="C45" s="144" t="s">
        <v>71</v>
      </c>
      <c r="J45" s="134"/>
    </row>
    <row r="46" spans="1:10" ht="16.2">
      <c r="A46" s="820"/>
      <c r="B46" s="141" t="s">
        <v>72</v>
      </c>
      <c r="C46" s="144" t="s">
        <v>73</v>
      </c>
      <c r="J46" s="134"/>
    </row>
    <row r="47" spans="1:10" ht="16.2">
      <c r="A47" s="820"/>
      <c r="B47" s="141" t="s">
        <v>74</v>
      </c>
      <c r="C47" s="144" t="s">
        <v>75</v>
      </c>
      <c r="J47" s="134"/>
    </row>
    <row r="48" spans="1:10" ht="16.2">
      <c r="A48" s="820"/>
      <c r="B48" s="141" t="s">
        <v>76</v>
      </c>
      <c r="C48" s="144" t="s">
        <v>77</v>
      </c>
      <c r="J48" s="134"/>
    </row>
    <row r="49" spans="1:10" ht="16.2">
      <c r="A49" s="820"/>
      <c r="B49" s="141" t="s">
        <v>78</v>
      </c>
      <c r="C49" s="144" t="s">
        <v>79</v>
      </c>
      <c r="J49" s="134"/>
    </row>
    <row r="50" spans="1:10" ht="16.2">
      <c r="A50" s="141" t="s">
        <v>80</v>
      </c>
      <c r="B50" s="144" t="s">
        <v>81</v>
      </c>
      <c r="J50" s="134"/>
    </row>
    <row r="51" spans="1:10" ht="16.2">
      <c r="A51" s="141" t="s">
        <v>82</v>
      </c>
      <c r="B51" s="144" t="s">
        <v>83</v>
      </c>
      <c r="J51" s="134"/>
    </row>
    <row r="52" spans="1:10" ht="16.2">
      <c r="A52" s="141" t="s">
        <v>84</v>
      </c>
      <c r="B52" s="144" t="s">
        <v>85</v>
      </c>
      <c r="J52" s="134"/>
    </row>
    <row r="53" spans="1:10" ht="16.2">
      <c r="A53" s="819" t="s">
        <v>86</v>
      </c>
      <c r="B53" s="144" t="s">
        <v>87</v>
      </c>
      <c r="J53" s="134"/>
    </row>
    <row r="54" spans="1:10" ht="16.2">
      <c r="A54" s="820"/>
      <c r="B54" s="141" t="s">
        <v>88</v>
      </c>
      <c r="C54" s="144" t="s">
        <v>89</v>
      </c>
      <c r="J54" s="134"/>
    </row>
    <row r="55" spans="1:10" ht="16.2">
      <c r="A55" s="820"/>
      <c r="B55" s="141" t="s">
        <v>90</v>
      </c>
      <c r="C55" s="144" t="s">
        <v>91</v>
      </c>
      <c r="J55" s="134"/>
    </row>
    <row r="56" spans="1:10" ht="16.2">
      <c r="A56" s="820"/>
      <c r="B56" s="141" t="s">
        <v>92</v>
      </c>
      <c r="C56" s="144" t="s">
        <v>93</v>
      </c>
      <c r="J56" s="134"/>
    </row>
    <row r="57" spans="1:10" ht="16.2">
      <c r="A57" s="139"/>
      <c r="B57" s="142" t="s">
        <v>94</v>
      </c>
      <c r="C57" s="147" t="s">
        <v>95</v>
      </c>
      <c r="D57" s="138"/>
      <c r="E57" s="138"/>
      <c r="F57" s="138"/>
      <c r="G57" s="138"/>
      <c r="H57" s="138"/>
      <c r="I57" s="138"/>
      <c r="J57" s="288"/>
    </row>
    <row r="59" spans="1:10" ht="18">
      <c r="A59" s="1195" t="s">
        <v>96</v>
      </c>
      <c r="B59" s="1196"/>
      <c r="C59" s="1196"/>
      <c r="D59" s="1196"/>
      <c r="E59" s="1196"/>
      <c r="F59" s="1196"/>
      <c r="G59" s="1196"/>
      <c r="H59" s="1196"/>
      <c r="I59" s="1196"/>
      <c r="J59" s="1197"/>
    </row>
    <row r="60" spans="1:10" ht="16.2">
      <c r="A60" s="141" t="s">
        <v>97</v>
      </c>
      <c r="B60" s="144" t="s">
        <v>98</v>
      </c>
      <c r="J60" s="134"/>
    </row>
    <row r="61" spans="1:10" ht="16.2">
      <c r="A61" s="141" t="s">
        <v>99</v>
      </c>
      <c r="B61" s="144" t="s">
        <v>100</v>
      </c>
      <c r="J61" s="134"/>
    </row>
    <row r="62" spans="1:10" ht="16.2">
      <c r="A62" s="141" t="s">
        <v>101</v>
      </c>
      <c r="B62" s="144" t="s">
        <v>102</v>
      </c>
      <c r="J62" s="134"/>
    </row>
    <row r="63" spans="1:10" ht="16.2">
      <c r="A63" s="819" t="s">
        <v>103</v>
      </c>
      <c r="B63" s="144" t="s">
        <v>104</v>
      </c>
      <c r="J63" s="134"/>
    </row>
    <row r="64" spans="1:10" ht="16.2">
      <c r="A64" s="820"/>
      <c r="B64" s="141" t="s">
        <v>105</v>
      </c>
      <c r="C64" s="144" t="s">
        <v>65</v>
      </c>
      <c r="J64" s="134"/>
    </row>
    <row r="65" spans="1:10" ht="16.2">
      <c r="A65" s="820"/>
      <c r="B65" s="141" t="s">
        <v>106</v>
      </c>
      <c r="C65" s="144" t="s">
        <v>67</v>
      </c>
      <c r="J65" s="134"/>
    </row>
    <row r="66" spans="1:10" ht="16.2">
      <c r="A66" s="820"/>
      <c r="B66" s="141" t="s">
        <v>107</v>
      </c>
      <c r="C66" s="144" t="s">
        <v>69</v>
      </c>
      <c r="J66" s="134"/>
    </row>
    <row r="67" spans="1:10" ht="16.2">
      <c r="A67" s="820"/>
      <c r="B67" s="141" t="s">
        <v>108</v>
      </c>
      <c r="C67" s="144" t="s">
        <v>109</v>
      </c>
      <c r="J67" s="134"/>
    </row>
    <row r="68" spans="1:10" ht="16.2">
      <c r="A68" s="820"/>
      <c r="B68" s="141" t="s">
        <v>110</v>
      </c>
      <c r="C68" s="144" t="s">
        <v>111</v>
      </c>
      <c r="J68" s="134"/>
    </row>
    <row r="69" spans="1:10" ht="16.2">
      <c r="A69" s="820"/>
      <c r="B69" s="141" t="s">
        <v>112</v>
      </c>
      <c r="C69" s="144" t="s">
        <v>113</v>
      </c>
      <c r="J69" s="134"/>
    </row>
    <row r="70" spans="1:10" ht="16.2">
      <c r="A70" s="820"/>
      <c r="B70" s="141" t="s">
        <v>114</v>
      </c>
      <c r="C70" s="144" t="s">
        <v>115</v>
      </c>
      <c r="J70" s="134"/>
    </row>
    <row r="71" spans="1:10" ht="16.2">
      <c r="A71" s="820"/>
      <c r="B71" s="141" t="s">
        <v>116</v>
      </c>
      <c r="C71" s="144" t="s">
        <v>79</v>
      </c>
      <c r="J71" s="134"/>
    </row>
    <row r="72" spans="1:10" ht="16.2">
      <c r="A72" s="819" t="s">
        <v>117</v>
      </c>
      <c r="B72" s="144" t="s">
        <v>118</v>
      </c>
      <c r="J72" s="134"/>
    </row>
    <row r="73" spans="1:10" ht="16.2">
      <c r="A73" s="820"/>
      <c r="B73" s="141" t="s">
        <v>119</v>
      </c>
      <c r="C73" s="144" t="s">
        <v>89</v>
      </c>
      <c r="J73" s="134"/>
    </row>
    <row r="74" spans="1:10" ht="16.2">
      <c r="A74" s="820"/>
      <c r="B74" s="141" t="s">
        <v>120</v>
      </c>
      <c r="C74" s="144" t="s">
        <v>91</v>
      </c>
      <c r="J74" s="134"/>
    </row>
    <row r="75" spans="1:10" ht="16.2">
      <c r="A75" s="820"/>
      <c r="B75" s="141" t="s">
        <v>121</v>
      </c>
      <c r="C75" s="144" t="s">
        <v>93</v>
      </c>
      <c r="J75" s="134"/>
    </row>
    <row r="76" spans="1:10" ht="16.2">
      <c r="A76" s="139"/>
      <c r="B76" s="142" t="s">
        <v>122</v>
      </c>
      <c r="C76" s="147" t="s">
        <v>95</v>
      </c>
      <c r="D76" s="138"/>
      <c r="E76" s="138"/>
      <c r="F76" s="138"/>
      <c r="G76" s="138"/>
      <c r="H76" s="138"/>
      <c r="I76" s="138"/>
      <c r="J76" s="288"/>
    </row>
    <row r="78" spans="1:10" ht="18">
      <c r="A78" s="1195" t="s">
        <v>123</v>
      </c>
      <c r="B78" s="1196"/>
      <c r="C78" s="1196"/>
      <c r="D78" s="1196"/>
      <c r="E78" s="1196"/>
      <c r="F78" s="1196"/>
      <c r="G78" s="1196"/>
      <c r="H78" s="1196"/>
      <c r="I78" s="1196"/>
      <c r="J78" s="1197"/>
    </row>
    <row r="79" spans="1:10" ht="16.2">
      <c r="A79" s="141" t="s">
        <v>124</v>
      </c>
      <c r="B79" s="144" t="s">
        <v>125</v>
      </c>
      <c r="J79" s="134"/>
    </row>
    <row r="80" spans="1:10" ht="16.2">
      <c r="A80" s="141" t="s">
        <v>126</v>
      </c>
      <c r="B80" s="144" t="s">
        <v>127</v>
      </c>
      <c r="J80" s="134"/>
    </row>
    <row r="81" spans="1:10" ht="16.2">
      <c r="A81" s="141" t="s">
        <v>128</v>
      </c>
      <c r="B81" s="144" t="s">
        <v>129</v>
      </c>
      <c r="J81" s="134"/>
    </row>
    <row r="82" spans="1:10" ht="16.2">
      <c r="A82" s="141" t="s">
        <v>130</v>
      </c>
      <c r="B82" s="144" t="s">
        <v>131</v>
      </c>
      <c r="J82" s="134"/>
    </row>
    <row r="83" spans="1:10" ht="16.2">
      <c r="A83" s="141" t="s">
        <v>132</v>
      </c>
      <c r="B83" s="144" t="s">
        <v>133</v>
      </c>
      <c r="J83" s="134"/>
    </row>
    <row r="84" spans="1:10" ht="16.2">
      <c r="A84" s="141" t="s">
        <v>134</v>
      </c>
      <c r="B84" s="144" t="s">
        <v>135</v>
      </c>
      <c r="J84" s="134"/>
    </row>
    <row r="85" spans="1:10" ht="27" customHeight="1">
      <c r="A85" s="142" t="s">
        <v>136</v>
      </c>
      <c r="B85" s="1198" t="s">
        <v>137</v>
      </c>
      <c r="C85" s="1198"/>
      <c r="D85" s="1198"/>
      <c r="E85" s="1198"/>
      <c r="F85" s="1198"/>
      <c r="G85" s="1198"/>
      <c r="H85" s="1198"/>
      <c r="I85" s="1198"/>
      <c r="J85" s="1199"/>
    </row>
    <row r="87" spans="1:10" ht="18">
      <c r="A87" s="1195" t="s">
        <v>138</v>
      </c>
      <c r="B87" s="1196"/>
      <c r="C87" s="1196"/>
      <c r="D87" s="1196"/>
      <c r="E87" s="1196"/>
      <c r="F87" s="1196"/>
      <c r="G87" s="1196"/>
      <c r="H87" s="1196"/>
      <c r="I87" s="1196"/>
      <c r="J87" s="1197"/>
    </row>
    <row r="88" spans="1:10" ht="16.2">
      <c r="A88" s="822" t="s">
        <v>139</v>
      </c>
      <c r="B88" s="144" t="s">
        <v>140</v>
      </c>
      <c r="C88" s="140"/>
      <c r="D88" s="140"/>
      <c r="E88" s="140"/>
      <c r="J88" s="134"/>
    </row>
    <row r="89" spans="1:10" ht="27" customHeight="1">
      <c r="A89" s="822" t="s">
        <v>141</v>
      </c>
      <c r="B89" s="1193" t="s">
        <v>142</v>
      </c>
      <c r="C89" s="1193"/>
      <c r="D89" s="1193"/>
      <c r="E89" s="1193"/>
      <c r="F89" s="1193"/>
      <c r="G89" s="1193"/>
      <c r="H89" s="1193"/>
      <c r="I89" s="1193"/>
      <c r="J89" s="1194"/>
    </row>
    <row r="90" spans="1:10" ht="16.2">
      <c r="A90" s="822" t="s">
        <v>143</v>
      </c>
      <c r="B90" s="144" t="s">
        <v>144</v>
      </c>
      <c r="C90" s="140"/>
      <c r="D90" s="140"/>
      <c r="E90" s="140"/>
      <c r="J90" s="134"/>
    </row>
    <row r="91" spans="1:10" ht="16.2">
      <c r="A91" s="822" t="s">
        <v>145</v>
      </c>
      <c r="B91" s="144" t="s">
        <v>146</v>
      </c>
      <c r="C91" s="140"/>
      <c r="D91" s="140"/>
      <c r="E91" s="140"/>
      <c r="J91" s="134"/>
    </row>
    <row r="92" spans="1:10" ht="16.2">
      <c r="A92" s="822" t="s">
        <v>147</v>
      </c>
      <c r="B92" s="144" t="s">
        <v>148</v>
      </c>
      <c r="C92" s="140"/>
      <c r="D92" s="140"/>
      <c r="E92" s="140"/>
      <c r="J92" s="134"/>
    </row>
    <row r="93" spans="1:10" ht="16.2">
      <c r="A93" s="822" t="s">
        <v>149</v>
      </c>
      <c r="B93" s="144" t="s">
        <v>150</v>
      </c>
      <c r="C93" s="140"/>
      <c r="D93" s="140"/>
      <c r="E93" s="140"/>
      <c r="J93" s="134"/>
    </row>
    <row r="94" spans="1:10" ht="16.2">
      <c r="A94" s="823"/>
      <c r="B94" s="150" t="s">
        <v>151</v>
      </c>
      <c r="C94" s="144" t="s">
        <v>152</v>
      </c>
      <c r="D94" s="140"/>
      <c r="E94" s="140"/>
      <c r="J94" s="134"/>
    </row>
    <row r="95" spans="1:10" ht="16.2">
      <c r="A95" s="822" t="s">
        <v>153</v>
      </c>
      <c r="B95" s="144" t="s">
        <v>154</v>
      </c>
      <c r="F95" s="131" t="s">
        <v>155</v>
      </c>
      <c r="J95" s="134"/>
    </row>
    <row r="96" spans="1:10" ht="16.2">
      <c r="A96" s="822" t="s">
        <v>156</v>
      </c>
      <c r="B96" s="144" t="s">
        <v>157</v>
      </c>
      <c r="J96" s="134"/>
    </row>
    <row r="97" spans="1:10" ht="31.2" customHeight="1">
      <c r="A97" s="822" t="s">
        <v>158</v>
      </c>
      <c r="B97" s="1200" t="s">
        <v>159</v>
      </c>
      <c r="C97" s="1200"/>
      <c r="D97" s="1200"/>
      <c r="E97" s="1200"/>
      <c r="F97" s="1200"/>
      <c r="G97" s="1200"/>
      <c r="H97" s="1200"/>
      <c r="I97" s="1200"/>
      <c r="J97" s="1201"/>
    </row>
    <row r="98" spans="1:10" ht="27.6" customHeight="1">
      <c r="A98" s="822" t="s">
        <v>160</v>
      </c>
      <c r="B98" s="1193" t="s">
        <v>161</v>
      </c>
      <c r="C98" s="1193"/>
      <c r="D98" s="1193"/>
      <c r="E98" s="1193"/>
      <c r="F98" s="1193"/>
      <c r="G98" s="1193"/>
      <c r="H98" s="1193"/>
      <c r="I98" s="1193"/>
      <c r="J98" s="1194"/>
    </row>
    <row r="99" spans="1:10" ht="16.2">
      <c r="A99" s="822" t="s">
        <v>162</v>
      </c>
      <c r="B99" s="144" t="s">
        <v>163</v>
      </c>
      <c r="J99" s="134"/>
    </row>
    <row r="100" spans="1:10" ht="33" customHeight="1">
      <c r="A100" s="822" t="s">
        <v>164</v>
      </c>
      <c r="B100" s="1193" t="s">
        <v>165</v>
      </c>
      <c r="C100" s="1193"/>
      <c r="D100" s="1193"/>
      <c r="E100" s="1193"/>
      <c r="F100" s="1193"/>
      <c r="G100" s="1193"/>
      <c r="H100" s="1193"/>
      <c r="I100" s="1193"/>
      <c r="J100" s="1194"/>
    </row>
    <row r="101" spans="1:10" ht="30" customHeight="1">
      <c r="A101" s="822" t="s">
        <v>166</v>
      </c>
      <c r="B101" s="1193" t="s">
        <v>167</v>
      </c>
      <c r="C101" s="1193"/>
      <c r="D101" s="1193"/>
      <c r="E101" s="1193"/>
      <c r="F101" s="1193"/>
      <c r="G101" s="1193"/>
      <c r="H101" s="1193"/>
      <c r="I101" s="1193"/>
      <c r="J101" s="1194"/>
    </row>
    <row r="102" spans="1:10" ht="19.2" customHeight="1">
      <c r="A102" s="149" t="s">
        <v>168</v>
      </c>
      <c r="B102" s="147" t="s">
        <v>169</v>
      </c>
      <c r="C102" s="147"/>
      <c r="D102" s="138"/>
      <c r="E102" s="138"/>
      <c r="F102" s="138"/>
      <c r="G102" s="138"/>
      <c r="H102" s="138"/>
      <c r="I102" s="138"/>
      <c r="J102" s="288"/>
    </row>
  </sheetData>
  <mergeCells count="25">
    <mergeCell ref="B11:J11"/>
    <mergeCell ref="B12:J12"/>
    <mergeCell ref="B13:J13"/>
    <mergeCell ref="A4:J4"/>
    <mergeCell ref="A1:J1"/>
    <mergeCell ref="A2:J2"/>
    <mergeCell ref="B7:J7"/>
    <mergeCell ref="B8:J8"/>
    <mergeCell ref="B9:J9"/>
    <mergeCell ref="B101:J101"/>
    <mergeCell ref="A6:J6"/>
    <mergeCell ref="A15:J15"/>
    <mergeCell ref="A30:J30"/>
    <mergeCell ref="A38:J38"/>
    <mergeCell ref="A59:J59"/>
    <mergeCell ref="A78:J78"/>
    <mergeCell ref="A87:J87"/>
    <mergeCell ref="B89:J89"/>
    <mergeCell ref="B85:J85"/>
    <mergeCell ref="B97:J97"/>
    <mergeCell ref="B98:J98"/>
    <mergeCell ref="B100:J100"/>
    <mergeCell ref="B16:J16"/>
    <mergeCell ref="B17:J17"/>
    <mergeCell ref="B10:J10"/>
  </mergeCells>
  <hyperlinks>
    <hyperlink ref="A7" location="'FB 1.1T FALL HDCT FT-PT STATUS'!A1" display="Table 1.1" xr:uid="{FC9464D9-69E2-4220-A772-A216FA3B3983}"/>
    <hyperlink ref="A8" location="'FB 1.2T FALL HDCT RACE'!A1" display="Table 1.2" xr:uid="{26DE5E88-4F36-4BF7-96C9-040FFF0C6397}"/>
    <hyperlink ref="A9" location="'FB 1.3T FALL HDCT FT-PT RACE SX'!A1" display="Table 1.3" xr:uid="{FA3D6523-D137-4DAF-99FD-12CD8FCAF3ED}"/>
    <hyperlink ref="A10" location="'FB 1.4T FALL HDCT COLL RACE SEX'!A1" display="Table 1.4" xr:uid="{DA41A943-5C09-4E12-A91A-FE15C5E531CB}"/>
    <hyperlink ref="A11" location="'FB 1.5T 5YR FALL HDCT STATUS'!A1" display="Table 1.5" xr:uid="{AE66E9A6-1FFE-4135-8B92-90C1F973F2F8}"/>
    <hyperlink ref="A12" location="'FB 1.6T 5YR FALL HDCT RACE'!A1" display="Table 1.6" xr:uid="{50850DF6-A372-4A63-B2B6-E782B518B6C2}"/>
    <hyperlink ref="A13" location="'FB 1.7T FALL HDCT FT-PT AGE SEX'!A1" display="Table 1.7" xr:uid="{05DF39B8-3E46-44C9-985F-6C9D7E598C0B}"/>
    <hyperlink ref="A16" location="'FB 2.1T ANNUAL STUDENT HDCT'!A1" display="Table 2.1" xr:uid="{700B285B-17E7-4F1F-A853-5136F7DCC561}"/>
    <hyperlink ref="A17" location="'FB 2.2T ANNUAL UNDUP HDCT'!A1" display="Table 2.2" xr:uid="{F97DA6C6-9B95-4473-B3C1-8A7647015553}"/>
    <hyperlink ref="A18" location="'FB 2.3.1T 5YR SERVED LOWER'!A1" display="Table 2.3" xr:uid="{26994190-8E6F-4379-B51B-E33D257575B1}"/>
    <hyperlink ref="B19" location="'FB 2.3.1T 5YR SERVED LOWER'!A1" display="2.3.1T " xr:uid="{F17A1318-011E-4BFA-95F6-EBA5F6666EA5}"/>
    <hyperlink ref="B20" location="'FB 2.3.2T 5YR SERVED UPPER'!A1" display="2.3.2T " xr:uid="{ED107FF6-0186-48B2-A313-FF3192A716EE}"/>
    <hyperlink ref="B21" location="'FB 2.3.3T 5YR SERVED ALL'!A1" display="2.3.3T " xr:uid="{61E6BE04-3C14-4164-B54E-73F579CE19EA}"/>
    <hyperlink ref="B22" location="'FB 2.3.4T 5YR ENROLLED LOWER'!A1" display="2.3.4T " xr:uid="{3BB2DD31-EF37-4DC7-BAB3-6FE57AE93582}"/>
    <hyperlink ref="B23" location="'FB 2.3.5T 5YR ENROLLED UPPER'!A1" display="2.3.5T " xr:uid="{B2DD7ABC-5707-44A0-9CAE-6BB8F4D92937}"/>
    <hyperlink ref="B24" location="'FB 2.3.6T 5YR ENROLLED ALL'!A1" display="2.3.6T " xr:uid="{1E94EDB4-4AED-43C8-8FA1-B3B071DDCC12}"/>
    <hyperlink ref="B25" location="'FB 2.3.7T 5YR FUNDED LOWER'!A1" display="2.3.7T " xr:uid="{E1859CC9-6EDE-420C-8B57-50ABFA3CB41A}"/>
    <hyperlink ref="B26" location="'FB 2.3.8T 5YR FUNDED UPPER'!A1" display="2.3.8T " xr:uid="{A82889D5-C41B-4690-9117-D22CEBD4A5BE}"/>
    <hyperlink ref="B27" location="'FB 2.3.9T 5YR FUNDED ALL'!A1" display="2.3.9T " xr:uid="{0FB57737-791B-4C85-A9DF-E3C370588328}"/>
    <hyperlink ref="A28" location="'FB 2.4T 5YR DISAB HDCT'!A1" display="Table 2.4" xr:uid="{3A9BD854-2D66-4BE4-A552-3528193726A0}"/>
    <hyperlink ref="A31" location="'FB 3.1T FUNDED FTE BY PROG AREA'!A1" display="Table 3.1" xr:uid="{B090D817-04FB-4A3E-A709-DFF897D8DE5D}"/>
    <hyperlink ref="A32" location="'FB 3.2.1T FUNDED FTE LOWER'!A1" display="Table 3.2" xr:uid="{FF144E81-AAC3-4A4A-A738-751E27ACD1D2}"/>
    <hyperlink ref="B33" location="'FB 3.2.1T FUNDED FTE LOWER'!A1" display="3.2.1T " xr:uid="{328F18A7-696C-4EBF-8717-B0C963B54C40}"/>
    <hyperlink ref="B34" location="'FB 3.2.2T FUNDED FTE ALL'!A1" display="3.2.2T" xr:uid="{E2348822-8F94-4F68-BC1D-327699BF03EB}"/>
    <hyperlink ref="A36" location="'FB 3.4T FUNDED FTE % PROG AREA'!A1" display="Table 3.4" xr:uid="{54154F7A-EF21-487E-AC2E-2F5F53D5347B}"/>
    <hyperlink ref="A39" location="'FB 4.1T CRED PROG HDCT BY PROG'!A1" display="Table 4.1" xr:uid="{A4237FD7-8712-4272-B957-0A8282351F9E}"/>
    <hyperlink ref="A40" location="'FB 4.2T CRED PROG HDCT BY AWARD'!A1" display="Table 4.2" xr:uid="{77159B04-ABBE-405B-A5B6-4D6E6C0C71C6}"/>
    <hyperlink ref="A41" location="'FB 4.3.1T CRED PROG HDCT AA'!A1" display="Table 4.3" xr:uid="{34B32096-D54B-409F-ACA6-E9E4946B01AA}"/>
    <hyperlink ref="B42" location="'FB 4.3.1T CRED PROG HDCT AA'!A1" display="4.3.1T" xr:uid="{2284A4AD-B28B-4515-B7AE-0039D56D422A}"/>
    <hyperlink ref="B43" location="'FB 4.3.2T CRED PROG HDCT EPI'!A1" display="4.3.2T" xr:uid="{C42F71FF-C10B-4867-93F2-5DBF6A38C6AA}"/>
    <hyperlink ref="B44" location="'FB 4.3.3T CRED PROG HDCT CPP'!A1" display="4.3.3T" xr:uid="{E6BF6ED5-1666-48FD-A91F-12A80DC5A2F1}"/>
    <hyperlink ref="B45" location="'FB 4.3.4T CRED PROG HDCT AS'!A1" display="4.3.4T" xr:uid="{5F62D44D-238A-41C7-94C9-6F91C95441E8}"/>
    <hyperlink ref="B46" location="'FB 4.3.5T CRED PROG HDCT APPR'!A1" display="4.3.5T" xr:uid="{75811F16-A774-42C2-B3C3-BD9175502D24}"/>
    <hyperlink ref="B47" location="'FB 4.3.6T CRED PROG HDCT CCC'!A1" display="4.3.6T" xr:uid="{016DD29E-DF68-4A28-8A8E-258408843901}"/>
    <hyperlink ref="B48" location="'FB 4.3.7T CRED PROG HDCT ATC'!A1" display="4.3.7T" xr:uid="{21957EF1-D0BB-4397-AD40-F45430744331}"/>
    <hyperlink ref="B49" location="'FB 4.3.8T CRED PROG HDCT ALL'!A1" display="4.3.8T" xr:uid="{4F1C3500-ACAA-4DF3-904B-A87D4FB1945C}"/>
    <hyperlink ref="A50" location="'FB 4.4T PROG ENROLL HDCT'!A1" display="Table 4.4" xr:uid="{B2791262-0A98-4486-9B93-5647D91CBBFD}"/>
    <hyperlink ref="A51" location="'FB 4.5T CRED WORK ED HDCT PROG'!A1" display="Table 4.5" xr:uid="{1EA50214-C712-4265-99DA-20D1BBA63D1F}"/>
    <hyperlink ref="A52" location="'FB 4.6T CRED WORK ED APPR HDCT'!A1" display="Table 4.6" xr:uid="{48F0F651-3C87-4990-811B-55CAE4BAC518}"/>
    <hyperlink ref="A53" location="'FB 4.7.1T BACH-ED HDCT DEMOG'!A1" display="Table 4.7" xr:uid="{9D7FBBD4-85D6-4B38-AAAE-556059E64E6A}"/>
    <hyperlink ref="B54" location="'FB 4.7.1T BACH-ED HDCT DEMOG'!A1" display="4.7.1T" xr:uid="{F173DA78-6A1B-4DF1-9B53-DB4DD33A24C9}"/>
    <hyperlink ref="B55" location="'FB 4.7.2T BACH-NURS HDCT DEMOG'!A1" display="4.7.2T" xr:uid="{990D55BD-2716-468B-9120-B77C0EA56A98}"/>
    <hyperlink ref="B56" location="'FB 4.7.3T BACH-OTHER HDCT DEMOG'!A1" display="4.7.3T" xr:uid="{684C0318-FA3A-42FC-861B-7301E772C97E}"/>
    <hyperlink ref="B57" location="'FB 4.7.4T BACH-ALL HDCT DEMOG'!A1" display="4.7.4T" xr:uid="{2EA88989-83FF-4C6A-B682-E9834C51DEED}"/>
    <hyperlink ref="A60" location="'FB 5.1T CRED PROG COMP BY AWARD'!A1" display="Table 5.1" xr:uid="{9A8CD37B-D9FD-4360-9FE3-43C58E2D201B}"/>
    <hyperlink ref="A61" location="'FB 5.2T MIN CRED PROG COMP'!A1" display="Table 5.2" xr:uid="{19246D15-315C-4EB3-A064-45ED5175C319}"/>
    <hyperlink ref="A62" location="'FB 5.3T CRED PROG COMPS HDCT'!A1" display="Table 5.3" xr:uid="{4473BED8-7C29-45AE-808F-DBA225FB676F}"/>
    <hyperlink ref="A63" location="'FB 5.41T AA'!A1" display="Table 5.4" xr:uid="{211710E2-F423-4449-97DD-DD49FF40B7A2}"/>
    <hyperlink ref="B64" location="'FB 5.41T AA'!A1" display="5.4.1T" xr:uid="{65138B46-982B-474E-BA5E-592A13FB8521}"/>
    <hyperlink ref="B65" location="'FB 5.42T EPI'!A1" display="5.4.2T" xr:uid="{20E2948D-6B3B-4142-87AC-BBA91C8E2782}"/>
    <hyperlink ref="B66" location="'FB 5.43T CPP'!A1" display="5.4.3T" xr:uid="{CB3CE47A-0A1D-486D-99E2-01FA66DB94FD}"/>
    <hyperlink ref="B67" location="'FB 5.44T AS'!A1" display="5.4.4T" xr:uid="{6ACBEE4B-D721-4E74-8ACB-410BF76F4673}"/>
    <hyperlink ref="B68" location="'FB 5.45T CC'!A1" display="5.4.5T" xr:uid="{5A6C383D-3D77-46B6-8850-B40B69444738}"/>
    <hyperlink ref="B69" location="'FB 5.46T CCC'!A1" display="5.4.6T " xr:uid="{556235CD-2D93-477F-9900-A5CE3C61D63C}"/>
    <hyperlink ref="B70" location="'FB 5.47T ADV TECH CERT'!A1" display="5.4.7T" xr:uid="{5AA00A0A-267F-4A74-B10C-88B96FEB6A98}"/>
    <hyperlink ref="B71" location="'FB 5.48T ALL'!A1" display="5.4.8T" xr:uid="{E77D3AD8-83C0-4229-BD05-E970DC9F05EF}"/>
    <hyperlink ref="A72" location="'FB 5.5.1T BACH_EDUC'!A1" display="Table 5.5" xr:uid="{C917B39F-A27D-4E5C-AB7E-DE6CE1D6A09B}"/>
    <hyperlink ref="B73" location="'FB 5.5.1T BACH_EDUC'!A1" display="5.5.1T" xr:uid="{278F8BF2-F23F-44CE-9016-B360EDC0B385}"/>
    <hyperlink ref="B74" location="'FB 5.5.2T BACH_NURSING'!A1" display="5.5.2T" xr:uid="{B80ADD7A-DA10-41AE-A4AF-797B1D7F3AD5}"/>
    <hyperlink ref="B75" location="'FB 5.5.3T BACH_OTHER'!A1" display="5.5.3T" xr:uid="{BB7A0331-E9EC-4B00-91BA-B9CB80604CC8}"/>
    <hyperlink ref="B76" location="'FB 5.5.4T BACH_ALL'!A1" display="5.5.4T" xr:uid="{853A6F0A-AB99-4343-B014-FF0AE77A6910}"/>
    <hyperlink ref="A79" location="'FB 6.1T EMP HDCT BY OCCUP'!A1" display="Table 6.1" xr:uid="{BAD05E9E-023D-4EF6-AC96-6114E41F7213}"/>
    <hyperlink ref="A80" location="'FB 6.2T EMP HDCT'!A1" display="Table 6.2" xr:uid="{863246FB-8C70-4994-A712-D21EE5D965DC}"/>
    <hyperlink ref="A81" location="'FB 6.3T EMP HDCT DEMOG'!A1" display="Table 6.3" xr:uid="{4F694217-B820-4536-9EE6-783D8AF7C161}"/>
    <hyperlink ref="A82" location="'FB 6.4T EMP HDCT OCC ACT DEMOG'!A1" display="Table 6.4" xr:uid="{821587DE-34B4-411D-A4E1-127E6FFA6B68}"/>
    <hyperlink ref="A83" location="'FB 6.5T AVG SAL FT INST BY SEM'!A1" display="Table 6.5 " xr:uid="{063408E0-B83D-488E-A5A2-D64DFDD07370}"/>
    <hyperlink ref="A84" location="'FB 6.6T EMPLOYED BY COLL BY SEM'!A1" display="Table 6.6 " xr:uid="{46E01C68-6C8A-43C7-B125-F5A0DEB051D5}"/>
    <hyperlink ref="A85" location="'FB 6.7T AVG SAL FT INST DEG'!A1" display="Table 6.7" xr:uid="{E03CA1B0-8388-4802-9A93-0275B34CB160}"/>
    <hyperlink ref="A88" location="'FB 7.1T OP EXP'!A1" display="Table 7.1" xr:uid="{FD98C98B-80FF-4227-BC47-7E95946461A8}"/>
    <hyperlink ref="A89" location="'FB 7.2T OP BUDG FUND HIST'!A1" display="Table 7.2" xr:uid="{C8B03A73-7A3D-42AE-B2F2-FC5ADDBE63AA}"/>
    <hyperlink ref="A90" location="'FB 7.3T and 7.4T COST ANALYSIS'!A1" display="Table 7.3" xr:uid="{D4D34AED-75B8-46ED-B1F8-9CC28A6CBC4A}"/>
    <hyperlink ref="A91" location="'FB 7.3T and 7.4T COST ANALYSIS'!A1" display="Table 7.4" xr:uid="{B5D806B5-C4C8-4786-9BF3-B8D21969CD5C}"/>
    <hyperlink ref="A92" location="'FB 7.5T CA-EXP BY CAT'!A1" display="Table 7.5" xr:uid="{C28FAD84-9190-4520-A31E-D9469778EC55}"/>
    <hyperlink ref="A93" location="'FB 7.6.2T'!A1" display="Table 7.6" xr:uid="{522E98E2-5128-4A06-BFF0-A081E43BE897}"/>
    <hyperlink ref="A95" location="'FB 7.7T COST ANALYSIS EXP BY CR'!A1" display="Table 7.7" xr:uid="{77DD4784-16EA-44ED-9FF3-58A11CAEDB71}"/>
    <hyperlink ref="A96" location="'FB 7.8T STUDENT FEES LL RES'!A1" display="Table 7.8" xr:uid="{A18B4743-1CED-4B7C-9F73-9268416425A6}"/>
    <hyperlink ref="A97" location="'FB 7.9T STUDENT FEES LL NR'!A1" display="Table 7.9" xr:uid="{6E1BB94B-CB31-4C8F-A1E9-679FE225BFD2}"/>
    <hyperlink ref="A98" location="'FB 7.10T STUDENT FEES LL '!A1" display="Table 7.10" xr:uid="{7AF94D77-A0CC-4669-8C28-6E65E0C84482}"/>
    <hyperlink ref="A99" location="'FB 7.11T STUDENT FEES BACC RES'!A1" display="Table 7.11" xr:uid="{5CB279F8-F24E-4C10-B931-F5FAF6DEC19B}"/>
    <hyperlink ref="A100" location="'FB 7.12T STUDENT FEES BACC NR'!A1" display="Table 7.12" xr:uid="{058A86CB-7EBE-4ED7-8180-E4968ACB55BD}"/>
    <hyperlink ref="A101" location="'FB 7.13T STUDENT FEES BACC'!A1" display="Table 7.13" xr:uid="{926358EB-1FF9-4C60-AF6C-66087054AC86}"/>
    <hyperlink ref="A102" location="'FB 7.14T FACILITIES'!A1" display="Table 7.14" xr:uid="{6F47920E-9693-4A44-B054-F183BD571DE0}"/>
    <hyperlink ref="B94" location="'FB 7.6.2T'!A1" display="7.6.2T " xr:uid="{7AE5A95B-86BA-4A0F-B2B5-C12D86A82DB5}"/>
    <hyperlink ref="A35" location="'FB 3.3T ANN FUNDED FTE DISCPLIN'!A1" display="Table 3.3" xr:uid="{6361BBEC-6481-45FF-B1BD-79799DBA7D2C}"/>
  </hyperlinks>
  <printOptions horizontalCentered="1"/>
  <pageMargins left="0.2" right="0.2" top="0.95" bottom="0.45" header="0.25" footer="0.25"/>
  <pageSetup scale="92" orientation="landscape" horizontalDpi="300" verticalDpi="300" r:id="rId1"/>
  <headerFooter>
    <oddHeader>&amp;L&amp;G</oddHeader>
    <oddFooter>&amp;LPERA 2208A Division of Accountability, Research and Measurement&amp;RPage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showGridLines="0" zoomScaleNormal="100" workbookViewId="0">
      <selection activeCell="A7" sqref="A7:C7"/>
    </sheetView>
  </sheetViews>
  <sheetFormatPr defaultColWidth="11" defaultRowHeight="15" customHeight="1"/>
  <cols>
    <col min="1" max="1" width="18" bestFit="1" customWidth="1"/>
    <col min="2" max="2" width="16" bestFit="1" customWidth="1"/>
    <col min="3" max="3" width="9" bestFit="1" customWidth="1"/>
  </cols>
  <sheetData>
    <row r="1" spans="1:3" ht="15" customHeight="1">
      <c r="A1" s="128" t="s">
        <v>204</v>
      </c>
    </row>
    <row r="2" spans="1:3" ht="86.4" customHeight="1">
      <c r="A2" s="1254" t="s">
        <v>317</v>
      </c>
      <c r="B2" s="1254"/>
      <c r="C2" s="1254"/>
    </row>
    <row r="3" spans="1:3" ht="15" customHeight="1">
      <c r="A3" s="315"/>
      <c r="B3" s="315"/>
      <c r="C3" s="315"/>
    </row>
    <row r="4" spans="1:3" ht="17.100000000000001" customHeight="1">
      <c r="A4" s="867" t="s">
        <v>318</v>
      </c>
      <c r="B4" s="868" t="s">
        <v>319</v>
      </c>
      <c r="C4" s="869" t="s">
        <v>207</v>
      </c>
    </row>
    <row r="5" spans="1:3" ht="17.100000000000001" customHeight="1">
      <c r="A5" s="316">
        <v>19222</v>
      </c>
      <c r="B5" s="870">
        <v>686345</v>
      </c>
      <c r="C5" s="871">
        <v>705567</v>
      </c>
    </row>
    <row r="6" spans="1:3" ht="17.100000000000001" customHeight="1">
      <c r="A6" s="314"/>
      <c r="B6" s="314"/>
      <c r="C6" s="314"/>
    </row>
    <row r="7" spans="1:3" ht="17.100000000000001" customHeight="1">
      <c r="A7" s="1277" t="s">
        <v>320</v>
      </c>
      <c r="B7" s="1277"/>
      <c r="C7" s="1277"/>
    </row>
    <row r="8" spans="1:3" ht="45.75" customHeight="1">
      <c r="A8" s="1278" t="s">
        <v>321</v>
      </c>
      <c r="B8" s="1278"/>
      <c r="C8" s="1278"/>
    </row>
    <row r="9" spans="1:3" ht="15" customHeight="1">
      <c r="A9" s="128" t="s">
        <v>204</v>
      </c>
    </row>
  </sheetData>
  <mergeCells count="3">
    <mergeCell ref="A7:C7"/>
    <mergeCell ref="A2:C2"/>
    <mergeCell ref="A8:C8"/>
  </mergeCells>
  <hyperlinks>
    <hyperlink ref="A1" location="'Table of Contents'!A1" display="Return to Table of Contents" xr:uid="{DD9B6AF3-C482-49F9-9B12-38D128E4F98F}"/>
    <hyperlink ref="A9" location="'Table of Contents'!A1" display="Return to Table of Contents" xr:uid="{E75A3888-BB4A-4670-A0DE-7BF355DA8DC1}"/>
  </hyperlinks>
  <pageMargins left="0.2" right="0.2" top="0.5" bottom="0.5" header="0" footer="0"/>
  <pageSetup paperSize="5"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652C-497A-483F-BE56-E6ADE58502B5}">
  <dimension ref="A1:J48"/>
  <sheetViews>
    <sheetView topLeftCell="A10" workbookViewId="0">
      <selection activeCell="J27" sqref="J27"/>
    </sheetView>
  </sheetViews>
  <sheetFormatPr defaultColWidth="7.69921875" defaultRowHeight="14.4"/>
  <cols>
    <col min="1" max="1" width="12.09765625" style="25" bestFit="1" customWidth="1"/>
    <col min="2" max="10" width="10.5" style="25" bestFit="1" customWidth="1"/>
    <col min="11" max="16384" width="7.69921875" style="25"/>
  </cols>
  <sheetData>
    <row r="1" spans="1:10" ht="16.2">
      <c r="A1" s="128" t="s">
        <v>204</v>
      </c>
    </row>
    <row r="2" spans="1:10" ht="16.2" customHeight="1">
      <c r="A2" s="1281" t="s">
        <v>322</v>
      </c>
      <c r="B2" s="1281"/>
      <c r="C2" s="1281"/>
      <c r="D2" s="1281"/>
      <c r="E2" s="1281"/>
      <c r="F2" s="1281"/>
      <c r="G2" s="1281"/>
      <c r="H2" s="1281"/>
      <c r="I2" s="1281"/>
      <c r="J2" s="1281"/>
    </row>
    <row r="3" spans="1:10" ht="16.2" customHeight="1">
      <c r="A3" s="1281" t="s">
        <v>323</v>
      </c>
      <c r="B3" s="1281"/>
      <c r="C3" s="1281"/>
      <c r="D3" s="1281"/>
      <c r="E3" s="1281"/>
      <c r="F3" s="1281"/>
      <c r="G3" s="1281"/>
      <c r="H3" s="1281"/>
      <c r="I3" s="1281"/>
      <c r="J3" s="1281"/>
    </row>
    <row r="4" spans="1:10" ht="16.2" customHeight="1">
      <c r="A4" s="1281" t="s">
        <v>324</v>
      </c>
      <c r="B4" s="1281"/>
      <c r="C4" s="1281"/>
      <c r="D4" s="1281"/>
      <c r="E4" s="1281"/>
      <c r="F4" s="1281"/>
      <c r="G4" s="1281"/>
      <c r="H4" s="1281"/>
      <c r="I4" s="1281"/>
      <c r="J4" s="1281"/>
    </row>
    <row r="5" spans="1:10" ht="16.2" customHeight="1">
      <c r="A5" s="1281" t="s">
        <v>325</v>
      </c>
      <c r="B5" s="1281"/>
      <c r="C5" s="1281"/>
      <c r="D5" s="1281"/>
      <c r="E5" s="1281"/>
      <c r="F5" s="1281"/>
      <c r="G5" s="1281"/>
      <c r="H5" s="1281"/>
      <c r="I5" s="1281"/>
      <c r="J5" s="1281"/>
    </row>
    <row r="6" spans="1:10" ht="13.2" customHeight="1">
      <c r="A6" s="325"/>
      <c r="B6" s="325"/>
      <c r="C6" s="325"/>
      <c r="D6" s="325"/>
      <c r="E6" s="325"/>
      <c r="F6" s="325"/>
      <c r="G6" s="325"/>
      <c r="H6" s="325"/>
      <c r="I6" s="325"/>
      <c r="J6" s="325"/>
    </row>
    <row r="7" spans="1:10" ht="13.2" customHeight="1">
      <c r="A7" s="338" t="s">
        <v>292</v>
      </c>
      <c r="B7" s="1279" t="s">
        <v>326</v>
      </c>
      <c r="C7" s="1279"/>
      <c r="D7" s="1279"/>
      <c r="E7" s="1279"/>
      <c r="F7" s="1279"/>
      <c r="G7" s="1279"/>
      <c r="H7" s="1279"/>
      <c r="I7" s="1279"/>
      <c r="J7" s="1280"/>
    </row>
    <row r="8" spans="1:10" ht="13.2" customHeight="1">
      <c r="A8" s="338" t="s">
        <v>292</v>
      </c>
      <c r="B8" s="1279" t="s">
        <v>327</v>
      </c>
      <c r="C8" s="1279"/>
      <c r="D8" s="1280"/>
      <c r="E8" s="1279" t="s">
        <v>328</v>
      </c>
      <c r="F8" s="1279"/>
      <c r="G8" s="1280"/>
      <c r="H8" s="1279" t="s">
        <v>329</v>
      </c>
      <c r="I8" s="1279"/>
      <c r="J8" s="1280"/>
    </row>
    <row r="9" spans="1:10" ht="57.45" customHeight="1">
      <c r="A9" s="338" t="s">
        <v>292</v>
      </c>
      <c r="B9" s="338" t="s">
        <v>330</v>
      </c>
      <c r="C9" s="338" t="s">
        <v>331</v>
      </c>
      <c r="D9" s="338" t="s">
        <v>332</v>
      </c>
      <c r="E9" s="338" t="s">
        <v>330</v>
      </c>
      <c r="F9" s="338" t="s">
        <v>331</v>
      </c>
      <c r="G9" s="338" t="s">
        <v>332</v>
      </c>
      <c r="H9" s="338" t="s">
        <v>330</v>
      </c>
      <c r="I9" s="338" t="s">
        <v>331</v>
      </c>
      <c r="J9" s="338" t="s">
        <v>332</v>
      </c>
    </row>
    <row r="10" spans="1:10" ht="30" customHeight="1">
      <c r="A10" s="335" t="s">
        <v>333</v>
      </c>
      <c r="B10" s="805">
        <v>19849</v>
      </c>
      <c r="C10" s="805">
        <v>19485</v>
      </c>
      <c r="D10" s="805">
        <v>18442</v>
      </c>
      <c r="E10" s="805">
        <v>2243</v>
      </c>
      <c r="F10" s="805">
        <v>2224</v>
      </c>
      <c r="G10" s="805">
        <v>2206</v>
      </c>
      <c r="H10" s="805">
        <v>20486</v>
      </c>
      <c r="I10" s="805">
        <v>20103</v>
      </c>
      <c r="J10" s="805">
        <v>19065</v>
      </c>
    </row>
    <row r="11" spans="1:10" ht="15" customHeight="1">
      <c r="A11" s="335" t="s">
        <v>334</v>
      </c>
      <c r="B11" s="805">
        <v>51166</v>
      </c>
      <c r="C11" s="805">
        <v>50307</v>
      </c>
      <c r="D11" s="805">
        <v>46964</v>
      </c>
      <c r="E11" s="805">
        <v>3243</v>
      </c>
      <c r="F11" s="805">
        <v>3204</v>
      </c>
      <c r="G11" s="805">
        <v>3116</v>
      </c>
      <c r="H11" s="805">
        <v>52389</v>
      </c>
      <c r="I11" s="805">
        <v>51491</v>
      </c>
      <c r="J11" s="805">
        <v>48159</v>
      </c>
    </row>
    <row r="12" spans="1:10" ht="30" customHeight="1">
      <c r="A12" s="335" t="s">
        <v>335</v>
      </c>
      <c r="B12" s="805">
        <v>9209</v>
      </c>
      <c r="C12" s="805">
        <v>9070</v>
      </c>
      <c r="D12" s="805">
        <v>8301</v>
      </c>
      <c r="E12" s="805">
        <v>716</v>
      </c>
      <c r="F12" s="805">
        <v>711</v>
      </c>
      <c r="G12" s="805">
        <v>679</v>
      </c>
      <c r="H12" s="805">
        <v>9405</v>
      </c>
      <c r="I12" s="805">
        <v>9261</v>
      </c>
      <c r="J12" s="805">
        <v>8491</v>
      </c>
    </row>
    <row r="13" spans="1:10" ht="15" customHeight="1">
      <c r="A13" s="335" t="s">
        <v>336</v>
      </c>
      <c r="B13" s="805">
        <v>2641</v>
      </c>
      <c r="C13" s="805">
        <v>2558</v>
      </c>
      <c r="D13" s="805">
        <v>2462</v>
      </c>
      <c r="E13" s="805">
        <v>220</v>
      </c>
      <c r="F13" s="805">
        <v>217</v>
      </c>
      <c r="G13" s="805">
        <v>216</v>
      </c>
      <c r="H13" s="805">
        <v>2810</v>
      </c>
      <c r="I13" s="805">
        <v>2724</v>
      </c>
      <c r="J13" s="805">
        <v>2628</v>
      </c>
    </row>
    <row r="14" spans="1:10" ht="15" customHeight="1">
      <c r="A14" s="335" t="s">
        <v>337</v>
      </c>
      <c r="B14" s="805">
        <v>21958</v>
      </c>
      <c r="C14" s="805">
        <v>21463</v>
      </c>
      <c r="D14" s="805">
        <v>20435</v>
      </c>
      <c r="E14" s="805">
        <v>2087</v>
      </c>
      <c r="F14" s="805">
        <v>2057</v>
      </c>
      <c r="G14" s="805">
        <v>2012</v>
      </c>
      <c r="H14" s="805">
        <v>22834</v>
      </c>
      <c r="I14" s="805">
        <v>22309</v>
      </c>
      <c r="J14" s="805">
        <v>21285</v>
      </c>
    </row>
    <row r="15" spans="1:10" ht="30" customHeight="1">
      <c r="A15" s="335" t="s">
        <v>338</v>
      </c>
      <c r="B15" s="805">
        <v>18955</v>
      </c>
      <c r="C15" s="805">
        <v>18566</v>
      </c>
      <c r="D15" s="805">
        <v>17923</v>
      </c>
      <c r="E15" s="805">
        <v>1276</v>
      </c>
      <c r="F15" s="805">
        <v>1251</v>
      </c>
      <c r="G15" s="805">
        <v>1209</v>
      </c>
      <c r="H15" s="805">
        <v>19580</v>
      </c>
      <c r="I15" s="805">
        <v>19166</v>
      </c>
      <c r="J15" s="805">
        <v>18507</v>
      </c>
    </row>
    <row r="16" spans="1:10" ht="15" customHeight="1">
      <c r="A16" s="335" t="s">
        <v>339</v>
      </c>
      <c r="B16" s="805">
        <v>44536</v>
      </c>
      <c r="C16" s="805">
        <v>43607</v>
      </c>
      <c r="D16" s="805">
        <v>39896</v>
      </c>
      <c r="E16" s="805">
        <v>3731</v>
      </c>
      <c r="F16" s="805">
        <v>3719</v>
      </c>
      <c r="G16" s="805">
        <v>3643</v>
      </c>
      <c r="H16" s="805">
        <v>46116</v>
      </c>
      <c r="I16" s="805">
        <v>45175</v>
      </c>
      <c r="J16" s="805">
        <v>41471</v>
      </c>
    </row>
    <row r="17" spans="1:10" ht="15" customHeight="1">
      <c r="A17" s="335" t="s">
        <v>340</v>
      </c>
      <c r="B17" s="805">
        <v>2011</v>
      </c>
      <c r="C17" s="805">
        <v>1998</v>
      </c>
      <c r="D17" s="805">
        <v>1692</v>
      </c>
      <c r="E17" s="805">
        <v>148</v>
      </c>
      <c r="F17" s="805">
        <v>145</v>
      </c>
      <c r="G17" s="805">
        <v>141</v>
      </c>
      <c r="H17" s="805">
        <v>2050</v>
      </c>
      <c r="I17" s="805">
        <v>2034</v>
      </c>
      <c r="J17" s="805">
        <v>1728</v>
      </c>
    </row>
    <row r="18" spans="1:10" ht="15" customHeight="1">
      <c r="A18" s="335" t="s">
        <v>341</v>
      </c>
      <c r="B18" s="805">
        <v>7578</v>
      </c>
      <c r="C18" s="805">
        <v>7390</v>
      </c>
      <c r="D18" s="805">
        <v>7221</v>
      </c>
      <c r="E18" s="805">
        <v>287</v>
      </c>
      <c r="F18" s="805">
        <v>282</v>
      </c>
      <c r="G18" s="805">
        <v>278</v>
      </c>
      <c r="H18" s="805">
        <v>7677</v>
      </c>
      <c r="I18" s="805">
        <v>7484</v>
      </c>
      <c r="J18" s="805">
        <v>7313</v>
      </c>
    </row>
    <row r="19" spans="1:10" ht="15" customHeight="1">
      <c r="A19" s="335" t="s">
        <v>342</v>
      </c>
      <c r="B19" s="805">
        <v>46724</v>
      </c>
      <c r="C19" s="805">
        <v>46171</v>
      </c>
      <c r="D19" s="805">
        <v>41166</v>
      </c>
      <c r="E19" s="805">
        <v>232</v>
      </c>
      <c r="F19" s="805">
        <v>232</v>
      </c>
      <c r="G19" s="805">
        <v>226</v>
      </c>
      <c r="H19" s="805">
        <v>46832</v>
      </c>
      <c r="I19" s="805">
        <v>46279</v>
      </c>
      <c r="J19" s="805">
        <v>41273</v>
      </c>
    </row>
    <row r="20" spans="1:10" ht="15" customHeight="1">
      <c r="A20" s="335" t="s">
        <v>343</v>
      </c>
      <c r="B20" s="805">
        <v>23863</v>
      </c>
      <c r="C20" s="805">
        <v>22872</v>
      </c>
      <c r="D20" s="805">
        <v>22416</v>
      </c>
      <c r="E20" s="805">
        <v>2996</v>
      </c>
      <c r="F20" s="805">
        <v>2970</v>
      </c>
      <c r="G20" s="805">
        <v>2933</v>
      </c>
      <c r="H20" s="805">
        <v>25255</v>
      </c>
      <c r="I20" s="805">
        <v>24238</v>
      </c>
      <c r="J20" s="805">
        <v>23777</v>
      </c>
    </row>
    <row r="21" spans="1:10" ht="30" customHeight="1">
      <c r="A21" s="335" t="s">
        <v>344</v>
      </c>
      <c r="B21" s="805">
        <v>4338</v>
      </c>
      <c r="C21" s="805">
        <v>4201</v>
      </c>
      <c r="D21" s="805">
        <v>4121</v>
      </c>
      <c r="E21" s="805">
        <v>333</v>
      </c>
      <c r="F21" s="805">
        <v>332</v>
      </c>
      <c r="G21" s="805">
        <v>326</v>
      </c>
      <c r="H21" s="805">
        <v>4495</v>
      </c>
      <c r="I21" s="805">
        <v>4357</v>
      </c>
      <c r="J21" s="805">
        <v>4274</v>
      </c>
    </row>
    <row r="22" spans="1:10" ht="15" customHeight="1">
      <c r="A22" s="335" t="s">
        <v>345</v>
      </c>
      <c r="B22" s="805">
        <v>7634</v>
      </c>
      <c r="C22" s="805">
        <v>7562</v>
      </c>
      <c r="D22" s="805">
        <v>7526</v>
      </c>
      <c r="E22" s="805">
        <v>495</v>
      </c>
      <c r="F22" s="805">
        <v>493</v>
      </c>
      <c r="G22" s="805">
        <v>487</v>
      </c>
      <c r="H22" s="805">
        <v>7876</v>
      </c>
      <c r="I22" s="805">
        <v>7802</v>
      </c>
      <c r="J22" s="805">
        <v>7764</v>
      </c>
    </row>
    <row r="23" spans="1:10" ht="30" customHeight="1">
      <c r="A23" s="335" t="s">
        <v>346</v>
      </c>
      <c r="B23" s="805">
        <v>13276</v>
      </c>
      <c r="C23" s="805">
        <v>13030</v>
      </c>
      <c r="D23" s="805">
        <v>10858</v>
      </c>
      <c r="E23" s="805">
        <v>961</v>
      </c>
      <c r="F23" s="805">
        <v>959</v>
      </c>
      <c r="G23" s="805">
        <v>944</v>
      </c>
      <c r="H23" s="805">
        <v>13814</v>
      </c>
      <c r="I23" s="805">
        <v>13566</v>
      </c>
      <c r="J23" s="805">
        <v>11388</v>
      </c>
    </row>
    <row r="24" spans="1:10" ht="15" customHeight="1">
      <c r="A24" s="335" t="s">
        <v>347</v>
      </c>
      <c r="B24" s="805">
        <v>122068</v>
      </c>
      <c r="C24" s="805">
        <v>118262</v>
      </c>
      <c r="D24" s="805">
        <v>102337</v>
      </c>
      <c r="E24" s="805">
        <v>5741</v>
      </c>
      <c r="F24" s="805">
        <v>5584</v>
      </c>
      <c r="G24" s="805">
        <v>5432</v>
      </c>
      <c r="H24" s="805">
        <v>124411</v>
      </c>
      <c r="I24" s="805">
        <v>120448</v>
      </c>
      <c r="J24" s="805">
        <v>104502</v>
      </c>
    </row>
    <row r="25" spans="1:10" ht="15" customHeight="1">
      <c r="A25" s="335" t="s">
        <v>348</v>
      </c>
      <c r="B25" s="805">
        <v>1874</v>
      </c>
      <c r="C25" s="805">
        <v>1839</v>
      </c>
      <c r="D25" s="805">
        <v>1723</v>
      </c>
      <c r="E25" s="805">
        <v>59</v>
      </c>
      <c r="F25" s="805">
        <v>58</v>
      </c>
      <c r="G25" s="805">
        <v>48</v>
      </c>
      <c r="H25" s="805">
        <v>1915</v>
      </c>
      <c r="I25" s="805">
        <v>1879</v>
      </c>
      <c r="J25" s="805">
        <v>1754</v>
      </c>
    </row>
    <row r="26" spans="1:10" ht="15" customHeight="1">
      <c r="A26" s="335" t="s">
        <v>349</v>
      </c>
      <c r="B26" s="805">
        <v>7179</v>
      </c>
      <c r="C26" s="805">
        <v>6966</v>
      </c>
      <c r="D26" s="805">
        <v>6125</v>
      </c>
      <c r="E26" s="805">
        <v>572</v>
      </c>
      <c r="F26" s="805">
        <v>571</v>
      </c>
      <c r="G26" s="805">
        <v>521</v>
      </c>
      <c r="H26" s="805">
        <v>7501</v>
      </c>
      <c r="I26" s="805">
        <v>7287</v>
      </c>
      <c r="J26" s="805">
        <v>6423</v>
      </c>
    </row>
    <row r="27" spans="1:10" ht="30" customHeight="1">
      <c r="A27" s="335" t="s">
        <v>350</v>
      </c>
      <c r="B27" s="805">
        <v>36394</v>
      </c>
      <c r="C27" s="805">
        <v>36124</v>
      </c>
      <c r="D27" s="805">
        <v>35932</v>
      </c>
      <c r="E27" s="805">
        <v>2109</v>
      </c>
      <c r="F27" s="805">
        <v>2097</v>
      </c>
      <c r="G27" s="805">
        <v>1968</v>
      </c>
      <c r="H27" s="805">
        <v>37158</v>
      </c>
      <c r="I27" s="805">
        <v>36876</v>
      </c>
      <c r="J27" s="805">
        <v>36658</v>
      </c>
    </row>
    <row r="28" spans="1:10" ht="15" customHeight="1">
      <c r="A28" s="335" t="s">
        <v>351</v>
      </c>
      <c r="B28" s="805">
        <v>13133</v>
      </c>
      <c r="C28" s="805">
        <v>12838</v>
      </c>
      <c r="D28" s="805">
        <v>12332</v>
      </c>
      <c r="E28" s="805">
        <v>615</v>
      </c>
      <c r="F28" s="805">
        <v>603</v>
      </c>
      <c r="G28" s="805">
        <v>602</v>
      </c>
      <c r="H28" s="805">
        <v>13350</v>
      </c>
      <c r="I28" s="805">
        <v>13043</v>
      </c>
      <c r="J28" s="805">
        <v>12542</v>
      </c>
    </row>
    <row r="29" spans="1:10" ht="15" customHeight="1">
      <c r="A29" s="335" t="s">
        <v>352</v>
      </c>
      <c r="B29" s="805">
        <v>13037</v>
      </c>
      <c r="C29" s="805">
        <v>12752</v>
      </c>
      <c r="D29" s="805">
        <v>12651</v>
      </c>
      <c r="E29" s="805">
        <v>885</v>
      </c>
      <c r="F29" s="805">
        <v>882</v>
      </c>
      <c r="G29" s="805">
        <v>868</v>
      </c>
      <c r="H29" s="805">
        <v>13297</v>
      </c>
      <c r="I29" s="805">
        <v>13009</v>
      </c>
      <c r="J29" s="805">
        <v>12904</v>
      </c>
    </row>
    <row r="30" spans="1:10" ht="15" customHeight="1">
      <c r="A30" s="335" t="s">
        <v>353</v>
      </c>
      <c r="B30" s="805">
        <v>18187</v>
      </c>
      <c r="C30" s="805">
        <v>17895</v>
      </c>
      <c r="D30" s="805">
        <v>16226</v>
      </c>
      <c r="E30" s="805">
        <v>2051</v>
      </c>
      <c r="F30" s="805">
        <v>2039</v>
      </c>
      <c r="G30" s="805">
        <v>1997</v>
      </c>
      <c r="H30" s="805">
        <v>19217</v>
      </c>
      <c r="I30" s="805">
        <v>18913</v>
      </c>
      <c r="J30" s="805">
        <v>17229</v>
      </c>
    </row>
    <row r="31" spans="1:10" ht="30" customHeight="1">
      <c r="A31" s="335" t="s">
        <v>354</v>
      </c>
      <c r="B31" s="805">
        <v>10825</v>
      </c>
      <c r="C31" s="805">
        <v>10673</v>
      </c>
      <c r="D31" s="805">
        <v>10226</v>
      </c>
      <c r="E31" s="805">
        <v>525</v>
      </c>
      <c r="F31" s="805">
        <v>522</v>
      </c>
      <c r="G31" s="805">
        <v>518</v>
      </c>
      <c r="H31" s="805">
        <v>11075</v>
      </c>
      <c r="I31" s="805">
        <v>10920</v>
      </c>
      <c r="J31" s="805">
        <v>10474</v>
      </c>
    </row>
    <row r="32" spans="1:10" ht="15" customHeight="1">
      <c r="A32" s="335" t="s">
        <v>355</v>
      </c>
      <c r="B32" s="805">
        <v>31746</v>
      </c>
      <c r="C32" s="805">
        <v>31443</v>
      </c>
      <c r="D32" s="805">
        <v>28651</v>
      </c>
      <c r="E32" s="805">
        <v>5094</v>
      </c>
      <c r="F32" s="805">
        <v>5043</v>
      </c>
      <c r="G32" s="805">
        <v>4950</v>
      </c>
      <c r="H32" s="805">
        <v>34602</v>
      </c>
      <c r="I32" s="805">
        <v>34248</v>
      </c>
      <c r="J32" s="805">
        <v>31446</v>
      </c>
    </row>
    <row r="33" spans="1:10" ht="15" customHeight="1">
      <c r="A33" s="335" t="s">
        <v>356</v>
      </c>
      <c r="B33" s="805">
        <v>19060</v>
      </c>
      <c r="C33" s="805">
        <v>18672</v>
      </c>
      <c r="D33" s="805">
        <v>18324</v>
      </c>
      <c r="E33" s="805">
        <v>1061</v>
      </c>
      <c r="F33" s="805">
        <v>1041</v>
      </c>
      <c r="G33" s="805">
        <v>1017</v>
      </c>
      <c r="H33" s="805">
        <v>19493</v>
      </c>
      <c r="I33" s="805">
        <v>19085</v>
      </c>
      <c r="J33" s="805">
        <v>18734</v>
      </c>
    </row>
    <row r="34" spans="1:10" ht="15" customHeight="1">
      <c r="A34" s="335" t="s">
        <v>357</v>
      </c>
      <c r="B34" s="805">
        <v>23317</v>
      </c>
      <c r="C34" s="805">
        <v>22913</v>
      </c>
      <c r="D34" s="805">
        <v>22534</v>
      </c>
      <c r="E34" s="805">
        <v>2464</v>
      </c>
      <c r="F34" s="805">
        <v>2443</v>
      </c>
      <c r="G34" s="805">
        <v>2408</v>
      </c>
      <c r="H34" s="805">
        <v>24168</v>
      </c>
      <c r="I34" s="805">
        <v>23743</v>
      </c>
      <c r="J34" s="805">
        <v>23367</v>
      </c>
    </row>
    <row r="35" spans="1:10" ht="15" customHeight="1">
      <c r="A35" s="335" t="s">
        <v>358</v>
      </c>
      <c r="B35" s="805">
        <v>5929</v>
      </c>
      <c r="C35" s="805">
        <v>5584</v>
      </c>
      <c r="D35" s="805">
        <v>5087</v>
      </c>
      <c r="E35" s="805">
        <v>260</v>
      </c>
      <c r="F35" s="805">
        <v>253</v>
      </c>
      <c r="G35" s="805">
        <v>253</v>
      </c>
      <c r="H35" s="805">
        <v>6034</v>
      </c>
      <c r="I35" s="805">
        <v>5682</v>
      </c>
      <c r="J35" s="805">
        <v>5187</v>
      </c>
    </row>
    <row r="36" spans="1:10" ht="15" customHeight="1">
      <c r="A36" s="335" t="s">
        <v>359</v>
      </c>
      <c r="B36" s="805">
        <v>18510</v>
      </c>
      <c r="C36" s="805">
        <v>17959</v>
      </c>
      <c r="D36" s="805">
        <v>17914</v>
      </c>
      <c r="E36" s="805">
        <v>356</v>
      </c>
      <c r="F36" s="805">
        <v>355</v>
      </c>
      <c r="G36" s="805">
        <v>351</v>
      </c>
      <c r="H36" s="805">
        <v>18668</v>
      </c>
      <c r="I36" s="805">
        <v>18116</v>
      </c>
      <c r="J36" s="805">
        <v>18069</v>
      </c>
    </row>
    <row r="37" spans="1:10" ht="15" customHeight="1">
      <c r="A37" s="335" t="s">
        <v>360</v>
      </c>
      <c r="B37" s="805">
        <v>72755</v>
      </c>
      <c r="C37" s="805">
        <v>66376</v>
      </c>
      <c r="D37" s="805">
        <v>65549</v>
      </c>
      <c r="E37" s="805">
        <v>3095</v>
      </c>
      <c r="F37" s="805">
        <v>3067</v>
      </c>
      <c r="G37" s="805">
        <v>2963</v>
      </c>
      <c r="H37" s="805">
        <v>73837</v>
      </c>
      <c r="I37" s="805">
        <v>67430</v>
      </c>
      <c r="J37" s="805">
        <v>66587</v>
      </c>
    </row>
    <row r="38" spans="1:10" ht="15" customHeight="1">
      <c r="A38" s="335" t="s">
        <v>361</v>
      </c>
      <c r="B38" s="805">
        <v>667752</v>
      </c>
      <c r="C38" s="805">
        <v>648576</v>
      </c>
      <c r="D38" s="805">
        <v>605034</v>
      </c>
      <c r="E38" s="805">
        <v>43855</v>
      </c>
      <c r="F38" s="805">
        <v>43354</v>
      </c>
      <c r="G38" s="805">
        <v>42312</v>
      </c>
      <c r="H38" s="805">
        <v>686345</v>
      </c>
      <c r="I38" s="805">
        <v>666668</v>
      </c>
      <c r="J38" s="805">
        <v>622999</v>
      </c>
    </row>
    <row r="39" spans="1:10" ht="15" customHeight="1">
      <c r="A39" s="323"/>
      <c r="B39" s="323"/>
      <c r="C39" s="323"/>
      <c r="D39" s="323"/>
      <c r="E39" s="323"/>
      <c r="F39" s="323"/>
      <c r="G39" s="323"/>
      <c r="H39" s="323"/>
      <c r="I39" s="323"/>
      <c r="J39" s="323"/>
    </row>
    <row r="40" spans="1:10" s="26" customFormat="1" ht="10.199999999999999">
      <c r="A40" s="326" t="s">
        <v>362</v>
      </c>
      <c r="B40" s="326"/>
      <c r="C40" s="326"/>
      <c r="D40" s="326"/>
      <c r="E40" s="336" t="s">
        <v>292</v>
      </c>
      <c r="F40" s="336" t="s">
        <v>292</v>
      </c>
      <c r="G40" s="336" t="s">
        <v>292</v>
      </c>
      <c r="H40" s="336" t="s">
        <v>292</v>
      </c>
      <c r="I40" s="336" t="s">
        <v>292</v>
      </c>
      <c r="J40" s="336" t="s">
        <v>292</v>
      </c>
    </row>
    <row r="41" spans="1:10" s="27" customFormat="1" ht="15" customHeight="1">
      <c r="A41" s="326" t="s">
        <v>363</v>
      </c>
      <c r="B41" s="326"/>
      <c r="C41" s="326"/>
      <c r="D41" s="326" t="s">
        <v>292</v>
      </c>
      <c r="E41" s="326" t="s">
        <v>292</v>
      </c>
      <c r="F41" s="326" t="s">
        <v>292</v>
      </c>
      <c r="G41" s="326" t="s">
        <v>292</v>
      </c>
      <c r="H41" s="326" t="s">
        <v>292</v>
      </c>
      <c r="I41" s="326" t="s">
        <v>292</v>
      </c>
      <c r="J41" s="326" t="s">
        <v>292</v>
      </c>
    </row>
    <row r="42" spans="1:10" s="27" customFormat="1" ht="15" customHeight="1">
      <c r="A42" s="326" t="s">
        <v>364</v>
      </c>
      <c r="B42" s="326"/>
      <c r="C42" s="326"/>
      <c r="D42" s="326"/>
      <c r="E42" s="326"/>
      <c r="F42" s="326"/>
      <c r="G42" s="326"/>
      <c r="H42" s="326"/>
      <c r="I42" s="326"/>
      <c r="J42" s="326"/>
    </row>
    <row r="43" spans="1:10" s="27" customFormat="1" ht="15" customHeight="1">
      <c r="A43" s="326" t="s">
        <v>365</v>
      </c>
      <c r="B43" s="326"/>
      <c r="C43" s="326"/>
      <c r="D43" s="326"/>
      <c r="E43" s="326"/>
      <c r="F43" s="326"/>
      <c r="G43" s="326"/>
      <c r="H43" s="326" t="s">
        <v>292</v>
      </c>
      <c r="I43" s="326" t="s">
        <v>292</v>
      </c>
      <c r="J43" s="326" t="s">
        <v>292</v>
      </c>
    </row>
    <row r="44" spans="1:10" s="27" customFormat="1" ht="15" customHeight="1">
      <c r="A44" s="326" t="s">
        <v>366</v>
      </c>
      <c r="B44" s="326"/>
      <c r="C44" s="326"/>
      <c r="D44" s="326"/>
      <c r="E44" s="326"/>
      <c r="F44" s="326"/>
      <c r="G44" s="326"/>
      <c r="H44" s="326"/>
      <c r="I44" s="326"/>
      <c r="J44" s="326"/>
    </row>
    <row r="45" spans="1:10" s="27" customFormat="1" ht="15" customHeight="1">
      <c r="A45" s="326" t="s">
        <v>367</v>
      </c>
      <c r="B45" s="326"/>
      <c r="C45" s="326"/>
      <c r="D45" s="326"/>
      <c r="E45" s="326"/>
      <c r="F45" s="326"/>
      <c r="G45" s="326"/>
      <c r="H45" s="326" t="s">
        <v>292</v>
      </c>
      <c r="I45" s="326" t="s">
        <v>292</v>
      </c>
      <c r="J45" s="326" t="s">
        <v>292</v>
      </c>
    </row>
    <row r="46" spans="1:10" s="27" customFormat="1" ht="15" customHeight="1">
      <c r="A46" s="326" t="s">
        <v>368</v>
      </c>
      <c r="B46" s="326"/>
      <c r="C46" s="326"/>
      <c r="D46" s="326"/>
      <c r="E46" s="326"/>
      <c r="F46" s="326"/>
      <c r="G46" s="326"/>
      <c r="H46" s="326"/>
      <c r="I46" s="326"/>
      <c r="J46" s="326" t="s">
        <v>292</v>
      </c>
    </row>
    <row r="47" spans="1:10" ht="15" customHeight="1"/>
    <row r="48" spans="1:10" ht="16.2">
      <c r="A48" s="128" t="s">
        <v>204</v>
      </c>
    </row>
  </sheetData>
  <mergeCells count="8">
    <mergeCell ref="B8:D8"/>
    <mergeCell ref="E8:G8"/>
    <mergeCell ref="H8:J8"/>
    <mergeCell ref="A2:J2"/>
    <mergeCell ref="A3:J3"/>
    <mergeCell ref="A4:J4"/>
    <mergeCell ref="A5:J5"/>
    <mergeCell ref="B7:J7"/>
  </mergeCells>
  <hyperlinks>
    <hyperlink ref="A1" location="'Table of Contents'!A1" display="Return to Table of Contents" xr:uid="{77C56579-51C9-4CEA-ACD4-A9A9371324BF}"/>
    <hyperlink ref="A48" location="'Table of Contents'!A1" display="Return to Table of Contents" xr:uid="{22DEFFDE-EA71-4A88-BC24-F359CC54E6B0}"/>
  </hyperlinks>
  <pageMargins left="0" right="0" top="0" bottom="0" header="0.5" footer="0.5"/>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0F1B-B496-4ED1-A714-66C4A271B96D}">
  <dimension ref="A1:F45"/>
  <sheetViews>
    <sheetView topLeftCell="A23" workbookViewId="0">
      <selection activeCell="B10" sqref="B10:F38"/>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369</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31.95" customHeight="1">
      <c r="A7" s="1282" t="s">
        <v>371</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19275</v>
      </c>
      <c r="C10" s="805">
        <v>18818</v>
      </c>
      <c r="D10" s="805">
        <v>18266</v>
      </c>
      <c r="E10" s="805">
        <v>19679</v>
      </c>
      <c r="F10" s="805">
        <v>19849</v>
      </c>
    </row>
    <row r="11" spans="1:6" ht="15" customHeight="1">
      <c r="A11" s="335" t="s">
        <v>334</v>
      </c>
      <c r="B11" s="805">
        <v>51613</v>
      </c>
      <c r="C11" s="805">
        <v>47301</v>
      </c>
      <c r="D11" s="805">
        <v>47297</v>
      </c>
      <c r="E11" s="805">
        <v>49130</v>
      </c>
      <c r="F11" s="805">
        <v>51166</v>
      </c>
    </row>
    <row r="12" spans="1:6" ht="30" customHeight="1">
      <c r="A12" s="335" t="s">
        <v>335</v>
      </c>
      <c r="B12" s="805">
        <v>9846</v>
      </c>
      <c r="C12" s="805">
        <v>8667</v>
      </c>
      <c r="D12" s="805">
        <v>8780</v>
      </c>
      <c r="E12" s="805">
        <v>8988</v>
      </c>
      <c r="F12" s="805">
        <v>9209</v>
      </c>
    </row>
    <row r="13" spans="1:6" ht="15" customHeight="1">
      <c r="A13" s="335" t="s">
        <v>336</v>
      </c>
      <c r="B13" s="805">
        <v>2488</v>
      </c>
      <c r="C13" s="805">
        <v>2372</v>
      </c>
      <c r="D13" s="805">
        <v>2396</v>
      </c>
      <c r="E13" s="805">
        <v>2561</v>
      </c>
      <c r="F13" s="805">
        <v>2641</v>
      </c>
    </row>
    <row r="14" spans="1:6" ht="15" customHeight="1">
      <c r="A14" s="335" t="s">
        <v>337</v>
      </c>
      <c r="B14" s="805">
        <v>21934</v>
      </c>
      <c r="C14" s="805">
        <v>20380</v>
      </c>
      <c r="D14" s="805">
        <v>20364</v>
      </c>
      <c r="E14" s="805">
        <v>20632</v>
      </c>
      <c r="F14" s="805">
        <v>21958</v>
      </c>
    </row>
    <row r="15" spans="1:6" ht="30" customHeight="1">
      <c r="A15" s="335" t="s">
        <v>338</v>
      </c>
      <c r="B15" s="805">
        <v>19620</v>
      </c>
      <c r="C15" s="805">
        <v>18814</v>
      </c>
      <c r="D15" s="805">
        <v>18450</v>
      </c>
      <c r="E15" s="805">
        <v>18777</v>
      </c>
      <c r="F15" s="805">
        <v>18955</v>
      </c>
    </row>
    <row r="16" spans="1:6" ht="15" customHeight="1">
      <c r="A16" s="335" t="s">
        <v>339</v>
      </c>
      <c r="B16" s="805">
        <v>38269</v>
      </c>
      <c r="C16" s="805">
        <v>36465</v>
      </c>
      <c r="D16" s="805">
        <v>36850</v>
      </c>
      <c r="E16" s="805">
        <v>39217</v>
      </c>
      <c r="F16" s="805">
        <v>44536</v>
      </c>
    </row>
    <row r="17" spans="1:6" ht="15" customHeight="1">
      <c r="A17" s="335" t="s">
        <v>340</v>
      </c>
      <c r="B17" s="805">
        <v>1753</v>
      </c>
      <c r="C17" s="805">
        <v>1812</v>
      </c>
      <c r="D17" s="805">
        <v>1831</v>
      </c>
      <c r="E17" s="805">
        <v>2073</v>
      </c>
      <c r="F17" s="805">
        <v>2011</v>
      </c>
    </row>
    <row r="18" spans="1:6" ht="15" customHeight="1">
      <c r="A18" s="335" t="s">
        <v>341</v>
      </c>
      <c r="B18" s="805">
        <v>7036</v>
      </c>
      <c r="C18" s="805">
        <v>6984</v>
      </c>
      <c r="D18" s="805">
        <v>6917</v>
      </c>
      <c r="E18" s="805">
        <v>7125</v>
      </c>
      <c r="F18" s="805">
        <v>7578</v>
      </c>
    </row>
    <row r="19" spans="1:6" ht="15" customHeight="1">
      <c r="A19" s="335" t="s">
        <v>342</v>
      </c>
      <c r="B19" s="805">
        <v>42973</v>
      </c>
      <c r="C19" s="805">
        <v>43033</v>
      </c>
      <c r="D19" s="805">
        <v>43601</v>
      </c>
      <c r="E19" s="805">
        <v>45499</v>
      </c>
      <c r="F19" s="805">
        <v>46724</v>
      </c>
    </row>
    <row r="20" spans="1:6" ht="15" customHeight="1">
      <c r="A20" s="335" t="s">
        <v>343</v>
      </c>
      <c r="B20" s="805">
        <v>22187</v>
      </c>
      <c r="C20" s="805">
        <v>21656</v>
      </c>
      <c r="D20" s="805">
        <v>21815</v>
      </c>
      <c r="E20" s="805">
        <v>22828</v>
      </c>
      <c r="F20" s="805">
        <v>23863</v>
      </c>
    </row>
    <row r="21" spans="1:6" ht="30" customHeight="1">
      <c r="A21" s="335" t="s">
        <v>344</v>
      </c>
      <c r="B21" s="805">
        <v>4374</v>
      </c>
      <c r="C21" s="805">
        <v>4011</v>
      </c>
      <c r="D21" s="805">
        <v>4148</v>
      </c>
      <c r="E21" s="805">
        <v>4118</v>
      </c>
      <c r="F21" s="805">
        <v>4338</v>
      </c>
    </row>
    <row r="22" spans="1:6" ht="15" customHeight="1">
      <c r="A22" s="335" t="s">
        <v>345</v>
      </c>
      <c r="B22" s="805">
        <v>6559</v>
      </c>
      <c r="C22" s="805">
        <v>5852</v>
      </c>
      <c r="D22" s="805">
        <v>6020</v>
      </c>
      <c r="E22" s="805">
        <v>6607</v>
      </c>
      <c r="F22" s="805">
        <v>7634</v>
      </c>
    </row>
    <row r="23" spans="1:6" ht="30" customHeight="1">
      <c r="A23" s="335" t="s">
        <v>346</v>
      </c>
      <c r="B23" s="805">
        <v>14128</v>
      </c>
      <c r="C23" s="805">
        <v>14530</v>
      </c>
      <c r="D23" s="805">
        <v>14007</v>
      </c>
      <c r="E23" s="805">
        <v>13386</v>
      </c>
      <c r="F23" s="805">
        <v>13276</v>
      </c>
    </row>
    <row r="24" spans="1:6" ht="15" customHeight="1">
      <c r="A24" s="335" t="s">
        <v>347</v>
      </c>
      <c r="B24" s="805">
        <v>88777</v>
      </c>
      <c r="C24" s="805">
        <v>91811</v>
      </c>
      <c r="D24" s="805">
        <v>98039</v>
      </c>
      <c r="E24" s="805">
        <v>115624</v>
      </c>
      <c r="F24" s="805">
        <v>122068</v>
      </c>
    </row>
    <row r="25" spans="1:6" ht="15" customHeight="1">
      <c r="A25" s="335" t="s">
        <v>348</v>
      </c>
      <c r="B25" s="805">
        <v>1800</v>
      </c>
      <c r="C25" s="805">
        <v>1833</v>
      </c>
      <c r="D25" s="805">
        <v>1806</v>
      </c>
      <c r="E25" s="805">
        <v>1872</v>
      </c>
      <c r="F25" s="805">
        <v>1874</v>
      </c>
    </row>
    <row r="26" spans="1:6" ht="15" customHeight="1">
      <c r="A26" s="335" t="s">
        <v>349</v>
      </c>
      <c r="B26" s="805">
        <v>7179</v>
      </c>
      <c r="C26" s="805">
        <v>6164</v>
      </c>
      <c r="D26" s="805">
        <v>6675</v>
      </c>
      <c r="E26" s="805">
        <v>7701</v>
      </c>
      <c r="F26" s="805">
        <v>7179</v>
      </c>
    </row>
    <row r="27" spans="1:6" ht="30" customHeight="1">
      <c r="A27" s="335" t="s">
        <v>350</v>
      </c>
      <c r="B27" s="805">
        <v>38866</v>
      </c>
      <c r="C27" s="805">
        <v>35598</v>
      </c>
      <c r="D27" s="805">
        <v>33509</v>
      </c>
      <c r="E27" s="805">
        <v>34885</v>
      </c>
      <c r="F27" s="805">
        <v>36394</v>
      </c>
    </row>
    <row r="28" spans="1:6" ht="15" customHeight="1">
      <c r="A28" s="335" t="s">
        <v>351</v>
      </c>
      <c r="B28" s="805">
        <v>13953</v>
      </c>
      <c r="C28" s="805">
        <v>12659</v>
      </c>
      <c r="D28" s="805">
        <v>12623</v>
      </c>
      <c r="E28" s="805">
        <v>13277</v>
      </c>
      <c r="F28" s="805">
        <v>13133</v>
      </c>
    </row>
    <row r="29" spans="1:6" ht="15" customHeight="1">
      <c r="A29" s="335" t="s">
        <v>352</v>
      </c>
      <c r="B29" s="805">
        <v>13313</v>
      </c>
      <c r="C29" s="805">
        <v>12480</v>
      </c>
      <c r="D29" s="805">
        <v>11884</v>
      </c>
      <c r="E29" s="805">
        <v>11960</v>
      </c>
      <c r="F29" s="805">
        <v>13037</v>
      </c>
    </row>
    <row r="30" spans="1:6" ht="15" customHeight="1">
      <c r="A30" s="335" t="s">
        <v>353</v>
      </c>
      <c r="B30" s="805">
        <v>13622</v>
      </c>
      <c r="C30" s="805">
        <v>12384</v>
      </c>
      <c r="D30" s="805">
        <v>11345</v>
      </c>
      <c r="E30" s="805">
        <v>13611</v>
      </c>
      <c r="F30" s="805">
        <v>18187</v>
      </c>
    </row>
    <row r="31" spans="1:6" ht="30" customHeight="1">
      <c r="A31" s="335" t="s">
        <v>354</v>
      </c>
      <c r="B31" s="805">
        <v>9930</v>
      </c>
      <c r="C31" s="805">
        <v>9444</v>
      </c>
      <c r="D31" s="805">
        <v>9422</v>
      </c>
      <c r="E31" s="805">
        <v>9850</v>
      </c>
      <c r="F31" s="805">
        <v>10825</v>
      </c>
    </row>
    <row r="32" spans="1:6" ht="15" customHeight="1">
      <c r="A32" s="335" t="s">
        <v>355</v>
      </c>
      <c r="B32" s="805">
        <v>36780</v>
      </c>
      <c r="C32" s="805">
        <v>33702</v>
      </c>
      <c r="D32" s="805">
        <v>31618</v>
      </c>
      <c r="E32" s="805">
        <v>31638</v>
      </c>
      <c r="F32" s="805">
        <v>31746</v>
      </c>
    </row>
    <row r="33" spans="1:6" ht="15" customHeight="1">
      <c r="A33" s="335" t="s">
        <v>356</v>
      </c>
      <c r="B33" s="805">
        <v>18720</v>
      </c>
      <c r="C33" s="805">
        <v>18470</v>
      </c>
      <c r="D33" s="805">
        <v>18239</v>
      </c>
      <c r="E33" s="805">
        <v>18697</v>
      </c>
      <c r="F33" s="805">
        <v>19060</v>
      </c>
    </row>
    <row r="34" spans="1:6" ht="15" customHeight="1">
      <c r="A34" s="335" t="s">
        <v>357</v>
      </c>
      <c r="B34" s="805">
        <v>25851</v>
      </c>
      <c r="C34" s="805">
        <v>24026</v>
      </c>
      <c r="D34" s="805">
        <v>21911</v>
      </c>
      <c r="E34" s="805">
        <v>22380</v>
      </c>
      <c r="F34" s="805">
        <v>23317</v>
      </c>
    </row>
    <row r="35" spans="1:6" ht="15" customHeight="1">
      <c r="A35" s="335" t="s">
        <v>358</v>
      </c>
      <c r="B35" s="805">
        <v>5111</v>
      </c>
      <c r="C35" s="805">
        <v>5285</v>
      </c>
      <c r="D35" s="805">
        <v>5374</v>
      </c>
      <c r="E35" s="805">
        <v>5847</v>
      </c>
      <c r="F35" s="805">
        <v>5929</v>
      </c>
    </row>
    <row r="36" spans="1:6" ht="15" customHeight="1">
      <c r="A36" s="335" t="s">
        <v>359</v>
      </c>
      <c r="B36" s="805">
        <v>16402</v>
      </c>
      <c r="C36" s="805">
        <v>17032</v>
      </c>
      <c r="D36" s="805">
        <v>16129</v>
      </c>
      <c r="E36" s="805">
        <v>17318</v>
      </c>
      <c r="F36" s="805">
        <v>18510</v>
      </c>
    </row>
    <row r="37" spans="1:6" ht="15" customHeight="1">
      <c r="A37" s="335" t="s">
        <v>360</v>
      </c>
      <c r="B37" s="805">
        <v>67356</v>
      </c>
      <c r="C37" s="805">
        <v>62089</v>
      </c>
      <c r="D37" s="805">
        <v>62841</v>
      </c>
      <c r="E37" s="805">
        <v>65895</v>
      </c>
      <c r="F37" s="805">
        <v>72755</v>
      </c>
    </row>
    <row r="38" spans="1:6" ht="15" customHeight="1">
      <c r="A38" s="335" t="s">
        <v>361</v>
      </c>
      <c r="B38" s="805">
        <v>619715</v>
      </c>
      <c r="C38" s="805">
        <v>593672</v>
      </c>
      <c r="D38" s="805">
        <v>592157</v>
      </c>
      <c r="E38" s="805">
        <v>631175</v>
      </c>
      <c r="F38" s="805">
        <v>667752</v>
      </c>
    </row>
    <row r="39" spans="1:6" ht="13.2" customHeight="1">
      <c r="A39" s="323"/>
      <c r="B39" s="323"/>
      <c r="C39" s="323"/>
      <c r="D39" s="323"/>
      <c r="E39" s="323"/>
      <c r="F39" s="323"/>
    </row>
    <row r="40" spans="1:6" s="27" customFormat="1" ht="15" customHeight="1">
      <c r="A40" s="326" t="s">
        <v>377</v>
      </c>
      <c r="B40" s="326"/>
      <c r="C40" s="326"/>
      <c r="D40" s="326"/>
      <c r="E40" s="326"/>
      <c r="F40" s="336" t="s">
        <v>292</v>
      </c>
    </row>
    <row r="41" spans="1:6" s="27" customFormat="1" ht="15" customHeight="1">
      <c r="A41" s="326" t="s">
        <v>378</v>
      </c>
      <c r="B41" s="326"/>
      <c r="C41" s="326"/>
      <c r="D41" s="326"/>
      <c r="E41" s="326" t="s">
        <v>292</v>
      </c>
      <c r="F41" s="326" t="s">
        <v>292</v>
      </c>
    </row>
    <row r="42" spans="1:6" s="27" customFormat="1" ht="15" customHeight="1">
      <c r="A42" s="326" t="s">
        <v>379</v>
      </c>
      <c r="B42" s="326"/>
      <c r="C42" s="326"/>
      <c r="D42" s="326"/>
      <c r="E42" s="326"/>
      <c r="F42" s="326"/>
    </row>
    <row r="43" spans="1:6" s="27" customFormat="1" ht="15" customHeight="1">
      <c r="A43" s="326" t="s">
        <v>380</v>
      </c>
      <c r="B43" s="326"/>
      <c r="C43" s="326"/>
      <c r="D43" s="326"/>
      <c r="E43" s="326"/>
      <c r="F43" s="326"/>
    </row>
    <row r="44" spans="1:6" ht="15"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574FD606-C78B-4FFC-9AFE-502EF6D25D81}"/>
    <hyperlink ref="A45" location="'Table of Contents'!A1" display="Return to Table of Contents" xr:uid="{A3793A76-FE6F-4886-B785-AEA7CDD4E248}"/>
  </hyperlinks>
  <pageMargins left="0" right="0" top="0" bottom="0" header="0.5" footer="0.5"/>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9321-4B9B-4751-B4A9-FA2E12C64CE0}">
  <dimension ref="A1:F45"/>
  <sheetViews>
    <sheetView topLeftCell="A17" workbookViewId="0">
      <selection activeCell="J12" sqref="J12"/>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381</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16.2" customHeight="1">
      <c r="A7" s="1282" t="s">
        <v>382</v>
      </c>
      <c r="B7" s="1282"/>
      <c r="C7" s="1282"/>
      <c r="D7" s="1282"/>
      <c r="E7" s="1282"/>
      <c r="F7" s="1282"/>
    </row>
    <row r="8" spans="1:6" ht="13.2" customHeight="1">
      <c r="A8" s="339"/>
      <c r="B8" s="339"/>
      <c r="C8" s="339"/>
      <c r="D8" s="339"/>
      <c r="E8" s="339"/>
      <c r="F8" s="339"/>
    </row>
    <row r="9" spans="1:6" ht="13.2" customHeight="1">
      <c r="A9" s="337" t="s">
        <v>292</v>
      </c>
      <c r="B9" s="337" t="s">
        <v>372</v>
      </c>
      <c r="C9" s="337" t="s">
        <v>373</v>
      </c>
      <c r="D9" s="337" t="s">
        <v>374</v>
      </c>
      <c r="E9" s="337" t="s">
        <v>375</v>
      </c>
      <c r="F9" s="337" t="s">
        <v>376</v>
      </c>
    </row>
    <row r="10" spans="1:6" ht="30" customHeight="1">
      <c r="A10" s="335" t="s">
        <v>333</v>
      </c>
      <c r="B10" s="809">
        <v>2503</v>
      </c>
      <c r="C10" s="809">
        <v>2379</v>
      </c>
      <c r="D10" s="809">
        <v>2203</v>
      </c>
      <c r="E10" s="809">
        <v>2249</v>
      </c>
      <c r="F10" s="809">
        <v>2243</v>
      </c>
    </row>
    <row r="11" spans="1:6" ht="15" customHeight="1">
      <c r="A11" s="335" t="s">
        <v>334</v>
      </c>
      <c r="B11" s="809">
        <v>3756</v>
      </c>
      <c r="C11" s="809">
        <v>3446</v>
      </c>
      <c r="D11" s="809">
        <v>3310</v>
      </c>
      <c r="E11" s="809">
        <v>3103</v>
      </c>
      <c r="F11" s="809">
        <v>3243</v>
      </c>
    </row>
    <row r="12" spans="1:6" ht="30" customHeight="1">
      <c r="A12" s="335" t="s">
        <v>335</v>
      </c>
      <c r="B12" s="809">
        <v>747</v>
      </c>
      <c r="C12" s="809">
        <v>670</v>
      </c>
      <c r="D12" s="809">
        <v>665</v>
      </c>
      <c r="E12" s="809">
        <v>667</v>
      </c>
      <c r="F12" s="809">
        <v>716</v>
      </c>
    </row>
    <row r="13" spans="1:6" ht="15" customHeight="1">
      <c r="A13" s="335" t="s">
        <v>336</v>
      </c>
      <c r="B13" s="809">
        <v>274</v>
      </c>
      <c r="C13" s="809">
        <v>277</v>
      </c>
      <c r="D13" s="809">
        <v>255</v>
      </c>
      <c r="E13" s="809">
        <v>247</v>
      </c>
      <c r="F13" s="809">
        <v>220</v>
      </c>
    </row>
    <row r="14" spans="1:6" ht="15" customHeight="1">
      <c r="A14" s="335" t="s">
        <v>337</v>
      </c>
      <c r="B14" s="809">
        <v>2141</v>
      </c>
      <c r="C14" s="809">
        <v>1989</v>
      </c>
      <c r="D14" s="809">
        <v>1863</v>
      </c>
      <c r="E14" s="809">
        <v>1907</v>
      </c>
      <c r="F14" s="809">
        <v>2087</v>
      </c>
    </row>
    <row r="15" spans="1:6" ht="30" customHeight="1">
      <c r="A15" s="335" t="s">
        <v>338</v>
      </c>
      <c r="B15" s="809">
        <v>1344</v>
      </c>
      <c r="C15" s="809">
        <v>1309</v>
      </c>
      <c r="D15" s="809">
        <v>1131</v>
      </c>
      <c r="E15" s="809">
        <v>1209</v>
      </c>
      <c r="F15" s="809">
        <v>1276</v>
      </c>
    </row>
    <row r="16" spans="1:6" ht="15" customHeight="1">
      <c r="A16" s="335" t="s">
        <v>339</v>
      </c>
      <c r="B16" s="809">
        <v>4360</v>
      </c>
      <c r="C16" s="809">
        <v>4017</v>
      </c>
      <c r="D16" s="809">
        <v>3535</v>
      </c>
      <c r="E16" s="809">
        <v>3617</v>
      </c>
      <c r="F16" s="809">
        <v>3731</v>
      </c>
    </row>
    <row r="17" spans="1:6" ht="15" customHeight="1">
      <c r="A17" s="335" t="s">
        <v>340</v>
      </c>
      <c r="B17" s="809">
        <v>102</v>
      </c>
      <c r="C17" s="809">
        <v>122</v>
      </c>
      <c r="D17" s="809">
        <v>105</v>
      </c>
      <c r="E17" s="809">
        <v>135</v>
      </c>
      <c r="F17" s="809">
        <v>148</v>
      </c>
    </row>
    <row r="18" spans="1:6" ht="15" customHeight="1">
      <c r="A18" s="335" t="s">
        <v>341</v>
      </c>
      <c r="B18" s="809">
        <v>310</v>
      </c>
      <c r="C18" s="809">
        <v>312</v>
      </c>
      <c r="D18" s="809">
        <v>296</v>
      </c>
      <c r="E18" s="809">
        <v>287</v>
      </c>
      <c r="F18" s="809">
        <v>287</v>
      </c>
    </row>
    <row r="19" spans="1:6" ht="15" customHeight="1">
      <c r="A19" s="335" t="s">
        <v>342</v>
      </c>
      <c r="B19" s="809">
        <v>0</v>
      </c>
      <c r="C19" s="809">
        <v>0</v>
      </c>
      <c r="D19" s="809">
        <v>98</v>
      </c>
      <c r="E19" s="809">
        <v>225</v>
      </c>
      <c r="F19" s="809">
        <v>232</v>
      </c>
    </row>
    <row r="20" spans="1:6" ht="15" customHeight="1">
      <c r="A20" s="335" t="s">
        <v>343</v>
      </c>
      <c r="B20" s="809">
        <v>3385</v>
      </c>
      <c r="C20" s="809">
        <v>3171</v>
      </c>
      <c r="D20" s="809">
        <v>2955</v>
      </c>
      <c r="E20" s="809">
        <v>2866</v>
      </c>
      <c r="F20" s="809">
        <v>2996</v>
      </c>
    </row>
    <row r="21" spans="1:6" ht="30" customHeight="1">
      <c r="A21" s="335" t="s">
        <v>344</v>
      </c>
      <c r="B21" s="809">
        <v>206</v>
      </c>
      <c r="C21" s="809">
        <v>219</v>
      </c>
      <c r="D21" s="809">
        <v>233</v>
      </c>
      <c r="E21" s="809">
        <v>290</v>
      </c>
      <c r="F21" s="809">
        <v>333</v>
      </c>
    </row>
    <row r="22" spans="1:6" ht="15" customHeight="1">
      <c r="A22" s="335" t="s">
        <v>345</v>
      </c>
      <c r="B22" s="809">
        <v>291</v>
      </c>
      <c r="C22" s="809">
        <v>296</v>
      </c>
      <c r="D22" s="809">
        <v>299</v>
      </c>
      <c r="E22" s="809">
        <v>340</v>
      </c>
      <c r="F22" s="809">
        <v>495</v>
      </c>
    </row>
    <row r="23" spans="1:6" ht="30" customHeight="1">
      <c r="A23" s="335" t="s">
        <v>346</v>
      </c>
      <c r="B23" s="809">
        <v>917</v>
      </c>
      <c r="C23" s="809">
        <v>886</v>
      </c>
      <c r="D23" s="809">
        <v>915</v>
      </c>
      <c r="E23" s="809">
        <v>941</v>
      </c>
      <c r="F23" s="809">
        <v>961</v>
      </c>
    </row>
    <row r="24" spans="1:6" ht="15" customHeight="1">
      <c r="A24" s="335" t="s">
        <v>347</v>
      </c>
      <c r="B24" s="809">
        <v>5511</v>
      </c>
      <c r="C24" s="809">
        <v>5592</v>
      </c>
      <c r="D24" s="809">
        <v>5515</v>
      </c>
      <c r="E24" s="809">
        <v>5518</v>
      </c>
      <c r="F24" s="809">
        <v>5741</v>
      </c>
    </row>
    <row r="25" spans="1:6" ht="15" customHeight="1">
      <c r="A25" s="335" t="s">
        <v>348</v>
      </c>
      <c r="B25" s="809">
        <v>82</v>
      </c>
      <c r="C25" s="809">
        <v>84</v>
      </c>
      <c r="D25" s="809">
        <v>69</v>
      </c>
      <c r="E25" s="809">
        <v>68</v>
      </c>
      <c r="F25" s="809">
        <v>59</v>
      </c>
    </row>
    <row r="26" spans="1:6" ht="15" customHeight="1">
      <c r="A26" s="335" t="s">
        <v>349</v>
      </c>
      <c r="B26" s="809">
        <v>775</v>
      </c>
      <c r="C26" s="809">
        <v>734</v>
      </c>
      <c r="D26" s="809">
        <v>641</v>
      </c>
      <c r="E26" s="809">
        <v>568</v>
      </c>
      <c r="F26" s="809">
        <v>572</v>
      </c>
    </row>
    <row r="27" spans="1:6" ht="30" customHeight="1">
      <c r="A27" s="335" t="s">
        <v>350</v>
      </c>
      <c r="B27" s="809">
        <v>2240</v>
      </c>
      <c r="C27" s="809">
        <v>2269</v>
      </c>
      <c r="D27" s="809">
        <v>2131</v>
      </c>
      <c r="E27" s="809">
        <v>2057</v>
      </c>
      <c r="F27" s="809">
        <v>2109</v>
      </c>
    </row>
    <row r="28" spans="1:6" ht="15" customHeight="1">
      <c r="A28" s="335" t="s">
        <v>351</v>
      </c>
      <c r="B28" s="809">
        <v>813</v>
      </c>
      <c r="C28" s="809">
        <v>750</v>
      </c>
      <c r="D28" s="809">
        <v>725</v>
      </c>
      <c r="E28" s="809">
        <v>688</v>
      </c>
      <c r="F28" s="809">
        <v>615</v>
      </c>
    </row>
    <row r="29" spans="1:6" ht="15" customHeight="1">
      <c r="A29" s="335" t="s">
        <v>352</v>
      </c>
      <c r="B29" s="809">
        <v>961</v>
      </c>
      <c r="C29" s="809">
        <v>992</v>
      </c>
      <c r="D29" s="809">
        <v>889</v>
      </c>
      <c r="E29" s="809">
        <v>807</v>
      </c>
      <c r="F29" s="809">
        <v>885</v>
      </c>
    </row>
    <row r="30" spans="1:6" ht="15" customHeight="1">
      <c r="A30" s="335" t="s">
        <v>353</v>
      </c>
      <c r="B30" s="809">
        <v>1843</v>
      </c>
      <c r="C30" s="809">
        <v>1696</v>
      </c>
      <c r="D30" s="809">
        <v>1664</v>
      </c>
      <c r="E30" s="809">
        <v>1606</v>
      </c>
      <c r="F30" s="809">
        <v>2051</v>
      </c>
    </row>
    <row r="31" spans="1:6" ht="30" customHeight="1">
      <c r="A31" s="335" t="s">
        <v>354</v>
      </c>
      <c r="B31" s="809">
        <v>623</v>
      </c>
      <c r="C31" s="809">
        <v>627</v>
      </c>
      <c r="D31" s="809">
        <v>565</v>
      </c>
      <c r="E31" s="809">
        <v>504</v>
      </c>
      <c r="F31" s="809">
        <v>525</v>
      </c>
    </row>
    <row r="32" spans="1:6" ht="15" customHeight="1">
      <c r="A32" s="335" t="s">
        <v>355</v>
      </c>
      <c r="B32" s="809">
        <v>5961</v>
      </c>
      <c r="C32" s="809">
        <v>5442</v>
      </c>
      <c r="D32" s="809">
        <v>5055</v>
      </c>
      <c r="E32" s="809">
        <v>5008</v>
      </c>
      <c r="F32" s="809">
        <v>5094</v>
      </c>
    </row>
    <row r="33" spans="1:6" ht="15" customHeight="1">
      <c r="A33" s="335" t="s">
        <v>356</v>
      </c>
      <c r="B33" s="809">
        <v>1243</v>
      </c>
      <c r="C33" s="809">
        <v>1147</v>
      </c>
      <c r="D33" s="809">
        <v>1084</v>
      </c>
      <c r="E33" s="809">
        <v>1030</v>
      </c>
      <c r="F33" s="809">
        <v>1061</v>
      </c>
    </row>
    <row r="34" spans="1:6" ht="15" customHeight="1">
      <c r="A34" s="335" t="s">
        <v>357</v>
      </c>
      <c r="B34" s="809">
        <v>2374</v>
      </c>
      <c r="C34" s="809">
        <v>2252</v>
      </c>
      <c r="D34" s="809">
        <v>2134</v>
      </c>
      <c r="E34" s="809">
        <v>2335</v>
      </c>
      <c r="F34" s="809">
        <v>2464</v>
      </c>
    </row>
    <row r="35" spans="1:6" ht="15" customHeight="1">
      <c r="A35" s="335" t="s">
        <v>358</v>
      </c>
      <c r="B35" s="809">
        <v>228</v>
      </c>
      <c r="C35" s="809">
        <v>230</v>
      </c>
      <c r="D35" s="809">
        <v>225</v>
      </c>
      <c r="E35" s="809">
        <v>217</v>
      </c>
      <c r="F35" s="809">
        <v>260</v>
      </c>
    </row>
    <row r="36" spans="1:6" ht="15" customHeight="1">
      <c r="A36" s="335" t="s">
        <v>359</v>
      </c>
      <c r="B36" s="809">
        <v>99</v>
      </c>
      <c r="C36" s="809">
        <v>101</v>
      </c>
      <c r="D36" s="809">
        <v>99</v>
      </c>
      <c r="E36" s="809">
        <v>205</v>
      </c>
      <c r="F36" s="809">
        <v>356</v>
      </c>
    </row>
    <row r="37" spans="1:6" ht="15" customHeight="1">
      <c r="A37" s="335" t="s">
        <v>360</v>
      </c>
      <c r="B37" s="809">
        <v>2727</v>
      </c>
      <c r="C37" s="809">
        <v>2898</v>
      </c>
      <c r="D37" s="809">
        <v>2815</v>
      </c>
      <c r="E37" s="809">
        <v>3033</v>
      </c>
      <c r="F37" s="809">
        <v>3095</v>
      </c>
    </row>
    <row r="38" spans="1:6" ht="15" customHeight="1">
      <c r="A38" s="335" t="s">
        <v>361</v>
      </c>
      <c r="B38" s="809">
        <v>45816</v>
      </c>
      <c r="C38" s="809">
        <v>43907</v>
      </c>
      <c r="D38" s="809">
        <v>41474</v>
      </c>
      <c r="E38" s="809">
        <v>41727</v>
      </c>
      <c r="F38" s="809">
        <v>43855</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379</v>
      </c>
      <c r="B42" s="326"/>
      <c r="C42" s="326"/>
      <c r="D42" s="326"/>
      <c r="E42" s="326"/>
      <c r="F42" s="326"/>
    </row>
    <row r="43" spans="1:6" s="27" customFormat="1" ht="10.199999999999999" customHeight="1">
      <c r="A43" s="326" t="s">
        <v>383</v>
      </c>
      <c r="B43" s="326"/>
      <c r="C43" s="326"/>
      <c r="D43" s="326"/>
      <c r="E43" s="326"/>
      <c r="F43" s="326"/>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F69FB994-A679-484D-BD22-843EF79B35A8}"/>
    <hyperlink ref="A45" location="'Table of Contents'!A1" display="Return to Table of Contents" xr:uid="{17DED7AB-E2F7-4255-BDF9-E5BC54366066}"/>
  </hyperlinks>
  <pageMargins left="0" right="0" top="0" bottom="0" header="0.5" footer="0.5"/>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4687-C50E-4D17-86A9-D3BB5079FB30}">
  <dimension ref="A1:F45"/>
  <sheetViews>
    <sheetView topLeftCell="A15" workbookViewId="0">
      <selection activeCell="B10" sqref="B10:F38"/>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384</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48" customHeight="1">
      <c r="A7" s="1282" t="s">
        <v>385</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20101</v>
      </c>
      <c r="C10" s="805">
        <v>19678</v>
      </c>
      <c r="D10" s="805">
        <v>18979</v>
      </c>
      <c r="E10" s="805">
        <v>20359</v>
      </c>
      <c r="F10" s="805">
        <v>20486</v>
      </c>
    </row>
    <row r="11" spans="1:6" ht="15" customHeight="1">
      <c r="A11" s="335" t="s">
        <v>334</v>
      </c>
      <c r="B11" s="805">
        <v>53097</v>
      </c>
      <c r="C11" s="805">
        <v>48690</v>
      </c>
      <c r="D11" s="805">
        <v>48597</v>
      </c>
      <c r="E11" s="805">
        <v>50192</v>
      </c>
      <c r="F11" s="805">
        <v>52389</v>
      </c>
    </row>
    <row r="12" spans="1:6" ht="30" customHeight="1">
      <c r="A12" s="335" t="s">
        <v>335</v>
      </c>
      <c r="B12" s="805">
        <v>10092</v>
      </c>
      <c r="C12" s="805">
        <v>8855</v>
      </c>
      <c r="D12" s="805">
        <v>8987</v>
      </c>
      <c r="E12" s="805">
        <v>9148</v>
      </c>
      <c r="F12" s="805">
        <v>9405</v>
      </c>
    </row>
    <row r="13" spans="1:6" ht="15" customHeight="1">
      <c r="A13" s="335" t="s">
        <v>336</v>
      </c>
      <c r="B13" s="805">
        <v>2693</v>
      </c>
      <c r="C13" s="805">
        <v>2584</v>
      </c>
      <c r="D13" s="805">
        <v>2580</v>
      </c>
      <c r="E13" s="805">
        <v>2724</v>
      </c>
      <c r="F13" s="805">
        <v>2810</v>
      </c>
    </row>
    <row r="14" spans="1:6" ht="15" customHeight="1">
      <c r="A14" s="335" t="s">
        <v>337</v>
      </c>
      <c r="B14" s="805">
        <v>22846</v>
      </c>
      <c r="C14" s="805">
        <v>21293</v>
      </c>
      <c r="D14" s="805">
        <v>21187</v>
      </c>
      <c r="E14" s="805">
        <v>21407</v>
      </c>
      <c r="F14" s="805">
        <v>22834</v>
      </c>
    </row>
    <row r="15" spans="1:6" ht="30" customHeight="1">
      <c r="A15" s="335" t="s">
        <v>338</v>
      </c>
      <c r="B15" s="805">
        <v>20465</v>
      </c>
      <c r="C15" s="805">
        <v>19620</v>
      </c>
      <c r="D15" s="805">
        <v>19094</v>
      </c>
      <c r="E15" s="805">
        <v>19362</v>
      </c>
      <c r="F15" s="805">
        <v>19580</v>
      </c>
    </row>
    <row r="16" spans="1:6" ht="15" customHeight="1">
      <c r="A16" s="335" t="s">
        <v>339</v>
      </c>
      <c r="B16" s="805">
        <v>40282</v>
      </c>
      <c r="C16" s="805">
        <v>38261</v>
      </c>
      <c r="D16" s="805">
        <v>38346</v>
      </c>
      <c r="E16" s="805">
        <v>40695</v>
      </c>
      <c r="F16" s="805">
        <v>46116</v>
      </c>
    </row>
    <row r="17" spans="1:6" ht="15" customHeight="1">
      <c r="A17" s="335" t="s">
        <v>340</v>
      </c>
      <c r="B17" s="805">
        <v>1783</v>
      </c>
      <c r="C17" s="805">
        <v>1843</v>
      </c>
      <c r="D17" s="805">
        <v>1848</v>
      </c>
      <c r="E17" s="805">
        <v>2104</v>
      </c>
      <c r="F17" s="805">
        <v>2050</v>
      </c>
    </row>
    <row r="18" spans="1:6" ht="15" customHeight="1">
      <c r="A18" s="335" t="s">
        <v>341</v>
      </c>
      <c r="B18" s="805">
        <v>7125</v>
      </c>
      <c r="C18" s="805">
        <v>7083</v>
      </c>
      <c r="D18" s="805">
        <v>7021</v>
      </c>
      <c r="E18" s="805">
        <v>7220</v>
      </c>
      <c r="F18" s="805">
        <v>7677</v>
      </c>
    </row>
    <row r="19" spans="1:6" ht="15" customHeight="1">
      <c r="A19" s="335" t="s">
        <v>342</v>
      </c>
      <c r="B19" s="805">
        <v>42973</v>
      </c>
      <c r="C19" s="805">
        <v>43033</v>
      </c>
      <c r="D19" s="805">
        <v>43647</v>
      </c>
      <c r="E19" s="805">
        <v>45564</v>
      </c>
      <c r="F19" s="805">
        <v>46832</v>
      </c>
    </row>
    <row r="20" spans="1:6" ht="15" customHeight="1">
      <c r="A20" s="335" t="s">
        <v>343</v>
      </c>
      <c r="B20" s="805">
        <v>23794</v>
      </c>
      <c r="C20" s="805">
        <v>23177</v>
      </c>
      <c r="D20" s="805">
        <v>23194</v>
      </c>
      <c r="E20" s="805">
        <v>24220</v>
      </c>
      <c r="F20" s="805">
        <v>25255</v>
      </c>
    </row>
    <row r="21" spans="1:6" ht="30" customHeight="1">
      <c r="A21" s="335" t="s">
        <v>344</v>
      </c>
      <c r="B21" s="805">
        <v>4476</v>
      </c>
      <c r="C21" s="805">
        <v>4117</v>
      </c>
      <c r="D21" s="805">
        <v>4268</v>
      </c>
      <c r="E21" s="805">
        <v>4265</v>
      </c>
      <c r="F21" s="805">
        <v>4495</v>
      </c>
    </row>
    <row r="22" spans="1:6" ht="15" customHeight="1">
      <c r="A22" s="335" t="s">
        <v>345</v>
      </c>
      <c r="B22" s="805">
        <v>6679</v>
      </c>
      <c r="C22" s="805">
        <v>5980</v>
      </c>
      <c r="D22" s="805">
        <v>6166</v>
      </c>
      <c r="E22" s="805">
        <v>6749</v>
      </c>
      <c r="F22" s="805">
        <v>7876</v>
      </c>
    </row>
    <row r="23" spans="1:6" ht="30" customHeight="1">
      <c r="A23" s="335" t="s">
        <v>346</v>
      </c>
      <c r="B23" s="805">
        <v>14572</v>
      </c>
      <c r="C23" s="805">
        <v>14989</v>
      </c>
      <c r="D23" s="805">
        <v>14469</v>
      </c>
      <c r="E23" s="805">
        <v>13871</v>
      </c>
      <c r="F23" s="805">
        <v>13814</v>
      </c>
    </row>
    <row r="24" spans="1:6" ht="15" customHeight="1">
      <c r="A24" s="335" t="s">
        <v>347</v>
      </c>
      <c r="B24" s="805">
        <v>91220</v>
      </c>
      <c r="C24" s="805">
        <v>94206</v>
      </c>
      <c r="D24" s="805">
        <v>100336</v>
      </c>
      <c r="E24" s="805">
        <v>118046</v>
      </c>
      <c r="F24" s="805">
        <v>124411</v>
      </c>
    </row>
    <row r="25" spans="1:6" ht="15" customHeight="1">
      <c r="A25" s="335" t="s">
        <v>348</v>
      </c>
      <c r="B25" s="805">
        <v>1855</v>
      </c>
      <c r="C25" s="805">
        <v>1897</v>
      </c>
      <c r="D25" s="805">
        <v>1844</v>
      </c>
      <c r="E25" s="805">
        <v>1921</v>
      </c>
      <c r="F25" s="805">
        <v>1915</v>
      </c>
    </row>
    <row r="26" spans="1:6" ht="15" customHeight="1">
      <c r="A26" s="335" t="s">
        <v>349</v>
      </c>
      <c r="B26" s="805">
        <v>7652</v>
      </c>
      <c r="C26" s="805">
        <v>6611</v>
      </c>
      <c r="D26" s="805">
        <v>7062</v>
      </c>
      <c r="E26" s="805">
        <v>8034</v>
      </c>
      <c r="F26" s="805">
        <v>7501</v>
      </c>
    </row>
    <row r="27" spans="1:6" ht="30" customHeight="1">
      <c r="A27" s="335" t="s">
        <v>350</v>
      </c>
      <c r="B27" s="805">
        <v>39952</v>
      </c>
      <c r="C27" s="805">
        <v>36744</v>
      </c>
      <c r="D27" s="805">
        <v>34531</v>
      </c>
      <c r="E27" s="805">
        <v>35770</v>
      </c>
      <c r="F27" s="805">
        <v>37158</v>
      </c>
    </row>
    <row r="28" spans="1:6" ht="15" customHeight="1">
      <c r="A28" s="335" t="s">
        <v>351</v>
      </c>
      <c r="B28" s="805">
        <v>14217</v>
      </c>
      <c r="C28" s="805">
        <v>12911</v>
      </c>
      <c r="D28" s="805">
        <v>12872</v>
      </c>
      <c r="E28" s="805">
        <v>13533</v>
      </c>
      <c r="F28" s="805">
        <v>13350</v>
      </c>
    </row>
    <row r="29" spans="1:6" ht="15" customHeight="1">
      <c r="A29" s="335" t="s">
        <v>352</v>
      </c>
      <c r="B29" s="805">
        <v>13675</v>
      </c>
      <c r="C29" s="805">
        <v>12838</v>
      </c>
      <c r="D29" s="805">
        <v>12217</v>
      </c>
      <c r="E29" s="805">
        <v>12247</v>
      </c>
      <c r="F29" s="805">
        <v>13297</v>
      </c>
    </row>
    <row r="30" spans="1:6" ht="15" customHeight="1">
      <c r="A30" s="335" t="s">
        <v>353</v>
      </c>
      <c r="B30" s="805">
        <v>14400</v>
      </c>
      <c r="C30" s="805">
        <v>13151</v>
      </c>
      <c r="D30" s="805">
        <v>11977</v>
      </c>
      <c r="E30" s="805">
        <v>14225</v>
      </c>
      <c r="F30" s="805">
        <v>19217</v>
      </c>
    </row>
    <row r="31" spans="1:6" ht="30" customHeight="1">
      <c r="A31" s="335" t="s">
        <v>354</v>
      </c>
      <c r="B31" s="805">
        <v>10300</v>
      </c>
      <c r="C31" s="805">
        <v>9809</v>
      </c>
      <c r="D31" s="805">
        <v>9740</v>
      </c>
      <c r="E31" s="805">
        <v>10124</v>
      </c>
      <c r="F31" s="805">
        <v>11075</v>
      </c>
    </row>
    <row r="32" spans="1:6" ht="15" customHeight="1">
      <c r="A32" s="335" t="s">
        <v>355</v>
      </c>
      <c r="B32" s="805">
        <v>40327</v>
      </c>
      <c r="C32" s="805">
        <v>37043</v>
      </c>
      <c r="D32" s="805">
        <v>34618</v>
      </c>
      <c r="E32" s="805">
        <v>34574</v>
      </c>
      <c r="F32" s="805">
        <v>34602</v>
      </c>
    </row>
    <row r="33" spans="1:6" ht="15" customHeight="1">
      <c r="A33" s="335" t="s">
        <v>356</v>
      </c>
      <c r="B33" s="805">
        <v>19275</v>
      </c>
      <c r="C33" s="805">
        <v>19012</v>
      </c>
      <c r="D33" s="805">
        <v>18758</v>
      </c>
      <c r="E33" s="805">
        <v>19132</v>
      </c>
      <c r="F33" s="805">
        <v>19493</v>
      </c>
    </row>
    <row r="34" spans="1:6" ht="15" customHeight="1">
      <c r="A34" s="335" t="s">
        <v>357</v>
      </c>
      <c r="B34" s="805">
        <v>26622</v>
      </c>
      <c r="C34" s="805">
        <v>24870</v>
      </c>
      <c r="D34" s="805">
        <v>22747</v>
      </c>
      <c r="E34" s="805">
        <v>23159</v>
      </c>
      <c r="F34" s="805">
        <v>24168</v>
      </c>
    </row>
    <row r="35" spans="1:6" ht="15" customHeight="1">
      <c r="A35" s="335" t="s">
        <v>358</v>
      </c>
      <c r="B35" s="805">
        <v>5190</v>
      </c>
      <c r="C35" s="805">
        <v>5373</v>
      </c>
      <c r="D35" s="805">
        <v>5471</v>
      </c>
      <c r="E35" s="805">
        <v>5937</v>
      </c>
      <c r="F35" s="805">
        <v>6034</v>
      </c>
    </row>
    <row r="36" spans="1:6" ht="15" customHeight="1">
      <c r="A36" s="335" t="s">
        <v>359</v>
      </c>
      <c r="B36" s="805">
        <v>16464</v>
      </c>
      <c r="C36" s="805">
        <v>17110</v>
      </c>
      <c r="D36" s="805">
        <v>16205</v>
      </c>
      <c r="E36" s="805">
        <v>17413</v>
      </c>
      <c r="F36" s="805">
        <v>18668</v>
      </c>
    </row>
    <row r="37" spans="1:6" ht="15" customHeight="1">
      <c r="A37" s="335" t="s">
        <v>360</v>
      </c>
      <c r="B37" s="805">
        <v>68056</v>
      </c>
      <c r="C37" s="805">
        <v>62976</v>
      </c>
      <c r="D37" s="805">
        <v>63789</v>
      </c>
      <c r="E37" s="805">
        <v>66948</v>
      </c>
      <c r="F37" s="805">
        <v>73837</v>
      </c>
    </row>
    <row r="38" spans="1:6" ht="15" customHeight="1">
      <c r="A38" s="335" t="s">
        <v>361</v>
      </c>
      <c r="B38" s="805">
        <v>640183</v>
      </c>
      <c r="C38" s="805">
        <v>613754</v>
      </c>
      <c r="D38" s="805">
        <v>610550</v>
      </c>
      <c r="E38" s="805">
        <v>648943</v>
      </c>
      <c r="F38" s="805">
        <v>686345</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379</v>
      </c>
      <c r="B42" s="326"/>
      <c r="C42" s="326"/>
      <c r="D42" s="326"/>
      <c r="E42" s="326"/>
      <c r="F42" s="326"/>
    </row>
    <row r="43" spans="1:6" s="27" customFormat="1" ht="10.199999999999999" customHeight="1">
      <c r="A43" s="27" t="s">
        <v>155</v>
      </c>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8EBE9EBE-971B-465E-A835-21D489FFF179}"/>
    <hyperlink ref="A45" location="'Table of Contents'!A1" display="Return to Table of Contents" xr:uid="{4A67E64F-871E-440D-8E88-5908AA223431}"/>
  </hyperlinks>
  <pageMargins left="0" right="0" top="0" bottom="0" header="0.5" footer="0.5"/>
  <pageSetup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6CF4-58CC-4820-8D7B-2C001550D635}">
  <dimension ref="A1:F45"/>
  <sheetViews>
    <sheetView topLeftCell="A12" workbookViewId="0">
      <selection activeCell="I12" sqref="I12"/>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386</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31.95" customHeight="1">
      <c r="A7" s="1282" t="s">
        <v>387</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19035</v>
      </c>
      <c r="C10" s="805">
        <v>18265</v>
      </c>
      <c r="D10" s="805">
        <v>17993</v>
      </c>
      <c r="E10" s="805">
        <v>18647</v>
      </c>
      <c r="F10" s="805">
        <v>19485</v>
      </c>
    </row>
    <row r="11" spans="1:6" ht="15" customHeight="1">
      <c r="A11" s="335" t="s">
        <v>334</v>
      </c>
      <c r="B11" s="805">
        <v>49932</v>
      </c>
      <c r="C11" s="805">
        <v>46334</v>
      </c>
      <c r="D11" s="805">
        <v>46258</v>
      </c>
      <c r="E11" s="805">
        <v>48141</v>
      </c>
      <c r="F11" s="805">
        <v>50307</v>
      </c>
    </row>
    <row r="12" spans="1:6" ht="30" customHeight="1">
      <c r="A12" s="335" t="s">
        <v>335</v>
      </c>
      <c r="B12" s="805">
        <v>9734</v>
      </c>
      <c r="C12" s="805">
        <v>8527</v>
      </c>
      <c r="D12" s="805">
        <v>8630</v>
      </c>
      <c r="E12" s="805">
        <v>8853</v>
      </c>
      <c r="F12" s="805">
        <v>9070</v>
      </c>
    </row>
    <row r="13" spans="1:6" ht="15" customHeight="1">
      <c r="A13" s="335" t="s">
        <v>336</v>
      </c>
      <c r="B13" s="805">
        <v>2439</v>
      </c>
      <c r="C13" s="805">
        <v>2320</v>
      </c>
      <c r="D13" s="805">
        <v>2357</v>
      </c>
      <c r="E13" s="805">
        <v>2493</v>
      </c>
      <c r="F13" s="805">
        <v>2558</v>
      </c>
    </row>
    <row r="14" spans="1:6" ht="15" customHeight="1">
      <c r="A14" s="335" t="s">
        <v>337</v>
      </c>
      <c r="B14" s="805">
        <v>20787</v>
      </c>
      <c r="C14" s="805">
        <v>19655</v>
      </c>
      <c r="D14" s="805">
        <v>19801</v>
      </c>
      <c r="E14" s="805">
        <v>20260</v>
      </c>
      <c r="F14" s="805">
        <v>21463</v>
      </c>
    </row>
    <row r="15" spans="1:6" ht="30" customHeight="1">
      <c r="A15" s="335" t="s">
        <v>338</v>
      </c>
      <c r="B15" s="805">
        <v>19388</v>
      </c>
      <c r="C15" s="805">
        <v>18585</v>
      </c>
      <c r="D15" s="805">
        <v>18134</v>
      </c>
      <c r="E15" s="805">
        <v>18292</v>
      </c>
      <c r="F15" s="805">
        <v>18566</v>
      </c>
    </row>
    <row r="16" spans="1:6" ht="15" customHeight="1">
      <c r="A16" s="335" t="s">
        <v>339</v>
      </c>
      <c r="B16" s="805">
        <v>36448</v>
      </c>
      <c r="C16" s="805">
        <v>35563</v>
      </c>
      <c r="D16" s="805">
        <v>36071</v>
      </c>
      <c r="E16" s="805">
        <v>38561</v>
      </c>
      <c r="F16" s="805">
        <v>43607</v>
      </c>
    </row>
    <row r="17" spans="1:6" ht="15" customHeight="1">
      <c r="A17" s="335" t="s">
        <v>340</v>
      </c>
      <c r="B17" s="805">
        <v>1688</v>
      </c>
      <c r="C17" s="805">
        <v>1765</v>
      </c>
      <c r="D17" s="805">
        <v>1802</v>
      </c>
      <c r="E17" s="805">
        <v>2066</v>
      </c>
      <c r="F17" s="805">
        <v>1998</v>
      </c>
    </row>
    <row r="18" spans="1:6" ht="15" customHeight="1">
      <c r="A18" s="335" t="s">
        <v>341</v>
      </c>
      <c r="B18" s="805">
        <v>6836</v>
      </c>
      <c r="C18" s="805">
        <v>6833</v>
      </c>
      <c r="D18" s="805">
        <v>6738</v>
      </c>
      <c r="E18" s="805">
        <v>6944</v>
      </c>
      <c r="F18" s="805">
        <v>7390</v>
      </c>
    </row>
    <row r="19" spans="1:6" ht="15" customHeight="1">
      <c r="A19" s="335" t="s">
        <v>342</v>
      </c>
      <c r="B19" s="805">
        <v>42467</v>
      </c>
      <c r="C19" s="805">
        <v>42571</v>
      </c>
      <c r="D19" s="805">
        <v>43119</v>
      </c>
      <c r="E19" s="805">
        <v>45039</v>
      </c>
      <c r="F19" s="805">
        <v>46171</v>
      </c>
    </row>
    <row r="20" spans="1:6" ht="15" customHeight="1">
      <c r="A20" s="335" t="s">
        <v>343</v>
      </c>
      <c r="B20" s="805">
        <v>21274</v>
      </c>
      <c r="C20" s="805">
        <v>20844</v>
      </c>
      <c r="D20" s="805">
        <v>20728</v>
      </c>
      <c r="E20" s="805">
        <v>21732</v>
      </c>
      <c r="F20" s="805">
        <v>22872</v>
      </c>
    </row>
    <row r="21" spans="1:6" ht="30" customHeight="1">
      <c r="A21" s="335" t="s">
        <v>344</v>
      </c>
      <c r="B21" s="805">
        <v>4289</v>
      </c>
      <c r="C21" s="805">
        <v>3901</v>
      </c>
      <c r="D21" s="805">
        <v>4058</v>
      </c>
      <c r="E21" s="805">
        <v>3950</v>
      </c>
      <c r="F21" s="805">
        <v>4201</v>
      </c>
    </row>
    <row r="22" spans="1:6" ht="15" customHeight="1">
      <c r="A22" s="335" t="s">
        <v>345</v>
      </c>
      <c r="B22" s="805">
        <v>6431</v>
      </c>
      <c r="C22" s="805">
        <v>5798</v>
      </c>
      <c r="D22" s="805">
        <v>5959</v>
      </c>
      <c r="E22" s="805">
        <v>6519</v>
      </c>
      <c r="F22" s="805">
        <v>7562</v>
      </c>
    </row>
    <row r="23" spans="1:6" ht="30" customHeight="1">
      <c r="A23" s="335" t="s">
        <v>346</v>
      </c>
      <c r="B23" s="805">
        <v>13748</v>
      </c>
      <c r="C23" s="805">
        <v>14323</v>
      </c>
      <c r="D23" s="805">
        <v>13702</v>
      </c>
      <c r="E23" s="805">
        <v>13130</v>
      </c>
      <c r="F23" s="805">
        <v>13030</v>
      </c>
    </row>
    <row r="24" spans="1:6" ht="15" customHeight="1">
      <c r="A24" s="335" t="s">
        <v>347</v>
      </c>
      <c r="B24" s="805">
        <v>87163</v>
      </c>
      <c r="C24" s="805">
        <v>90348</v>
      </c>
      <c r="D24" s="805">
        <v>96460</v>
      </c>
      <c r="E24" s="805">
        <v>113073</v>
      </c>
      <c r="F24" s="805">
        <v>118262</v>
      </c>
    </row>
    <row r="25" spans="1:6" ht="15" customHeight="1">
      <c r="A25" s="335" t="s">
        <v>348</v>
      </c>
      <c r="B25" s="805">
        <v>1752</v>
      </c>
      <c r="C25" s="805">
        <v>1802</v>
      </c>
      <c r="D25" s="805">
        <v>1773</v>
      </c>
      <c r="E25" s="805">
        <v>1856</v>
      </c>
      <c r="F25" s="805">
        <v>1839</v>
      </c>
    </row>
    <row r="26" spans="1:6" ht="15" customHeight="1">
      <c r="A26" s="335" t="s">
        <v>349</v>
      </c>
      <c r="B26" s="805">
        <v>6860</v>
      </c>
      <c r="C26" s="805">
        <v>6084</v>
      </c>
      <c r="D26" s="805">
        <v>6463</v>
      </c>
      <c r="E26" s="805">
        <v>7494</v>
      </c>
      <c r="F26" s="805">
        <v>6966</v>
      </c>
    </row>
    <row r="27" spans="1:6" ht="30" customHeight="1">
      <c r="A27" s="335" t="s">
        <v>350</v>
      </c>
      <c r="B27" s="805">
        <v>38424</v>
      </c>
      <c r="C27" s="805">
        <v>34931</v>
      </c>
      <c r="D27" s="805">
        <v>33092</v>
      </c>
      <c r="E27" s="805">
        <v>34239</v>
      </c>
      <c r="F27" s="805">
        <v>36124</v>
      </c>
    </row>
    <row r="28" spans="1:6" ht="15" customHeight="1">
      <c r="A28" s="335" t="s">
        <v>351</v>
      </c>
      <c r="B28" s="805">
        <v>13573</v>
      </c>
      <c r="C28" s="805">
        <v>12258</v>
      </c>
      <c r="D28" s="805">
        <v>12288</v>
      </c>
      <c r="E28" s="805">
        <v>12855</v>
      </c>
      <c r="F28" s="805">
        <v>12838</v>
      </c>
    </row>
    <row r="29" spans="1:6" ht="15" customHeight="1">
      <c r="A29" s="335" t="s">
        <v>352</v>
      </c>
      <c r="B29" s="805">
        <v>12882</v>
      </c>
      <c r="C29" s="805">
        <v>12278</v>
      </c>
      <c r="D29" s="805">
        <v>11554</v>
      </c>
      <c r="E29" s="805">
        <v>11601</v>
      </c>
      <c r="F29" s="805">
        <v>12752</v>
      </c>
    </row>
    <row r="30" spans="1:6" ht="15" customHeight="1">
      <c r="A30" s="335" t="s">
        <v>353</v>
      </c>
      <c r="B30" s="805">
        <v>13429</v>
      </c>
      <c r="C30" s="805">
        <v>12099</v>
      </c>
      <c r="D30" s="805">
        <v>11002</v>
      </c>
      <c r="E30" s="805">
        <v>13465</v>
      </c>
      <c r="F30" s="805">
        <v>17895</v>
      </c>
    </row>
    <row r="31" spans="1:6" ht="30" customHeight="1">
      <c r="A31" s="335" t="s">
        <v>354</v>
      </c>
      <c r="B31" s="805">
        <v>9727</v>
      </c>
      <c r="C31" s="805">
        <v>9287</v>
      </c>
      <c r="D31" s="805">
        <v>9265</v>
      </c>
      <c r="E31" s="805">
        <v>9725</v>
      </c>
      <c r="F31" s="805">
        <v>10673</v>
      </c>
    </row>
    <row r="32" spans="1:6" ht="15" customHeight="1">
      <c r="A32" s="335" t="s">
        <v>355</v>
      </c>
      <c r="B32" s="805">
        <v>36223</v>
      </c>
      <c r="C32" s="805">
        <v>33113</v>
      </c>
      <c r="D32" s="805">
        <v>31118</v>
      </c>
      <c r="E32" s="805">
        <v>31334</v>
      </c>
      <c r="F32" s="805">
        <v>31443</v>
      </c>
    </row>
    <row r="33" spans="1:6" ht="15" customHeight="1">
      <c r="A33" s="335" t="s">
        <v>356</v>
      </c>
      <c r="B33" s="805">
        <v>18146</v>
      </c>
      <c r="C33" s="805">
        <v>17925</v>
      </c>
      <c r="D33" s="805">
        <v>17879</v>
      </c>
      <c r="E33" s="805">
        <v>18331</v>
      </c>
      <c r="F33" s="805">
        <v>18672</v>
      </c>
    </row>
    <row r="34" spans="1:6" ht="15" customHeight="1">
      <c r="A34" s="335" t="s">
        <v>357</v>
      </c>
      <c r="B34" s="805">
        <v>25357</v>
      </c>
      <c r="C34" s="805">
        <v>23659</v>
      </c>
      <c r="D34" s="805">
        <v>21575</v>
      </c>
      <c r="E34" s="805">
        <v>22015</v>
      </c>
      <c r="F34" s="805">
        <v>22913</v>
      </c>
    </row>
    <row r="35" spans="1:6" ht="15" customHeight="1">
      <c r="A35" s="335" t="s">
        <v>358</v>
      </c>
      <c r="B35" s="805">
        <v>5047</v>
      </c>
      <c r="C35" s="805">
        <v>5190</v>
      </c>
      <c r="D35" s="805">
        <v>5246</v>
      </c>
      <c r="E35" s="805">
        <v>5619</v>
      </c>
      <c r="F35" s="805">
        <v>5584</v>
      </c>
    </row>
    <row r="36" spans="1:6" ht="15" customHeight="1">
      <c r="A36" s="335" t="s">
        <v>359</v>
      </c>
      <c r="B36" s="805">
        <v>16062</v>
      </c>
      <c r="C36" s="805">
        <v>16615</v>
      </c>
      <c r="D36" s="805">
        <v>15952</v>
      </c>
      <c r="E36" s="805">
        <v>16904</v>
      </c>
      <c r="F36" s="805">
        <v>17959</v>
      </c>
    </row>
    <row r="37" spans="1:6" ht="15" customHeight="1">
      <c r="A37" s="335" t="s">
        <v>360</v>
      </c>
      <c r="B37" s="805">
        <v>65779</v>
      </c>
      <c r="C37" s="805">
        <v>60515</v>
      </c>
      <c r="D37" s="805">
        <v>61178</v>
      </c>
      <c r="E37" s="805">
        <v>63373</v>
      </c>
      <c r="F37" s="805">
        <v>66376</v>
      </c>
    </row>
    <row r="38" spans="1:6" ht="15" customHeight="1">
      <c r="A38" s="335" t="s">
        <v>361</v>
      </c>
      <c r="B38" s="805">
        <v>604920</v>
      </c>
      <c r="C38" s="805">
        <v>581388</v>
      </c>
      <c r="D38" s="805">
        <v>580195</v>
      </c>
      <c r="E38" s="805">
        <v>616511</v>
      </c>
      <c r="F38" s="805">
        <v>648576</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388</v>
      </c>
      <c r="B42" s="326"/>
      <c r="C42" s="326"/>
      <c r="D42" s="326"/>
      <c r="E42" s="326"/>
      <c r="F42" s="326"/>
    </row>
    <row r="43" spans="1:6" s="27" customFormat="1" ht="10.199999999999999" customHeight="1">
      <c r="A43" s="326" t="s">
        <v>389</v>
      </c>
      <c r="B43" s="326"/>
      <c r="C43" s="326"/>
      <c r="D43" s="326"/>
      <c r="E43" s="326"/>
      <c r="F43" s="326"/>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8805EB7F-AF4E-4115-BBB9-BB5D8FDBE51D}"/>
    <hyperlink ref="A45" location="'Table of Contents'!A1" display="Return to Table of Contents" xr:uid="{74018326-2BDE-4B7C-914E-29AADD4B55E2}"/>
  </hyperlinks>
  <pageMargins left="0" right="0" top="0" bottom="0" header="0.5" footer="0.5"/>
  <pageSetup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ED9F-7C5B-48F4-8AAF-DEE016C9874B}">
  <dimension ref="A1:F45"/>
  <sheetViews>
    <sheetView topLeftCell="A14" workbookViewId="0">
      <selection activeCell="B10" sqref="B10:F38"/>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390</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31.95" customHeight="1">
      <c r="A7" s="1282" t="s">
        <v>391</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2502</v>
      </c>
      <c r="C10" s="805">
        <v>2357</v>
      </c>
      <c r="D10" s="805">
        <v>2192</v>
      </c>
      <c r="E10" s="805">
        <v>2237</v>
      </c>
      <c r="F10" s="805">
        <v>2224</v>
      </c>
    </row>
    <row r="11" spans="1:6" ht="15" customHeight="1">
      <c r="A11" s="335" t="s">
        <v>334</v>
      </c>
      <c r="B11" s="805">
        <v>3740</v>
      </c>
      <c r="C11" s="805">
        <v>3433</v>
      </c>
      <c r="D11" s="805">
        <v>3295</v>
      </c>
      <c r="E11" s="805">
        <v>3087</v>
      </c>
      <c r="F11" s="805">
        <v>3204</v>
      </c>
    </row>
    <row r="12" spans="1:6" ht="30" customHeight="1">
      <c r="A12" s="335" t="s">
        <v>335</v>
      </c>
      <c r="B12" s="805">
        <v>744</v>
      </c>
      <c r="C12" s="805">
        <v>669</v>
      </c>
      <c r="D12" s="805">
        <v>661</v>
      </c>
      <c r="E12" s="805">
        <v>658</v>
      </c>
      <c r="F12" s="805">
        <v>711</v>
      </c>
    </row>
    <row r="13" spans="1:6" ht="15" customHeight="1">
      <c r="A13" s="335" t="s">
        <v>336</v>
      </c>
      <c r="B13" s="805">
        <v>274</v>
      </c>
      <c r="C13" s="805">
        <v>275</v>
      </c>
      <c r="D13" s="805">
        <v>253</v>
      </c>
      <c r="E13" s="805">
        <v>244</v>
      </c>
      <c r="F13" s="805">
        <v>217</v>
      </c>
    </row>
    <row r="14" spans="1:6" ht="15" customHeight="1">
      <c r="A14" s="335" t="s">
        <v>337</v>
      </c>
      <c r="B14" s="805">
        <v>2134</v>
      </c>
      <c r="C14" s="805">
        <v>1981</v>
      </c>
      <c r="D14" s="805">
        <v>1846</v>
      </c>
      <c r="E14" s="805">
        <v>1895</v>
      </c>
      <c r="F14" s="805">
        <v>2057</v>
      </c>
    </row>
    <row r="15" spans="1:6" ht="30" customHeight="1">
      <c r="A15" s="335" t="s">
        <v>338</v>
      </c>
      <c r="B15" s="805">
        <v>1334</v>
      </c>
      <c r="C15" s="805">
        <v>1292</v>
      </c>
      <c r="D15" s="805">
        <v>1116</v>
      </c>
      <c r="E15" s="805">
        <v>1186</v>
      </c>
      <c r="F15" s="805">
        <v>1251</v>
      </c>
    </row>
    <row r="16" spans="1:6" ht="15" customHeight="1">
      <c r="A16" s="335" t="s">
        <v>339</v>
      </c>
      <c r="B16" s="805">
        <v>4036</v>
      </c>
      <c r="C16" s="805">
        <v>3821</v>
      </c>
      <c r="D16" s="805">
        <v>3524</v>
      </c>
      <c r="E16" s="805">
        <v>3598</v>
      </c>
      <c r="F16" s="805">
        <v>3719</v>
      </c>
    </row>
    <row r="17" spans="1:6" ht="15" customHeight="1">
      <c r="A17" s="335" t="s">
        <v>340</v>
      </c>
      <c r="B17" s="805">
        <v>101</v>
      </c>
      <c r="C17" s="805">
        <v>120</v>
      </c>
      <c r="D17" s="805">
        <v>105</v>
      </c>
      <c r="E17" s="805">
        <v>135</v>
      </c>
      <c r="F17" s="805">
        <v>145</v>
      </c>
    </row>
    <row r="18" spans="1:6" ht="15" customHeight="1">
      <c r="A18" s="335" t="s">
        <v>341</v>
      </c>
      <c r="B18" s="805">
        <v>310</v>
      </c>
      <c r="C18" s="805">
        <v>311</v>
      </c>
      <c r="D18" s="805">
        <v>293</v>
      </c>
      <c r="E18" s="805">
        <v>279</v>
      </c>
      <c r="F18" s="805">
        <v>282</v>
      </c>
    </row>
    <row r="19" spans="1:6" ht="15" customHeight="1">
      <c r="A19" s="335" t="s">
        <v>342</v>
      </c>
      <c r="B19" s="805">
        <v>0</v>
      </c>
      <c r="C19" s="805">
        <v>0</v>
      </c>
      <c r="D19" s="805">
        <v>98</v>
      </c>
      <c r="E19" s="805">
        <v>225</v>
      </c>
      <c r="F19" s="805">
        <v>232</v>
      </c>
    </row>
    <row r="20" spans="1:6" ht="15" customHeight="1">
      <c r="A20" s="335" t="s">
        <v>343</v>
      </c>
      <c r="B20" s="805">
        <v>3360</v>
      </c>
      <c r="C20" s="805">
        <v>3159</v>
      </c>
      <c r="D20" s="805">
        <v>2933</v>
      </c>
      <c r="E20" s="805">
        <v>2817</v>
      </c>
      <c r="F20" s="805">
        <v>2970</v>
      </c>
    </row>
    <row r="21" spans="1:6" ht="30" customHeight="1">
      <c r="A21" s="335" t="s">
        <v>344</v>
      </c>
      <c r="B21" s="805">
        <v>206</v>
      </c>
      <c r="C21" s="805">
        <v>218</v>
      </c>
      <c r="D21" s="805">
        <v>232</v>
      </c>
      <c r="E21" s="805">
        <v>289</v>
      </c>
      <c r="F21" s="805">
        <v>332</v>
      </c>
    </row>
    <row r="22" spans="1:6" ht="15" customHeight="1">
      <c r="A22" s="335" t="s">
        <v>345</v>
      </c>
      <c r="B22" s="805">
        <v>291</v>
      </c>
      <c r="C22" s="805">
        <v>295</v>
      </c>
      <c r="D22" s="805">
        <v>298</v>
      </c>
      <c r="E22" s="805">
        <v>340</v>
      </c>
      <c r="F22" s="805">
        <v>493</v>
      </c>
    </row>
    <row r="23" spans="1:6" ht="30" customHeight="1">
      <c r="A23" s="335" t="s">
        <v>346</v>
      </c>
      <c r="B23" s="805">
        <v>915</v>
      </c>
      <c r="C23" s="805">
        <v>886</v>
      </c>
      <c r="D23" s="805">
        <v>913</v>
      </c>
      <c r="E23" s="805">
        <v>934</v>
      </c>
      <c r="F23" s="805">
        <v>959</v>
      </c>
    </row>
    <row r="24" spans="1:6" ht="15" customHeight="1">
      <c r="A24" s="335" t="s">
        <v>347</v>
      </c>
      <c r="B24" s="805">
        <v>5415</v>
      </c>
      <c r="C24" s="805">
        <v>5490</v>
      </c>
      <c r="D24" s="805">
        <v>5454</v>
      </c>
      <c r="E24" s="805">
        <v>5416</v>
      </c>
      <c r="F24" s="805">
        <v>5584</v>
      </c>
    </row>
    <row r="25" spans="1:6" ht="15" customHeight="1">
      <c r="A25" s="335" t="s">
        <v>348</v>
      </c>
      <c r="B25" s="805">
        <v>82</v>
      </c>
      <c r="C25" s="805">
        <v>84</v>
      </c>
      <c r="D25" s="805">
        <v>69</v>
      </c>
      <c r="E25" s="805">
        <v>68</v>
      </c>
      <c r="F25" s="805">
        <v>58</v>
      </c>
    </row>
    <row r="26" spans="1:6" ht="15" customHeight="1">
      <c r="A26" s="335" t="s">
        <v>349</v>
      </c>
      <c r="B26" s="805">
        <v>774</v>
      </c>
      <c r="C26" s="805">
        <v>731</v>
      </c>
      <c r="D26" s="805">
        <v>638</v>
      </c>
      <c r="E26" s="805">
        <v>566</v>
      </c>
      <c r="F26" s="805">
        <v>571</v>
      </c>
    </row>
    <row r="27" spans="1:6" ht="30" customHeight="1">
      <c r="A27" s="335" t="s">
        <v>350</v>
      </c>
      <c r="B27" s="805">
        <v>2239</v>
      </c>
      <c r="C27" s="805">
        <v>2268</v>
      </c>
      <c r="D27" s="805">
        <v>2119</v>
      </c>
      <c r="E27" s="805">
        <v>2042</v>
      </c>
      <c r="F27" s="805">
        <v>2097</v>
      </c>
    </row>
    <row r="28" spans="1:6" ht="15" customHeight="1">
      <c r="A28" s="335" t="s">
        <v>351</v>
      </c>
      <c r="B28" s="805">
        <v>808</v>
      </c>
      <c r="C28" s="805">
        <v>741</v>
      </c>
      <c r="D28" s="805">
        <v>718</v>
      </c>
      <c r="E28" s="805">
        <v>672</v>
      </c>
      <c r="F28" s="805">
        <v>603</v>
      </c>
    </row>
    <row r="29" spans="1:6" ht="15" customHeight="1">
      <c r="A29" s="335" t="s">
        <v>352</v>
      </c>
      <c r="B29" s="805">
        <v>961</v>
      </c>
      <c r="C29" s="805">
        <v>991</v>
      </c>
      <c r="D29" s="805">
        <v>889</v>
      </c>
      <c r="E29" s="805">
        <v>805</v>
      </c>
      <c r="F29" s="805">
        <v>882</v>
      </c>
    </row>
    <row r="30" spans="1:6" ht="15" customHeight="1">
      <c r="A30" s="335" t="s">
        <v>353</v>
      </c>
      <c r="B30" s="805">
        <v>1841</v>
      </c>
      <c r="C30" s="805">
        <v>1690</v>
      </c>
      <c r="D30" s="805">
        <v>1660</v>
      </c>
      <c r="E30" s="805">
        <v>1586</v>
      </c>
      <c r="F30" s="805">
        <v>2039</v>
      </c>
    </row>
    <row r="31" spans="1:6" ht="30" customHeight="1">
      <c r="A31" s="335" t="s">
        <v>354</v>
      </c>
      <c r="B31" s="805">
        <v>618</v>
      </c>
      <c r="C31" s="805">
        <v>622</v>
      </c>
      <c r="D31" s="805">
        <v>560</v>
      </c>
      <c r="E31" s="805">
        <v>500</v>
      </c>
      <c r="F31" s="805">
        <v>522</v>
      </c>
    </row>
    <row r="32" spans="1:6" ht="15" customHeight="1">
      <c r="A32" s="335" t="s">
        <v>355</v>
      </c>
      <c r="B32" s="805">
        <v>5911</v>
      </c>
      <c r="C32" s="805">
        <v>5425</v>
      </c>
      <c r="D32" s="805">
        <v>5045</v>
      </c>
      <c r="E32" s="805">
        <v>4968</v>
      </c>
      <c r="F32" s="805">
        <v>5043</v>
      </c>
    </row>
    <row r="33" spans="1:6" ht="15" customHeight="1">
      <c r="A33" s="335" t="s">
        <v>356</v>
      </c>
      <c r="B33" s="805">
        <v>1224</v>
      </c>
      <c r="C33" s="805">
        <v>1142</v>
      </c>
      <c r="D33" s="805">
        <v>1020</v>
      </c>
      <c r="E33" s="805">
        <v>993</v>
      </c>
      <c r="F33" s="805">
        <v>1041</v>
      </c>
    </row>
    <row r="34" spans="1:6" ht="15" customHeight="1">
      <c r="A34" s="335" t="s">
        <v>357</v>
      </c>
      <c r="B34" s="805">
        <v>2361</v>
      </c>
      <c r="C34" s="805">
        <v>2242</v>
      </c>
      <c r="D34" s="805">
        <v>2124</v>
      </c>
      <c r="E34" s="805">
        <v>2317</v>
      </c>
      <c r="F34" s="805">
        <v>2443</v>
      </c>
    </row>
    <row r="35" spans="1:6" ht="15" customHeight="1">
      <c r="A35" s="335" t="s">
        <v>358</v>
      </c>
      <c r="B35" s="805">
        <v>228</v>
      </c>
      <c r="C35" s="805">
        <v>228</v>
      </c>
      <c r="D35" s="805">
        <v>224</v>
      </c>
      <c r="E35" s="805">
        <v>211</v>
      </c>
      <c r="F35" s="805">
        <v>253</v>
      </c>
    </row>
    <row r="36" spans="1:6" ht="15" customHeight="1">
      <c r="A36" s="335" t="s">
        <v>359</v>
      </c>
      <c r="B36" s="805">
        <v>97</v>
      </c>
      <c r="C36" s="805">
        <v>101</v>
      </c>
      <c r="D36" s="805">
        <v>99</v>
      </c>
      <c r="E36" s="805">
        <v>203</v>
      </c>
      <c r="F36" s="805">
        <v>355</v>
      </c>
    </row>
    <row r="37" spans="1:6" ht="15" customHeight="1">
      <c r="A37" s="335" t="s">
        <v>360</v>
      </c>
      <c r="B37" s="805">
        <v>2708</v>
      </c>
      <c r="C37" s="805">
        <v>2886</v>
      </c>
      <c r="D37" s="805">
        <v>2799</v>
      </c>
      <c r="E37" s="805">
        <v>3012</v>
      </c>
      <c r="F37" s="805">
        <v>3067</v>
      </c>
    </row>
    <row r="38" spans="1:6" ht="15" customHeight="1">
      <c r="A38" s="335" t="s">
        <v>361</v>
      </c>
      <c r="B38" s="805">
        <v>45214</v>
      </c>
      <c r="C38" s="805">
        <v>43458</v>
      </c>
      <c r="D38" s="805">
        <v>41177</v>
      </c>
      <c r="E38" s="805">
        <v>41283</v>
      </c>
      <c r="F38" s="805">
        <v>43354</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388</v>
      </c>
      <c r="B42" s="326"/>
      <c r="C42" s="326"/>
      <c r="D42" s="326"/>
      <c r="E42" s="326"/>
      <c r="F42" s="326"/>
    </row>
    <row r="43" spans="1:6" s="27" customFormat="1" ht="10.199999999999999" customHeight="1">
      <c r="A43" s="326" t="s">
        <v>392</v>
      </c>
      <c r="B43" s="326"/>
      <c r="C43" s="326"/>
      <c r="D43" s="326"/>
      <c r="E43" s="326"/>
      <c r="F43" s="326" t="s">
        <v>292</v>
      </c>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D4382087-A4EE-4B03-9483-2299DBB7E94A}"/>
    <hyperlink ref="A45" location="'Table of Contents'!A1" display="Return to Table of Contents" xr:uid="{2821D3FF-435E-4C1C-B25C-78E760C5BAEF}"/>
  </hyperlinks>
  <pageMargins left="0" right="0" top="0" bottom="0" header="0.5" footer="0.5"/>
  <pageSetup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79DB-C08B-496A-A944-EBB79B34EF7C}">
  <dimension ref="A1:F45"/>
  <sheetViews>
    <sheetView topLeftCell="A18" workbookViewId="0">
      <selection activeCell="L10" sqref="L10"/>
    </sheetView>
  </sheetViews>
  <sheetFormatPr defaultColWidth="7.69921875" defaultRowHeight="14.4"/>
  <cols>
    <col min="1" max="1" width="12.09765625" style="28" bestFit="1" customWidth="1"/>
    <col min="2" max="6" width="10.5" style="28" bestFit="1" customWidth="1"/>
    <col min="7" max="16384" width="7.69921875" style="28"/>
  </cols>
  <sheetData>
    <row r="1" spans="1:6" ht="16.2">
      <c r="A1" s="128" t="s">
        <v>204</v>
      </c>
    </row>
    <row r="2" spans="1:6" ht="16.2" customHeight="1">
      <c r="A2" s="1282" t="s">
        <v>393</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48" customHeight="1">
      <c r="A7" s="1282" t="s">
        <v>394</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19860</v>
      </c>
      <c r="C10" s="805">
        <v>19103</v>
      </c>
      <c r="D10" s="805">
        <v>18695</v>
      </c>
      <c r="E10" s="805">
        <v>19315</v>
      </c>
      <c r="F10" s="805">
        <v>20103</v>
      </c>
    </row>
    <row r="11" spans="1:6" ht="15" customHeight="1">
      <c r="A11" s="335" t="s">
        <v>334</v>
      </c>
      <c r="B11" s="805">
        <v>51400</v>
      </c>
      <c r="C11" s="805">
        <v>47710</v>
      </c>
      <c r="D11" s="805">
        <v>47543</v>
      </c>
      <c r="E11" s="805">
        <v>49187</v>
      </c>
      <c r="F11" s="805">
        <v>51491</v>
      </c>
    </row>
    <row r="12" spans="1:6" ht="30" customHeight="1">
      <c r="A12" s="335" t="s">
        <v>335</v>
      </c>
      <c r="B12" s="805">
        <v>9977</v>
      </c>
      <c r="C12" s="805">
        <v>8714</v>
      </c>
      <c r="D12" s="805">
        <v>8833</v>
      </c>
      <c r="E12" s="805">
        <v>9004</v>
      </c>
      <c r="F12" s="805">
        <v>9261</v>
      </c>
    </row>
    <row r="13" spans="1:6" ht="15" customHeight="1">
      <c r="A13" s="335" t="s">
        <v>336</v>
      </c>
      <c r="B13" s="805">
        <v>2644</v>
      </c>
      <c r="C13" s="805">
        <v>2530</v>
      </c>
      <c r="D13" s="805">
        <v>2539</v>
      </c>
      <c r="E13" s="805">
        <v>2653</v>
      </c>
      <c r="F13" s="805">
        <v>2724</v>
      </c>
    </row>
    <row r="14" spans="1:6" ht="15" customHeight="1">
      <c r="A14" s="335" t="s">
        <v>337</v>
      </c>
      <c r="B14" s="805">
        <v>21692</v>
      </c>
      <c r="C14" s="805">
        <v>20560</v>
      </c>
      <c r="D14" s="805">
        <v>20607</v>
      </c>
      <c r="E14" s="805">
        <v>21023</v>
      </c>
      <c r="F14" s="805">
        <v>22309</v>
      </c>
    </row>
    <row r="15" spans="1:6" ht="30" customHeight="1">
      <c r="A15" s="335" t="s">
        <v>338</v>
      </c>
      <c r="B15" s="805">
        <v>20223</v>
      </c>
      <c r="C15" s="805">
        <v>19374</v>
      </c>
      <c r="D15" s="805">
        <v>18763</v>
      </c>
      <c r="E15" s="805">
        <v>18854</v>
      </c>
      <c r="F15" s="805">
        <v>19166</v>
      </c>
    </row>
    <row r="16" spans="1:6" ht="15" customHeight="1">
      <c r="A16" s="335" t="s">
        <v>339</v>
      </c>
      <c r="B16" s="805">
        <v>38137</v>
      </c>
      <c r="C16" s="805">
        <v>37163</v>
      </c>
      <c r="D16" s="805">
        <v>37556</v>
      </c>
      <c r="E16" s="805">
        <v>40020</v>
      </c>
      <c r="F16" s="805">
        <v>45175</v>
      </c>
    </row>
    <row r="17" spans="1:6" ht="15" customHeight="1">
      <c r="A17" s="335" t="s">
        <v>340</v>
      </c>
      <c r="B17" s="805">
        <v>1717</v>
      </c>
      <c r="C17" s="805">
        <v>1794</v>
      </c>
      <c r="D17" s="805">
        <v>1819</v>
      </c>
      <c r="E17" s="805">
        <v>2097</v>
      </c>
      <c r="F17" s="805">
        <v>2034</v>
      </c>
    </row>
    <row r="18" spans="1:6" ht="15" customHeight="1">
      <c r="A18" s="335" t="s">
        <v>341</v>
      </c>
      <c r="B18" s="805">
        <v>6925</v>
      </c>
      <c r="C18" s="805">
        <v>6931</v>
      </c>
      <c r="D18" s="805">
        <v>6839</v>
      </c>
      <c r="E18" s="805">
        <v>7031</v>
      </c>
      <c r="F18" s="805">
        <v>7484</v>
      </c>
    </row>
    <row r="19" spans="1:6" ht="15" customHeight="1">
      <c r="A19" s="335" t="s">
        <v>342</v>
      </c>
      <c r="B19" s="805">
        <v>42467</v>
      </c>
      <c r="C19" s="805">
        <v>42571</v>
      </c>
      <c r="D19" s="805">
        <v>43165</v>
      </c>
      <c r="E19" s="805">
        <v>45104</v>
      </c>
      <c r="F19" s="805">
        <v>46279</v>
      </c>
    </row>
    <row r="20" spans="1:6" ht="15" customHeight="1">
      <c r="A20" s="335" t="s">
        <v>343</v>
      </c>
      <c r="B20" s="805">
        <v>22856</v>
      </c>
      <c r="C20" s="805">
        <v>22353</v>
      </c>
      <c r="D20" s="805">
        <v>22085</v>
      </c>
      <c r="E20" s="805">
        <v>23075</v>
      </c>
      <c r="F20" s="805">
        <v>24238</v>
      </c>
    </row>
    <row r="21" spans="1:6" ht="30" customHeight="1">
      <c r="A21" s="335" t="s">
        <v>344</v>
      </c>
      <c r="B21" s="805">
        <v>4391</v>
      </c>
      <c r="C21" s="805">
        <v>4006</v>
      </c>
      <c r="D21" s="805">
        <v>4177</v>
      </c>
      <c r="E21" s="805">
        <v>4096</v>
      </c>
      <c r="F21" s="805">
        <v>4357</v>
      </c>
    </row>
    <row r="22" spans="1:6" ht="15" customHeight="1">
      <c r="A22" s="335" t="s">
        <v>345</v>
      </c>
      <c r="B22" s="805">
        <v>6551</v>
      </c>
      <c r="C22" s="805">
        <v>5925</v>
      </c>
      <c r="D22" s="805">
        <v>6104</v>
      </c>
      <c r="E22" s="805">
        <v>6661</v>
      </c>
      <c r="F22" s="805">
        <v>7802</v>
      </c>
    </row>
    <row r="23" spans="1:6" ht="30" customHeight="1">
      <c r="A23" s="335" t="s">
        <v>346</v>
      </c>
      <c r="B23" s="805">
        <v>14190</v>
      </c>
      <c r="C23" s="805">
        <v>14782</v>
      </c>
      <c r="D23" s="805">
        <v>14162</v>
      </c>
      <c r="E23" s="805">
        <v>13608</v>
      </c>
      <c r="F23" s="805">
        <v>13566</v>
      </c>
    </row>
    <row r="24" spans="1:6" ht="15" customHeight="1">
      <c r="A24" s="335" t="s">
        <v>347</v>
      </c>
      <c r="B24" s="805">
        <v>89510</v>
      </c>
      <c r="C24" s="805">
        <v>92641</v>
      </c>
      <c r="D24" s="805">
        <v>98696</v>
      </c>
      <c r="E24" s="805">
        <v>115393</v>
      </c>
      <c r="F24" s="805">
        <v>120448</v>
      </c>
    </row>
    <row r="25" spans="1:6" ht="15" customHeight="1">
      <c r="A25" s="335" t="s">
        <v>348</v>
      </c>
      <c r="B25" s="805">
        <v>1807</v>
      </c>
      <c r="C25" s="805">
        <v>1866</v>
      </c>
      <c r="D25" s="805">
        <v>1811</v>
      </c>
      <c r="E25" s="805">
        <v>1905</v>
      </c>
      <c r="F25" s="805">
        <v>1879</v>
      </c>
    </row>
    <row r="26" spans="1:6" ht="15" customHeight="1">
      <c r="A26" s="335" t="s">
        <v>349</v>
      </c>
      <c r="B26" s="805">
        <v>7332</v>
      </c>
      <c r="C26" s="805">
        <v>6528</v>
      </c>
      <c r="D26" s="805">
        <v>6847</v>
      </c>
      <c r="E26" s="805">
        <v>7825</v>
      </c>
      <c r="F26" s="805">
        <v>7287</v>
      </c>
    </row>
    <row r="27" spans="1:6" ht="30" customHeight="1">
      <c r="A27" s="335" t="s">
        <v>350</v>
      </c>
      <c r="B27" s="805">
        <v>39509</v>
      </c>
      <c r="C27" s="805">
        <v>36076</v>
      </c>
      <c r="D27" s="805">
        <v>34102</v>
      </c>
      <c r="E27" s="805">
        <v>35109</v>
      </c>
      <c r="F27" s="805">
        <v>36876</v>
      </c>
    </row>
    <row r="28" spans="1:6" ht="15" customHeight="1">
      <c r="A28" s="335" t="s">
        <v>351</v>
      </c>
      <c r="B28" s="805">
        <v>13832</v>
      </c>
      <c r="C28" s="805">
        <v>12501</v>
      </c>
      <c r="D28" s="805">
        <v>12530</v>
      </c>
      <c r="E28" s="805">
        <v>13095</v>
      </c>
      <c r="F28" s="805">
        <v>13043</v>
      </c>
    </row>
    <row r="29" spans="1:6" ht="15" customHeight="1">
      <c r="A29" s="335" t="s">
        <v>352</v>
      </c>
      <c r="B29" s="805">
        <v>13244</v>
      </c>
      <c r="C29" s="805">
        <v>12635</v>
      </c>
      <c r="D29" s="805">
        <v>11887</v>
      </c>
      <c r="E29" s="805">
        <v>11886</v>
      </c>
      <c r="F29" s="805">
        <v>13009</v>
      </c>
    </row>
    <row r="30" spans="1:6" ht="15" customHeight="1">
      <c r="A30" s="335" t="s">
        <v>353</v>
      </c>
      <c r="B30" s="805">
        <v>14205</v>
      </c>
      <c r="C30" s="805">
        <v>12860</v>
      </c>
      <c r="D30" s="805">
        <v>11630</v>
      </c>
      <c r="E30" s="805">
        <v>14059</v>
      </c>
      <c r="F30" s="805">
        <v>18913</v>
      </c>
    </row>
    <row r="31" spans="1:6" ht="30" customHeight="1">
      <c r="A31" s="335" t="s">
        <v>354</v>
      </c>
      <c r="B31" s="805">
        <v>10092</v>
      </c>
      <c r="C31" s="805">
        <v>9647</v>
      </c>
      <c r="D31" s="805">
        <v>9578</v>
      </c>
      <c r="E31" s="805">
        <v>9995</v>
      </c>
      <c r="F31" s="805">
        <v>10920</v>
      </c>
    </row>
    <row r="32" spans="1:6" ht="15" customHeight="1">
      <c r="A32" s="335" t="s">
        <v>355</v>
      </c>
      <c r="B32" s="805">
        <v>39720</v>
      </c>
      <c r="C32" s="805">
        <v>36437</v>
      </c>
      <c r="D32" s="805">
        <v>34108</v>
      </c>
      <c r="E32" s="805">
        <v>34230</v>
      </c>
      <c r="F32" s="805">
        <v>34248</v>
      </c>
    </row>
    <row r="33" spans="1:6" ht="15" customHeight="1">
      <c r="A33" s="335" t="s">
        <v>356</v>
      </c>
      <c r="B33" s="805">
        <v>18682</v>
      </c>
      <c r="C33" s="805">
        <v>18462</v>
      </c>
      <c r="D33" s="805">
        <v>18334</v>
      </c>
      <c r="E33" s="805">
        <v>18729</v>
      </c>
      <c r="F33" s="805">
        <v>19085</v>
      </c>
    </row>
    <row r="34" spans="1:6" ht="15" customHeight="1">
      <c r="A34" s="335" t="s">
        <v>357</v>
      </c>
      <c r="B34" s="805">
        <v>26115</v>
      </c>
      <c r="C34" s="805">
        <v>24493</v>
      </c>
      <c r="D34" s="805">
        <v>22401</v>
      </c>
      <c r="E34" s="805">
        <v>22776</v>
      </c>
      <c r="F34" s="805">
        <v>23743</v>
      </c>
    </row>
    <row r="35" spans="1:6" ht="15" customHeight="1">
      <c r="A35" s="335" t="s">
        <v>358</v>
      </c>
      <c r="B35" s="805">
        <v>5126</v>
      </c>
      <c r="C35" s="805">
        <v>5276</v>
      </c>
      <c r="D35" s="805">
        <v>5342</v>
      </c>
      <c r="E35" s="805">
        <v>5703</v>
      </c>
      <c r="F35" s="805">
        <v>5682</v>
      </c>
    </row>
    <row r="36" spans="1:6" ht="15" customHeight="1">
      <c r="A36" s="335" t="s">
        <v>359</v>
      </c>
      <c r="B36" s="805">
        <v>16122</v>
      </c>
      <c r="C36" s="805">
        <v>16693</v>
      </c>
      <c r="D36" s="805">
        <v>16028</v>
      </c>
      <c r="E36" s="805">
        <v>16997</v>
      </c>
      <c r="F36" s="805">
        <v>18116</v>
      </c>
    </row>
    <row r="37" spans="1:6" ht="15" customHeight="1">
      <c r="A37" s="335" t="s">
        <v>360</v>
      </c>
      <c r="B37" s="805">
        <v>66460</v>
      </c>
      <c r="C37" s="805">
        <v>61390</v>
      </c>
      <c r="D37" s="805">
        <v>62110</v>
      </c>
      <c r="E37" s="805">
        <v>64405</v>
      </c>
      <c r="F37" s="805">
        <v>67430</v>
      </c>
    </row>
    <row r="38" spans="1:6" ht="15" customHeight="1">
      <c r="A38" s="335" t="s">
        <v>361</v>
      </c>
      <c r="B38" s="805">
        <v>624786</v>
      </c>
      <c r="C38" s="805">
        <v>601021</v>
      </c>
      <c r="D38" s="805">
        <v>598291</v>
      </c>
      <c r="E38" s="805">
        <v>633835</v>
      </c>
      <c r="F38" s="805">
        <v>666668</v>
      </c>
    </row>
    <row r="39" spans="1:6" ht="13.2" customHeight="1">
      <c r="A39" s="323"/>
      <c r="B39" s="323"/>
      <c r="C39" s="323"/>
      <c r="D39" s="323"/>
      <c r="E39" s="323"/>
      <c r="F39" s="323"/>
    </row>
    <row r="40" spans="1:6" s="29" customFormat="1" ht="10.199999999999999" customHeight="1">
      <c r="A40" s="326" t="s">
        <v>377</v>
      </c>
      <c r="B40" s="326"/>
      <c r="C40" s="326"/>
      <c r="D40" s="326"/>
      <c r="E40" s="326"/>
      <c r="F40" s="326" t="s">
        <v>292</v>
      </c>
    </row>
    <row r="41" spans="1:6" s="29" customFormat="1" ht="10.199999999999999" customHeight="1">
      <c r="A41" s="326" t="s">
        <v>378</v>
      </c>
      <c r="B41" s="326"/>
      <c r="C41" s="326"/>
      <c r="D41" s="326"/>
      <c r="E41" s="326" t="s">
        <v>292</v>
      </c>
      <c r="F41" s="326" t="s">
        <v>292</v>
      </c>
    </row>
    <row r="42" spans="1:6" s="29" customFormat="1" ht="10.199999999999999" customHeight="1">
      <c r="A42" s="326" t="s">
        <v>388</v>
      </c>
      <c r="B42" s="326"/>
      <c r="C42" s="326"/>
      <c r="D42" s="326"/>
      <c r="E42" s="326"/>
      <c r="F42" s="326"/>
    </row>
    <row r="43" spans="1:6" s="29" customFormat="1" ht="10.199999999999999" customHeight="1">
      <c r="A43" s="29" t="s">
        <v>155</v>
      </c>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91B17EB3-973F-454D-B94F-281D0622F081}"/>
    <hyperlink ref="A45" location="'Table of Contents'!A1" display="Return to Table of Contents" xr:uid="{91C0D11A-541D-4E05-963F-7CBEA5310232}"/>
  </hyperlinks>
  <pageMargins left="0" right="0" top="0" bottom="0" header="0.5" footer="0.5"/>
  <pageSetup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A9D1-CAEC-41F5-BB70-0750D86A4819}">
  <dimension ref="A1:F45"/>
  <sheetViews>
    <sheetView topLeftCell="A19" workbookViewId="0">
      <selection activeCell="K11" sqref="K11"/>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395</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31.95" customHeight="1">
      <c r="A7" s="1282" t="s">
        <v>396</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17874</v>
      </c>
      <c r="C10" s="805">
        <v>17034</v>
      </c>
      <c r="D10" s="805">
        <v>16810</v>
      </c>
      <c r="E10" s="805">
        <v>17624</v>
      </c>
      <c r="F10" s="805">
        <v>18442</v>
      </c>
    </row>
    <row r="11" spans="1:6" ht="15" customHeight="1">
      <c r="A11" s="335" t="s">
        <v>334</v>
      </c>
      <c r="B11" s="805">
        <v>49251</v>
      </c>
      <c r="C11" s="805">
        <v>45063</v>
      </c>
      <c r="D11" s="805">
        <v>44740</v>
      </c>
      <c r="E11" s="805">
        <v>45455</v>
      </c>
      <c r="F11" s="805">
        <v>46964</v>
      </c>
    </row>
    <row r="12" spans="1:6" ht="30" customHeight="1">
      <c r="A12" s="335" t="s">
        <v>335</v>
      </c>
      <c r="B12" s="805">
        <v>8689</v>
      </c>
      <c r="C12" s="805">
        <v>7638</v>
      </c>
      <c r="D12" s="805">
        <v>7615</v>
      </c>
      <c r="E12" s="805">
        <v>7949</v>
      </c>
      <c r="F12" s="805">
        <v>8301</v>
      </c>
    </row>
    <row r="13" spans="1:6" ht="15" customHeight="1">
      <c r="A13" s="335" t="s">
        <v>336</v>
      </c>
      <c r="B13" s="805">
        <v>2311</v>
      </c>
      <c r="C13" s="805">
        <v>2106</v>
      </c>
      <c r="D13" s="805">
        <v>2225</v>
      </c>
      <c r="E13" s="805">
        <v>2326</v>
      </c>
      <c r="F13" s="805">
        <v>2462</v>
      </c>
    </row>
    <row r="14" spans="1:6" ht="15" customHeight="1">
      <c r="A14" s="335" t="s">
        <v>337</v>
      </c>
      <c r="B14" s="805">
        <v>19555</v>
      </c>
      <c r="C14" s="805">
        <v>18284</v>
      </c>
      <c r="D14" s="805">
        <v>18534</v>
      </c>
      <c r="E14" s="805">
        <v>19045</v>
      </c>
      <c r="F14" s="805">
        <v>20435</v>
      </c>
    </row>
    <row r="15" spans="1:6" ht="30" customHeight="1">
      <c r="A15" s="335" t="s">
        <v>338</v>
      </c>
      <c r="B15" s="805">
        <v>18640</v>
      </c>
      <c r="C15" s="805">
        <v>17837</v>
      </c>
      <c r="D15" s="805">
        <v>17500</v>
      </c>
      <c r="E15" s="805">
        <v>17642</v>
      </c>
      <c r="F15" s="805">
        <v>17923</v>
      </c>
    </row>
    <row r="16" spans="1:6" ht="15" customHeight="1">
      <c r="A16" s="335" t="s">
        <v>339</v>
      </c>
      <c r="B16" s="805">
        <v>33235</v>
      </c>
      <c r="C16" s="805">
        <v>31957</v>
      </c>
      <c r="D16" s="805">
        <v>31743</v>
      </c>
      <c r="E16" s="805">
        <v>33890</v>
      </c>
      <c r="F16" s="805">
        <v>39896</v>
      </c>
    </row>
    <row r="17" spans="1:6" ht="15" customHeight="1">
      <c r="A17" s="335" t="s">
        <v>340</v>
      </c>
      <c r="B17" s="805">
        <v>1493</v>
      </c>
      <c r="C17" s="805">
        <v>1486</v>
      </c>
      <c r="D17" s="805">
        <v>1510</v>
      </c>
      <c r="E17" s="805">
        <v>1600</v>
      </c>
      <c r="F17" s="805">
        <v>1692</v>
      </c>
    </row>
    <row r="18" spans="1:6" ht="15" customHeight="1">
      <c r="A18" s="335" t="s">
        <v>341</v>
      </c>
      <c r="B18" s="805">
        <v>6518</v>
      </c>
      <c r="C18" s="805">
        <v>6442</v>
      </c>
      <c r="D18" s="805">
        <v>6405</v>
      </c>
      <c r="E18" s="805">
        <v>6672</v>
      </c>
      <c r="F18" s="805">
        <v>7221</v>
      </c>
    </row>
    <row r="19" spans="1:6" ht="15" customHeight="1">
      <c r="A19" s="335" t="s">
        <v>342</v>
      </c>
      <c r="B19" s="805">
        <v>39538</v>
      </c>
      <c r="C19" s="805">
        <v>39146</v>
      </c>
      <c r="D19" s="805">
        <v>39430</v>
      </c>
      <c r="E19" s="805">
        <v>37927</v>
      </c>
      <c r="F19" s="805">
        <v>41166</v>
      </c>
    </row>
    <row r="20" spans="1:6" ht="15" customHeight="1">
      <c r="A20" s="335" t="s">
        <v>343</v>
      </c>
      <c r="B20" s="805">
        <v>20982</v>
      </c>
      <c r="C20" s="805">
        <v>20555</v>
      </c>
      <c r="D20" s="805">
        <v>20393</v>
      </c>
      <c r="E20" s="805">
        <v>21417</v>
      </c>
      <c r="F20" s="805">
        <v>22416</v>
      </c>
    </row>
    <row r="21" spans="1:6" ht="30" customHeight="1">
      <c r="A21" s="335" t="s">
        <v>344</v>
      </c>
      <c r="B21" s="805">
        <v>4258</v>
      </c>
      <c r="C21" s="805">
        <v>3866</v>
      </c>
      <c r="D21" s="805">
        <v>4041</v>
      </c>
      <c r="E21" s="805">
        <v>3892</v>
      </c>
      <c r="F21" s="805">
        <v>4121</v>
      </c>
    </row>
    <row r="22" spans="1:6" ht="15" customHeight="1">
      <c r="A22" s="335" t="s">
        <v>345</v>
      </c>
      <c r="B22" s="805">
        <v>6217</v>
      </c>
      <c r="C22" s="805">
        <v>5726</v>
      </c>
      <c r="D22" s="805">
        <v>5935</v>
      </c>
      <c r="E22" s="805">
        <v>6500</v>
      </c>
      <c r="F22" s="805">
        <v>7526</v>
      </c>
    </row>
    <row r="23" spans="1:6" ht="30" customHeight="1">
      <c r="A23" s="335" t="s">
        <v>346</v>
      </c>
      <c r="B23" s="805">
        <v>11877</v>
      </c>
      <c r="C23" s="805">
        <v>10878</v>
      </c>
      <c r="D23" s="805">
        <v>10616</v>
      </c>
      <c r="E23" s="805">
        <v>10609</v>
      </c>
      <c r="F23" s="805">
        <v>10858</v>
      </c>
    </row>
    <row r="24" spans="1:6" ht="15" customHeight="1">
      <c r="A24" s="335" t="s">
        <v>347</v>
      </c>
      <c r="B24" s="805">
        <v>76105</v>
      </c>
      <c r="C24" s="805">
        <v>78464</v>
      </c>
      <c r="D24" s="805">
        <v>81116</v>
      </c>
      <c r="E24" s="805">
        <v>93849</v>
      </c>
      <c r="F24" s="805">
        <v>102337</v>
      </c>
    </row>
    <row r="25" spans="1:6" ht="15" customHeight="1">
      <c r="A25" s="335" t="s">
        <v>348</v>
      </c>
      <c r="B25" s="805">
        <v>1683</v>
      </c>
      <c r="C25" s="805">
        <v>1701</v>
      </c>
      <c r="D25" s="805">
        <v>1618</v>
      </c>
      <c r="E25" s="805">
        <v>1761</v>
      </c>
      <c r="F25" s="805">
        <v>1723</v>
      </c>
    </row>
    <row r="26" spans="1:6" ht="15" customHeight="1">
      <c r="A26" s="335" t="s">
        <v>349</v>
      </c>
      <c r="B26" s="805">
        <v>6475</v>
      </c>
      <c r="C26" s="805">
        <v>5712</v>
      </c>
      <c r="D26" s="805">
        <v>6043</v>
      </c>
      <c r="E26" s="805">
        <v>6611</v>
      </c>
      <c r="F26" s="805">
        <v>6125</v>
      </c>
    </row>
    <row r="27" spans="1:6" ht="30" customHeight="1">
      <c r="A27" s="335" t="s">
        <v>350</v>
      </c>
      <c r="B27" s="805">
        <v>37650</v>
      </c>
      <c r="C27" s="805">
        <v>34660</v>
      </c>
      <c r="D27" s="805">
        <v>32867</v>
      </c>
      <c r="E27" s="805">
        <v>34040</v>
      </c>
      <c r="F27" s="805">
        <v>35932</v>
      </c>
    </row>
    <row r="28" spans="1:6" ht="15" customHeight="1">
      <c r="A28" s="335" t="s">
        <v>351</v>
      </c>
      <c r="B28" s="805">
        <v>13015</v>
      </c>
      <c r="C28" s="805">
        <v>11550</v>
      </c>
      <c r="D28" s="805">
        <v>11668</v>
      </c>
      <c r="E28" s="805">
        <v>12162</v>
      </c>
      <c r="F28" s="805">
        <v>12332</v>
      </c>
    </row>
    <row r="29" spans="1:6" ht="15" customHeight="1">
      <c r="A29" s="335" t="s">
        <v>352</v>
      </c>
      <c r="B29" s="805">
        <v>12548</v>
      </c>
      <c r="C29" s="805">
        <v>11987</v>
      </c>
      <c r="D29" s="805">
        <v>11448</v>
      </c>
      <c r="E29" s="805">
        <v>11504</v>
      </c>
      <c r="F29" s="805">
        <v>12651</v>
      </c>
    </row>
    <row r="30" spans="1:6" ht="15" customHeight="1">
      <c r="A30" s="335" t="s">
        <v>353</v>
      </c>
      <c r="B30" s="805">
        <v>12434</v>
      </c>
      <c r="C30" s="805">
        <v>11172</v>
      </c>
      <c r="D30" s="805">
        <v>10148</v>
      </c>
      <c r="E30" s="805">
        <v>12501</v>
      </c>
      <c r="F30" s="805">
        <v>16226</v>
      </c>
    </row>
    <row r="31" spans="1:6" ht="30" customHeight="1">
      <c r="A31" s="335" t="s">
        <v>354</v>
      </c>
      <c r="B31" s="805">
        <v>9353</v>
      </c>
      <c r="C31" s="805">
        <v>8805</v>
      </c>
      <c r="D31" s="805">
        <v>8651</v>
      </c>
      <c r="E31" s="805">
        <v>9287</v>
      </c>
      <c r="F31" s="805">
        <v>10226</v>
      </c>
    </row>
    <row r="32" spans="1:6" ht="15" customHeight="1">
      <c r="A32" s="335" t="s">
        <v>355</v>
      </c>
      <c r="B32" s="805">
        <v>32673</v>
      </c>
      <c r="C32" s="805">
        <v>30234</v>
      </c>
      <c r="D32" s="805">
        <v>28728</v>
      </c>
      <c r="E32" s="805">
        <v>28405</v>
      </c>
      <c r="F32" s="805">
        <v>28651</v>
      </c>
    </row>
    <row r="33" spans="1:6" ht="15" customHeight="1">
      <c r="A33" s="335" t="s">
        <v>356</v>
      </c>
      <c r="B33" s="805">
        <v>17837</v>
      </c>
      <c r="C33" s="805">
        <v>17536</v>
      </c>
      <c r="D33" s="805">
        <v>17486</v>
      </c>
      <c r="E33" s="805">
        <v>17985</v>
      </c>
      <c r="F33" s="805">
        <v>18324</v>
      </c>
    </row>
    <row r="34" spans="1:6" ht="15" customHeight="1">
      <c r="A34" s="335" t="s">
        <v>357</v>
      </c>
      <c r="B34" s="805">
        <v>24774</v>
      </c>
      <c r="C34" s="805">
        <v>22977</v>
      </c>
      <c r="D34" s="805">
        <v>21008</v>
      </c>
      <c r="E34" s="805">
        <v>21435</v>
      </c>
      <c r="F34" s="805">
        <v>22534</v>
      </c>
    </row>
    <row r="35" spans="1:6" ht="15" customHeight="1">
      <c r="A35" s="335" t="s">
        <v>358</v>
      </c>
      <c r="B35" s="805">
        <v>4615</v>
      </c>
      <c r="C35" s="805">
        <v>4605</v>
      </c>
      <c r="D35" s="805">
        <v>4837</v>
      </c>
      <c r="E35" s="805">
        <v>5147</v>
      </c>
      <c r="F35" s="805">
        <v>5087</v>
      </c>
    </row>
    <row r="36" spans="1:6" ht="15" customHeight="1">
      <c r="A36" s="335" t="s">
        <v>359</v>
      </c>
      <c r="B36" s="805">
        <v>15980</v>
      </c>
      <c r="C36" s="805">
        <v>16573</v>
      </c>
      <c r="D36" s="805">
        <v>15922</v>
      </c>
      <c r="E36" s="805">
        <v>16861</v>
      </c>
      <c r="F36" s="805">
        <v>17914</v>
      </c>
    </row>
    <row r="37" spans="1:6" ht="15" customHeight="1">
      <c r="A37" s="335" t="s">
        <v>360</v>
      </c>
      <c r="B37" s="805">
        <v>65216</v>
      </c>
      <c r="C37" s="805">
        <v>59693</v>
      </c>
      <c r="D37" s="805">
        <v>60227</v>
      </c>
      <c r="E37" s="805">
        <v>62346</v>
      </c>
      <c r="F37" s="805">
        <v>65549</v>
      </c>
    </row>
    <row r="38" spans="1:6" ht="15" customHeight="1">
      <c r="A38" s="335" t="s">
        <v>361</v>
      </c>
      <c r="B38" s="805">
        <v>570796</v>
      </c>
      <c r="C38" s="805">
        <v>543687</v>
      </c>
      <c r="D38" s="805">
        <v>539264</v>
      </c>
      <c r="E38" s="805">
        <v>566442</v>
      </c>
      <c r="F38" s="805">
        <v>605034</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397</v>
      </c>
      <c r="B42" s="326"/>
      <c r="C42" s="326"/>
      <c r="D42" s="326"/>
      <c r="E42" s="326"/>
      <c r="F42" s="326"/>
    </row>
    <row r="43" spans="1:6" s="27" customFormat="1" ht="10.199999999999999" customHeight="1">
      <c r="A43" s="326" t="s">
        <v>389</v>
      </c>
      <c r="B43" s="326"/>
      <c r="C43" s="326"/>
      <c r="D43" s="326"/>
      <c r="E43" s="326"/>
      <c r="F43" s="326"/>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007DFA05-DCF8-49D8-841A-3BA531F743AC}"/>
    <hyperlink ref="A45" location="'Table of Contents'!A1" display="Return to Table of Contents" xr:uid="{F77B0C65-F5CC-4146-9344-13867DCD0910}"/>
  </hyperlinks>
  <pageMargins left="0" right="0" top="0" bottom="0" header="0.5" footer="0.5"/>
  <pageSetup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4E17-8078-416D-9424-AFD6E8C2432F}">
  <dimension ref="A1:F45"/>
  <sheetViews>
    <sheetView topLeftCell="A21" workbookViewId="0">
      <selection activeCell="B10" sqref="B10:F38"/>
    </sheetView>
  </sheetViews>
  <sheetFormatPr defaultColWidth="7.69921875" defaultRowHeight="14.4"/>
  <cols>
    <col min="1" max="1" width="12.09765625" style="25" bestFit="1" customWidth="1"/>
    <col min="2" max="6" width="10.5" style="25" bestFit="1" customWidth="1"/>
    <col min="7" max="16384" width="7.69921875" style="25"/>
  </cols>
  <sheetData>
    <row r="1" spans="1:6" ht="16.2">
      <c r="A1" s="128" t="s">
        <v>204</v>
      </c>
    </row>
    <row r="2" spans="1:6" ht="16.2" customHeight="1">
      <c r="A2" s="1282" t="s">
        <v>398</v>
      </c>
      <c r="B2" s="1282"/>
      <c r="C2" s="1282"/>
      <c r="D2" s="1282"/>
      <c r="E2" s="1282"/>
      <c r="F2" s="1282"/>
    </row>
    <row r="3" spans="1:6" ht="16.2" customHeight="1">
      <c r="A3" s="1282" t="s">
        <v>323</v>
      </c>
      <c r="B3" s="1282"/>
      <c r="C3" s="1282"/>
      <c r="D3" s="1282"/>
      <c r="E3" s="1282"/>
      <c r="F3" s="1282"/>
    </row>
    <row r="4" spans="1:6" ht="31.95" customHeight="1">
      <c r="A4" s="1282" t="s">
        <v>324</v>
      </c>
      <c r="B4" s="1282"/>
      <c r="C4" s="1282"/>
      <c r="D4" s="1282"/>
      <c r="E4" s="1282"/>
      <c r="F4" s="1282"/>
    </row>
    <row r="5" spans="1:6" ht="16.2" customHeight="1">
      <c r="A5" s="1282" t="s">
        <v>370</v>
      </c>
      <c r="B5" s="1282"/>
      <c r="C5" s="1282"/>
      <c r="D5" s="1282"/>
      <c r="E5" s="1282"/>
      <c r="F5" s="1282"/>
    </row>
    <row r="6" spans="1:6" ht="16.2" customHeight="1">
      <c r="A6" s="1282" t="s">
        <v>155</v>
      </c>
      <c r="B6" s="1282"/>
      <c r="C6" s="1282"/>
      <c r="D6" s="1282"/>
      <c r="E6" s="1282"/>
      <c r="F6" s="1282"/>
    </row>
    <row r="7" spans="1:6" ht="31.95" customHeight="1">
      <c r="A7" s="1282" t="s">
        <v>399</v>
      </c>
      <c r="B7" s="1282"/>
      <c r="C7" s="1282"/>
      <c r="D7" s="1282"/>
      <c r="E7" s="1282"/>
      <c r="F7" s="1282"/>
    </row>
    <row r="8" spans="1:6" ht="13.2" customHeight="1">
      <c r="A8" s="324"/>
      <c r="B8" s="324"/>
      <c r="C8" s="324"/>
      <c r="D8" s="324"/>
      <c r="E8" s="324"/>
      <c r="F8" s="324"/>
    </row>
    <row r="9" spans="1:6" ht="13.2" customHeight="1">
      <c r="A9" s="337" t="s">
        <v>292</v>
      </c>
      <c r="B9" s="337" t="s">
        <v>372</v>
      </c>
      <c r="C9" s="337" t="s">
        <v>373</v>
      </c>
      <c r="D9" s="337" t="s">
        <v>374</v>
      </c>
      <c r="E9" s="337" t="s">
        <v>375</v>
      </c>
      <c r="F9" s="337" t="s">
        <v>376</v>
      </c>
    </row>
    <row r="10" spans="1:6" ht="30" customHeight="1">
      <c r="A10" s="335" t="s">
        <v>333</v>
      </c>
      <c r="B10" s="805">
        <v>2491</v>
      </c>
      <c r="C10" s="805">
        <v>2345</v>
      </c>
      <c r="D10" s="805">
        <v>2180</v>
      </c>
      <c r="E10" s="805">
        <v>2220</v>
      </c>
      <c r="F10" s="805">
        <v>2206</v>
      </c>
    </row>
    <row r="11" spans="1:6" ht="15" customHeight="1">
      <c r="A11" s="335" t="s">
        <v>334</v>
      </c>
      <c r="B11" s="805">
        <v>3636</v>
      </c>
      <c r="C11" s="805">
        <v>3326</v>
      </c>
      <c r="D11" s="805">
        <v>3162</v>
      </c>
      <c r="E11" s="805">
        <v>2959</v>
      </c>
      <c r="F11" s="805">
        <v>3116</v>
      </c>
    </row>
    <row r="12" spans="1:6" ht="30" customHeight="1">
      <c r="A12" s="335" t="s">
        <v>335</v>
      </c>
      <c r="B12" s="805">
        <v>693</v>
      </c>
      <c r="C12" s="805">
        <v>637</v>
      </c>
      <c r="D12" s="805">
        <v>642</v>
      </c>
      <c r="E12" s="805">
        <v>638</v>
      </c>
      <c r="F12" s="805">
        <v>679</v>
      </c>
    </row>
    <row r="13" spans="1:6" ht="15" customHeight="1">
      <c r="A13" s="335" t="s">
        <v>336</v>
      </c>
      <c r="B13" s="805">
        <v>270</v>
      </c>
      <c r="C13" s="805">
        <v>269</v>
      </c>
      <c r="D13" s="805">
        <v>244</v>
      </c>
      <c r="E13" s="805">
        <v>239</v>
      </c>
      <c r="F13" s="805">
        <v>216</v>
      </c>
    </row>
    <row r="14" spans="1:6" ht="15" customHeight="1">
      <c r="A14" s="335" t="s">
        <v>337</v>
      </c>
      <c r="B14" s="805">
        <v>2091</v>
      </c>
      <c r="C14" s="805">
        <v>1928</v>
      </c>
      <c r="D14" s="805">
        <v>1816</v>
      </c>
      <c r="E14" s="805">
        <v>1857</v>
      </c>
      <c r="F14" s="805">
        <v>2012</v>
      </c>
    </row>
    <row r="15" spans="1:6" ht="30" customHeight="1">
      <c r="A15" s="335" t="s">
        <v>338</v>
      </c>
      <c r="B15" s="805">
        <v>1306</v>
      </c>
      <c r="C15" s="805">
        <v>1254</v>
      </c>
      <c r="D15" s="805">
        <v>1072</v>
      </c>
      <c r="E15" s="805">
        <v>1143</v>
      </c>
      <c r="F15" s="805">
        <v>1209</v>
      </c>
    </row>
    <row r="16" spans="1:6" ht="15" customHeight="1">
      <c r="A16" s="335" t="s">
        <v>339</v>
      </c>
      <c r="B16" s="805">
        <v>3954</v>
      </c>
      <c r="C16" s="805">
        <v>3741</v>
      </c>
      <c r="D16" s="805">
        <v>3464</v>
      </c>
      <c r="E16" s="805">
        <v>3534</v>
      </c>
      <c r="F16" s="805">
        <v>3643</v>
      </c>
    </row>
    <row r="17" spans="1:6" ht="15" customHeight="1">
      <c r="A17" s="335" t="s">
        <v>340</v>
      </c>
      <c r="B17" s="805">
        <v>94</v>
      </c>
      <c r="C17" s="805">
        <v>113</v>
      </c>
      <c r="D17" s="805">
        <v>100</v>
      </c>
      <c r="E17" s="805">
        <v>133</v>
      </c>
      <c r="F17" s="805">
        <v>141</v>
      </c>
    </row>
    <row r="18" spans="1:6" ht="15" customHeight="1">
      <c r="A18" s="335" t="s">
        <v>341</v>
      </c>
      <c r="B18" s="805">
        <v>310</v>
      </c>
      <c r="C18" s="805">
        <v>304</v>
      </c>
      <c r="D18" s="805">
        <v>287</v>
      </c>
      <c r="E18" s="805">
        <v>272</v>
      </c>
      <c r="F18" s="805">
        <v>278</v>
      </c>
    </row>
    <row r="19" spans="1:6" ht="15" customHeight="1">
      <c r="A19" s="335" t="s">
        <v>342</v>
      </c>
      <c r="B19" s="805">
        <v>0</v>
      </c>
      <c r="C19" s="805">
        <v>0</v>
      </c>
      <c r="D19" s="805">
        <v>98</v>
      </c>
      <c r="E19" s="805">
        <v>216</v>
      </c>
      <c r="F19" s="805">
        <v>226</v>
      </c>
    </row>
    <row r="20" spans="1:6" ht="15" customHeight="1">
      <c r="A20" s="335" t="s">
        <v>343</v>
      </c>
      <c r="B20" s="805">
        <v>3324</v>
      </c>
      <c r="C20" s="805">
        <v>3115</v>
      </c>
      <c r="D20" s="805">
        <v>2900</v>
      </c>
      <c r="E20" s="805">
        <v>2785</v>
      </c>
      <c r="F20" s="805">
        <v>2933</v>
      </c>
    </row>
    <row r="21" spans="1:6" ht="30" customHeight="1">
      <c r="A21" s="335" t="s">
        <v>344</v>
      </c>
      <c r="B21" s="805">
        <v>199</v>
      </c>
      <c r="C21" s="805">
        <v>212</v>
      </c>
      <c r="D21" s="805">
        <v>227</v>
      </c>
      <c r="E21" s="805">
        <v>282</v>
      </c>
      <c r="F21" s="805">
        <v>326</v>
      </c>
    </row>
    <row r="22" spans="1:6" ht="15" customHeight="1">
      <c r="A22" s="335" t="s">
        <v>345</v>
      </c>
      <c r="B22" s="805">
        <v>290</v>
      </c>
      <c r="C22" s="805">
        <v>294</v>
      </c>
      <c r="D22" s="805">
        <v>294</v>
      </c>
      <c r="E22" s="805">
        <v>337</v>
      </c>
      <c r="F22" s="805">
        <v>487</v>
      </c>
    </row>
    <row r="23" spans="1:6" ht="30" customHeight="1">
      <c r="A23" s="335" t="s">
        <v>346</v>
      </c>
      <c r="B23" s="805">
        <v>904</v>
      </c>
      <c r="C23" s="805">
        <v>872</v>
      </c>
      <c r="D23" s="805">
        <v>895</v>
      </c>
      <c r="E23" s="805">
        <v>917</v>
      </c>
      <c r="F23" s="805">
        <v>944</v>
      </c>
    </row>
    <row r="24" spans="1:6" ht="15" customHeight="1">
      <c r="A24" s="335" t="s">
        <v>347</v>
      </c>
      <c r="B24" s="805">
        <v>5236</v>
      </c>
      <c r="C24" s="805">
        <v>5281</v>
      </c>
      <c r="D24" s="805">
        <v>5276</v>
      </c>
      <c r="E24" s="805">
        <v>5183</v>
      </c>
      <c r="F24" s="805">
        <v>5432</v>
      </c>
    </row>
    <row r="25" spans="1:6" ht="15" customHeight="1">
      <c r="A25" s="335" t="s">
        <v>348</v>
      </c>
      <c r="B25" s="805">
        <v>78</v>
      </c>
      <c r="C25" s="805">
        <v>78</v>
      </c>
      <c r="D25" s="805">
        <v>63</v>
      </c>
      <c r="E25" s="805">
        <v>59</v>
      </c>
      <c r="F25" s="805">
        <v>48</v>
      </c>
    </row>
    <row r="26" spans="1:6" ht="15" customHeight="1">
      <c r="A26" s="335" t="s">
        <v>349</v>
      </c>
      <c r="B26" s="805">
        <v>700</v>
      </c>
      <c r="C26" s="805">
        <v>659</v>
      </c>
      <c r="D26" s="805">
        <v>562</v>
      </c>
      <c r="E26" s="805">
        <v>502</v>
      </c>
      <c r="F26" s="805">
        <v>521</v>
      </c>
    </row>
    <row r="27" spans="1:6" ht="30" customHeight="1">
      <c r="A27" s="335" t="s">
        <v>350</v>
      </c>
      <c r="B27" s="805">
        <v>2201</v>
      </c>
      <c r="C27" s="805">
        <v>2218</v>
      </c>
      <c r="D27" s="805">
        <v>2068</v>
      </c>
      <c r="E27" s="805">
        <v>1972</v>
      </c>
      <c r="F27" s="805">
        <v>1968</v>
      </c>
    </row>
    <row r="28" spans="1:6" ht="15" customHeight="1">
      <c r="A28" s="335" t="s">
        <v>351</v>
      </c>
      <c r="B28" s="805">
        <v>805</v>
      </c>
      <c r="C28" s="805">
        <v>738</v>
      </c>
      <c r="D28" s="805">
        <v>710</v>
      </c>
      <c r="E28" s="805">
        <v>668</v>
      </c>
      <c r="F28" s="805">
        <v>602</v>
      </c>
    </row>
    <row r="29" spans="1:6" ht="15" customHeight="1">
      <c r="A29" s="335" t="s">
        <v>352</v>
      </c>
      <c r="B29" s="805">
        <v>956</v>
      </c>
      <c r="C29" s="805">
        <v>983</v>
      </c>
      <c r="D29" s="805">
        <v>880</v>
      </c>
      <c r="E29" s="805">
        <v>794</v>
      </c>
      <c r="F29" s="805">
        <v>868</v>
      </c>
    </row>
    <row r="30" spans="1:6" ht="15" customHeight="1">
      <c r="A30" s="335" t="s">
        <v>353</v>
      </c>
      <c r="B30" s="805">
        <v>1812</v>
      </c>
      <c r="C30" s="805">
        <v>1666</v>
      </c>
      <c r="D30" s="805">
        <v>1638</v>
      </c>
      <c r="E30" s="805">
        <v>1570</v>
      </c>
      <c r="F30" s="805">
        <v>1997</v>
      </c>
    </row>
    <row r="31" spans="1:6" ht="30" customHeight="1">
      <c r="A31" s="335" t="s">
        <v>354</v>
      </c>
      <c r="B31" s="805">
        <v>613</v>
      </c>
      <c r="C31" s="805">
        <v>617</v>
      </c>
      <c r="D31" s="805">
        <v>557</v>
      </c>
      <c r="E31" s="805">
        <v>496</v>
      </c>
      <c r="F31" s="805">
        <v>518</v>
      </c>
    </row>
    <row r="32" spans="1:6" ht="15" customHeight="1">
      <c r="A32" s="335" t="s">
        <v>355</v>
      </c>
      <c r="B32" s="805">
        <v>5768</v>
      </c>
      <c r="C32" s="805">
        <v>5263</v>
      </c>
      <c r="D32" s="805">
        <v>4898</v>
      </c>
      <c r="E32" s="805">
        <v>4831</v>
      </c>
      <c r="F32" s="805">
        <v>4950</v>
      </c>
    </row>
    <row r="33" spans="1:6" ht="15" customHeight="1">
      <c r="A33" s="335" t="s">
        <v>356</v>
      </c>
      <c r="B33" s="805">
        <v>1195</v>
      </c>
      <c r="C33" s="805">
        <v>1113</v>
      </c>
      <c r="D33" s="805">
        <v>995</v>
      </c>
      <c r="E33" s="805">
        <v>970</v>
      </c>
      <c r="F33" s="805">
        <v>1017</v>
      </c>
    </row>
    <row r="34" spans="1:6" ht="15" customHeight="1">
      <c r="A34" s="335" t="s">
        <v>357</v>
      </c>
      <c r="B34" s="805">
        <v>2324</v>
      </c>
      <c r="C34" s="805">
        <v>2202</v>
      </c>
      <c r="D34" s="805">
        <v>2084</v>
      </c>
      <c r="E34" s="805">
        <v>2273</v>
      </c>
      <c r="F34" s="805">
        <v>2408</v>
      </c>
    </row>
    <row r="35" spans="1:6" ht="15" customHeight="1">
      <c r="A35" s="335" t="s">
        <v>358</v>
      </c>
      <c r="B35" s="805">
        <v>228</v>
      </c>
      <c r="C35" s="805">
        <v>228</v>
      </c>
      <c r="D35" s="805">
        <v>223</v>
      </c>
      <c r="E35" s="805">
        <v>210</v>
      </c>
      <c r="F35" s="805">
        <v>253</v>
      </c>
    </row>
    <row r="36" spans="1:6" ht="15" customHeight="1">
      <c r="A36" s="335" t="s">
        <v>359</v>
      </c>
      <c r="B36" s="805">
        <v>92</v>
      </c>
      <c r="C36" s="805">
        <v>96</v>
      </c>
      <c r="D36" s="805">
        <v>96</v>
      </c>
      <c r="E36" s="805">
        <v>200</v>
      </c>
      <c r="F36" s="805">
        <v>351</v>
      </c>
    </row>
    <row r="37" spans="1:6" ht="15" customHeight="1">
      <c r="A37" s="335" t="s">
        <v>360</v>
      </c>
      <c r="B37" s="805">
        <v>2623</v>
      </c>
      <c r="C37" s="805">
        <v>2786</v>
      </c>
      <c r="D37" s="805">
        <v>2698</v>
      </c>
      <c r="E37" s="805">
        <v>2908</v>
      </c>
      <c r="F37" s="805">
        <v>2963</v>
      </c>
    </row>
    <row r="38" spans="1:6" ht="15" customHeight="1">
      <c r="A38" s="335" t="s">
        <v>361</v>
      </c>
      <c r="B38" s="805">
        <v>44193</v>
      </c>
      <c r="C38" s="805">
        <v>42338</v>
      </c>
      <c r="D38" s="805">
        <v>40129</v>
      </c>
      <c r="E38" s="805">
        <v>40168</v>
      </c>
      <c r="F38" s="805">
        <v>42312</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397</v>
      </c>
      <c r="B42" s="326"/>
      <c r="C42" s="326"/>
      <c r="D42" s="326"/>
      <c r="E42" s="326"/>
      <c r="F42" s="326"/>
    </row>
    <row r="43" spans="1:6" s="27" customFormat="1" ht="10.199999999999999" customHeight="1">
      <c r="A43" s="326" t="s">
        <v>392</v>
      </c>
      <c r="B43" s="326"/>
      <c r="C43" s="326"/>
      <c r="D43" s="326"/>
      <c r="E43" s="326"/>
      <c r="F43" s="326" t="s">
        <v>292</v>
      </c>
    </row>
    <row r="44" spans="1:6" ht="13.2" customHeight="1"/>
    <row r="45" spans="1:6" ht="16.2">
      <c r="A45" s="128" t="s">
        <v>204</v>
      </c>
    </row>
  </sheetData>
  <mergeCells count="6">
    <mergeCell ref="A7:F7"/>
    <mergeCell ref="A2:F2"/>
    <mergeCell ref="A3:F3"/>
    <mergeCell ref="A4:F4"/>
    <mergeCell ref="A5:F5"/>
    <mergeCell ref="A6:F6"/>
  </mergeCells>
  <hyperlinks>
    <hyperlink ref="A1" location="'Table of Contents'!A1" display="Return to Table of Contents" xr:uid="{3625F7D9-DB2D-4295-A20A-32A87C0E896A}"/>
    <hyperlink ref="A45" location="'Table of Contents'!A1" display="Return to Table of Contents" xr:uid="{7533DA91-6C9D-43CA-BF03-C07FB06F39A0}"/>
  </hyperlinks>
  <pageMargins left="0" right="0" top="0" bottom="0" header="0.5" footer="0.5"/>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zoomScaleNormal="100" zoomScalePageLayoutView="130" workbookViewId="0">
      <selection activeCell="A3" sqref="A3:D3"/>
    </sheetView>
  </sheetViews>
  <sheetFormatPr defaultColWidth="8.69921875" defaultRowHeight="15.6"/>
  <cols>
    <col min="1" max="1" width="6.09765625" style="1" customWidth="1"/>
    <col min="2" max="3" width="8.69921875" style="1" customWidth="1"/>
    <col min="4" max="4" width="12.8984375" style="1" customWidth="1"/>
    <col min="5" max="5" width="3.59765625" style="2" customWidth="1"/>
    <col min="6" max="6" width="10.5" style="3" customWidth="1"/>
    <col min="7" max="7" width="2.19921875" style="1" customWidth="1"/>
    <col min="8" max="8" width="3.19921875" style="1" customWidth="1"/>
    <col min="9" max="10" width="8.69921875" style="1"/>
    <col min="11" max="11" width="8" style="1" customWidth="1"/>
    <col min="12" max="12" width="17.3984375" style="1" customWidth="1"/>
    <col min="13" max="13" width="11.19921875" style="1" bestFit="1" customWidth="1"/>
    <col min="14" max="14" width="15.5" style="1" customWidth="1"/>
    <col min="15" max="16384" width="8.69921875" style="1"/>
  </cols>
  <sheetData>
    <row r="1" spans="1:16" ht="18.600000000000001" thickBot="1">
      <c r="A1" s="1214" t="s">
        <v>170</v>
      </c>
      <c r="B1" s="1215"/>
      <c r="C1" s="1215"/>
      <c r="D1" s="1215"/>
      <c r="E1" s="1215"/>
      <c r="F1" s="1215"/>
      <c r="G1" s="1215"/>
      <c r="H1" s="1215"/>
      <c r="I1" s="1215"/>
      <c r="J1" s="1215"/>
      <c r="K1" s="1215"/>
      <c r="L1" s="1215"/>
      <c r="M1" s="1215"/>
      <c r="N1" s="1216"/>
    </row>
    <row r="2" spans="1:16">
      <c r="A2" s="824"/>
      <c r="B2" s="159"/>
      <c r="C2" s="159"/>
      <c r="D2" s="159"/>
      <c r="E2" s="160"/>
      <c r="F2" s="160"/>
      <c r="G2" s="17"/>
      <c r="H2" s="159"/>
      <c r="I2" s="159"/>
      <c r="J2" s="159"/>
      <c r="K2" s="159"/>
      <c r="L2" s="159"/>
      <c r="M2" s="159"/>
      <c r="N2" s="1212" t="s">
        <v>171</v>
      </c>
      <c r="O2" s="17"/>
    </row>
    <row r="3" spans="1:16" ht="33.75" customHeight="1">
      <c r="A3" s="1217" t="s">
        <v>172</v>
      </c>
      <c r="B3" s="1218"/>
      <c r="C3" s="1218"/>
      <c r="D3" s="1218"/>
      <c r="E3" s="162"/>
      <c r="F3" s="163"/>
      <c r="G3" s="17"/>
      <c r="H3" s="161" t="s">
        <v>173</v>
      </c>
      <c r="I3" s="159"/>
      <c r="J3" s="159"/>
      <c r="K3" s="159"/>
      <c r="L3" s="159"/>
      <c r="M3" s="161" t="s">
        <v>174</v>
      </c>
      <c r="N3" s="1212"/>
      <c r="O3" s="17"/>
    </row>
    <row r="4" spans="1:16" ht="16.2">
      <c r="A4" s="824"/>
      <c r="B4" s="1211" t="s">
        <v>175</v>
      </c>
      <c r="C4" s="1211"/>
      <c r="D4" s="1211"/>
      <c r="E4" s="164"/>
      <c r="F4" s="165">
        <v>38998</v>
      </c>
      <c r="G4" s="17"/>
      <c r="H4" s="159"/>
      <c r="I4" s="1213" t="s">
        <v>176</v>
      </c>
      <c r="J4" s="1213"/>
      <c r="K4" s="1213"/>
      <c r="L4" s="1213"/>
      <c r="M4" s="165">
        <v>648943</v>
      </c>
      <c r="N4" s="170">
        <v>105565</v>
      </c>
      <c r="O4" s="17"/>
    </row>
    <row r="5" spans="1:16" ht="16.2">
      <c r="A5" s="824"/>
      <c r="B5" s="159"/>
      <c r="C5" s="1211" t="s">
        <v>177</v>
      </c>
      <c r="D5" s="1211"/>
      <c r="E5" s="164"/>
      <c r="F5" s="165">
        <v>18962</v>
      </c>
      <c r="G5" s="17"/>
      <c r="H5" s="159"/>
      <c r="I5" s="159" t="s">
        <v>178</v>
      </c>
      <c r="J5" s="159"/>
      <c r="K5" s="159"/>
      <c r="L5" s="159"/>
      <c r="M5" s="165">
        <v>44210</v>
      </c>
      <c r="N5" s="170">
        <v>9302</v>
      </c>
      <c r="O5" s="17"/>
    </row>
    <row r="6" spans="1:16" ht="16.2">
      <c r="A6" s="824"/>
      <c r="B6" s="159"/>
      <c r="C6" s="159"/>
      <c r="D6" s="159" t="s">
        <v>179</v>
      </c>
      <c r="E6" s="164"/>
      <c r="F6" s="165">
        <v>6075</v>
      </c>
      <c r="G6" s="17"/>
      <c r="H6" s="159"/>
      <c r="I6" s="159" t="s">
        <v>180</v>
      </c>
      <c r="J6" s="159"/>
      <c r="K6" s="159"/>
      <c r="L6" s="159"/>
      <c r="M6" s="165">
        <v>283612</v>
      </c>
      <c r="N6" s="170">
        <v>45923</v>
      </c>
      <c r="O6" s="17"/>
    </row>
    <row r="7" spans="1:16" ht="16.2">
      <c r="A7" s="824"/>
      <c r="B7" s="159"/>
      <c r="C7" s="159"/>
      <c r="D7" s="159" t="s">
        <v>181</v>
      </c>
      <c r="E7" s="164"/>
      <c r="F7" s="165">
        <v>12887</v>
      </c>
      <c r="G7" s="17"/>
      <c r="H7" s="159"/>
      <c r="I7" s="159" t="s">
        <v>182</v>
      </c>
      <c r="J7" s="159"/>
      <c r="K7" s="159"/>
      <c r="L7" s="159"/>
      <c r="M7" s="165">
        <v>126765</v>
      </c>
      <c r="N7" s="170">
        <v>14377</v>
      </c>
      <c r="O7" s="17"/>
    </row>
    <row r="8" spans="1:16" ht="16.2">
      <c r="A8" s="824"/>
      <c r="B8" s="159"/>
      <c r="C8" s="159"/>
      <c r="D8" s="159"/>
      <c r="E8" s="152"/>
      <c r="F8" s="153"/>
      <c r="G8" s="17"/>
      <c r="H8" s="159"/>
      <c r="I8" s="159" t="s">
        <v>183</v>
      </c>
      <c r="J8" s="159"/>
      <c r="K8" s="159"/>
      <c r="L8" s="159"/>
      <c r="M8" s="165">
        <v>56616</v>
      </c>
      <c r="N8" s="170">
        <v>35723</v>
      </c>
      <c r="O8" s="17"/>
    </row>
    <row r="9" spans="1:16">
      <c r="A9" s="824"/>
      <c r="B9" s="159"/>
      <c r="C9" s="159"/>
      <c r="D9" s="159"/>
      <c r="E9" s="152"/>
      <c r="F9" s="153"/>
      <c r="G9" s="17"/>
      <c r="H9" s="159"/>
      <c r="I9" s="159" t="s">
        <v>184</v>
      </c>
      <c r="J9" s="159"/>
      <c r="K9" s="159"/>
      <c r="L9" s="159"/>
      <c r="M9" s="154">
        <v>17399</v>
      </c>
      <c r="N9" s="158">
        <v>7845</v>
      </c>
      <c r="O9" s="17"/>
    </row>
    <row r="10" spans="1:16" ht="16.2">
      <c r="A10" s="1217" t="s">
        <v>185</v>
      </c>
      <c r="B10" s="1218"/>
      <c r="C10" s="1218"/>
      <c r="D10" s="1218"/>
      <c r="E10" s="162"/>
      <c r="F10" s="153"/>
      <c r="G10" s="17"/>
      <c r="H10" s="159"/>
      <c r="I10" s="159" t="s">
        <v>186</v>
      </c>
      <c r="J10" s="159"/>
      <c r="K10" s="159"/>
      <c r="L10" s="159"/>
      <c r="M10" s="165">
        <v>1548</v>
      </c>
      <c r="N10" s="170">
        <v>740</v>
      </c>
      <c r="O10" s="17"/>
    </row>
    <row r="11" spans="1:16" ht="16.2">
      <c r="A11" s="824"/>
      <c r="B11" s="1211" t="s">
        <v>187</v>
      </c>
      <c r="C11" s="1211"/>
      <c r="D11" s="1211"/>
      <c r="E11" s="164"/>
      <c r="F11" s="165">
        <v>648943</v>
      </c>
      <c r="G11" s="17"/>
      <c r="H11" s="159"/>
      <c r="I11" s="159" t="s">
        <v>188</v>
      </c>
      <c r="J11" s="159"/>
      <c r="K11" s="159"/>
      <c r="L11" s="159"/>
      <c r="M11" s="165">
        <v>764</v>
      </c>
      <c r="N11" s="170">
        <v>207</v>
      </c>
      <c r="O11" s="17"/>
    </row>
    <row r="12" spans="1:16" ht="16.2">
      <c r="A12" s="824"/>
      <c r="B12" s="159"/>
      <c r="C12" s="159"/>
      <c r="D12" s="159"/>
      <c r="E12" s="160"/>
      <c r="F12" s="166"/>
      <c r="G12" s="17"/>
      <c r="H12" s="159"/>
      <c r="I12" s="159" t="s">
        <v>189</v>
      </c>
      <c r="J12" s="159"/>
      <c r="K12" s="159"/>
      <c r="L12" s="159"/>
      <c r="M12" s="165">
        <v>178</v>
      </c>
      <c r="N12" s="170">
        <v>74</v>
      </c>
      <c r="O12" s="17"/>
    </row>
    <row r="13" spans="1:16">
      <c r="A13" s="825"/>
      <c r="B13" s="159"/>
      <c r="C13" s="159"/>
      <c r="D13" s="159"/>
      <c r="E13" s="160"/>
      <c r="F13" s="163"/>
      <c r="G13" s="17"/>
      <c r="H13" s="159"/>
      <c r="I13" s="159" t="s">
        <v>190</v>
      </c>
      <c r="J13" s="159"/>
      <c r="K13" s="159"/>
      <c r="L13" s="159"/>
      <c r="M13" s="165">
        <v>203809</v>
      </c>
      <c r="N13" s="171" t="s">
        <v>191</v>
      </c>
      <c r="O13" s="151"/>
    </row>
    <row r="14" spans="1:16">
      <c r="A14" s="1217" t="s">
        <v>192</v>
      </c>
      <c r="B14" s="1218"/>
      <c r="C14" s="1218"/>
      <c r="D14" s="1218"/>
      <c r="E14" s="162"/>
      <c r="F14" s="166"/>
      <c r="G14" s="17"/>
      <c r="H14" s="159"/>
      <c r="I14" s="159" t="s">
        <v>193</v>
      </c>
      <c r="J14" s="159"/>
      <c r="K14" s="159"/>
      <c r="L14" s="159"/>
      <c r="M14" s="165">
        <v>32793</v>
      </c>
      <c r="N14" s="155" t="s">
        <v>191</v>
      </c>
      <c r="O14" s="17"/>
    </row>
    <row r="15" spans="1:16">
      <c r="A15" s="824"/>
      <c r="B15" s="1211" t="s">
        <v>194</v>
      </c>
      <c r="C15" s="1211"/>
      <c r="D15" s="1211"/>
      <c r="E15" s="164"/>
      <c r="F15" s="165">
        <v>154556</v>
      </c>
      <c r="G15" s="17"/>
      <c r="H15" s="159"/>
      <c r="I15" s="159" t="s">
        <v>195</v>
      </c>
      <c r="J15" s="159"/>
      <c r="K15" s="159"/>
      <c r="L15" s="159"/>
      <c r="M15" s="165">
        <v>25619</v>
      </c>
      <c r="N15" s="155" t="s">
        <v>191</v>
      </c>
      <c r="O15" s="17"/>
    </row>
    <row r="16" spans="1:16">
      <c r="A16" s="824"/>
      <c r="B16" s="1211" t="s">
        <v>196</v>
      </c>
      <c r="C16" s="1211"/>
      <c r="D16" s="1211"/>
      <c r="E16" s="164"/>
      <c r="F16" s="165">
        <v>252541</v>
      </c>
      <c r="G16" s="17"/>
      <c r="H16" s="159"/>
      <c r="I16" s="159" t="s">
        <v>197</v>
      </c>
      <c r="J16" s="159"/>
      <c r="K16" s="159"/>
      <c r="L16" s="159"/>
      <c r="M16" s="165">
        <v>48455</v>
      </c>
      <c r="N16" s="155" t="s">
        <v>191</v>
      </c>
      <c r="O16" s="17"/>
      <c r="P16" s="18"/>
    </row>
    <row r="17" spans="1:15">
      <c r="A17" s="824"/>
      <c r="B17" s="1211" t="s">
        <v>198</v>
      </c>
      <c r="C17" s="1211"/>
      <c r="D17" s="1211"/>
      <c r="E17" s="164"/>
      <c r="F17" s="167" t="s">
        <v>199</v>
      </c>
      <c r="G17" s="17"/>
      <c r="H17" s="159"/>
      <c r="I17" s="159" t="s">
        <v>200</v>
      </c>
      <c r="J17" s="159"/>
      <c r="K17" s="159"/>
      <c r="L17" s="159"/>
      <c r="M17" s="165">
        <v>252</v>
      </c>
      <c r="N17" s="155" t="s">
        <v>191</v>
      </c>
      <c r="O17" s="17"/>
    </row>
    <row r="18" spans="1:15">
      <c r="A18" s="824"/>
      <c r="B18" s="1211" t="s">
        <v>201</v>
      </c>
      <c r="C18" s="1211"/>
      <c r="D18" s="1211"/>
      <c r="E18" s="164"/>
      <c r="F18" s="167">
        <v>25</v>
      </c>
      <c r="G18" s="17"/>
      <c r="H18" s="161"/>
      <c r="I18" s="159" t="s">
        <v>202</v>
      </c>
      <c r="J18" s="159"/>
      <c r="K18" s="159"/>
      <c r="L18" s="159"/>
      <c r="M18" s="165">
        <v>23077</v>
      </c>
      <c r="N18" s="155" t="s">
        <v>191</v>
      </c>
      <c r="O18" s="17"/>
    </row>
    <row r="19" spans="1:15">
      <c r="A19" s="824"/>
      <c r="B19" s="1211"/>
      <c r="C19" s="1211"/>
      <c r="D19" s="1211"/>
      <c r="E19" s="164"/>
      <c r="F19" s="168"/>
      <c r="G19" s="17"/>
      <c r="H19" s="159"/>
      <c r="I19" s="159" t="s">
        <v>203</v>
      </c>
      <c r="J19" s="159"/>
      <c r="K19" s="159"/>
      <c r="L19" s="159"/>
      <c r="M19" s="159"/>
      <c r="N19" s="156"/>
      <c r="O19" s="17"/>
    </row>
    <row r="20" spans="1:15">
      <c r="A20" s="824"/>
      <c r="B20" s="1211"/>
      <c r="C20" s="1211"/>
      <c r="D20" s="1211"/>
      <c r="E20" s="164"/>
      <c r="F20" s="165"/>
      <c r="G20" s="17"/>
      <c r="H20" s="159"/>
      <c r="I20" s="159"/>
      <c r="J20" s="159"/>
      <c r="K20" s="159"/>
      <c r="L20" s="159"/>
      <c r="M20" s="159"/>
      <c r="N20" s="156"/>
      <c r="O20" s="17"/>
    </row>
    <row r="21" spans="1:15">
      <c r="A21" s="824"/>
      <c r="B21" s="159"/>
      <c r="C21" s="159"/>
      <c r="D21" s="159"/>
      <c r="E21" s="160"/>
      <c r="F21" s="169"/>
      <c r="G21" s="17"/>
      <c r="H21" s="159"/>
      <c r="I21" s="159"/>
      <c r="J21" s="159"/>
      <c r="K21" s="159"/>
      <c r="L21" s="159"/>
      <c r="M21" s="159"/>
      <c r="N21" s="156"/>
      <c r="O21" s="17"/>
    </row>
    <row r="22" spans="1:15">
      <c r="A22" s="824"/>
      <c r="B22" s="159"/>
      <c r="C22" s="159"/>
      <c r="D22" s="159"/>
      <c r="E22" s="160"/>
      <c r="F22" s="164"/>
      <c r="G22" s="17"/>
      <c r="H22" s="159"/>
      <c r="I22" s="159"/>
      <c r="J22" s="159"/>
      <c r="K22" s="159"/>
      <c r="L22" s="159"/>
      <c r="M22" s="159"/>
      <c r="N22" s="156"/>
      <c r="O22" s="17"/>
    </row>
    <row r="23" spans="1:15">
      <c r="A23" s="824"/>
      <c r="B23" s="159"/>
      <c r="C23" s="159"/>
      <c r="D23" s="159"/>
      <c r="E23" s="160"/>
      <c r="F23" s="164"/>
      <c r="G23" s="17"/>
      <c r="H23" s="159"/>
      <c r="I23" s="159"/>
      <c r="J23" s="159"/>
      <c r="K23" s="159"/>
      <c r="L23" s="159"/>
      <c r="M23" s="159"/>
      <c r="N23" s="156"/>
      <c r="O23" s="17"/>
    </row>
    <row r="24" spans="1:15">
      <c r="A24" s="824"/>
      <c r="B24" s="159"/>
      <c r="C24" s="159"/>
      <c r="D24" s="159"/>
      <c r="E24" s="160"/>
      <c r="F24" s="164"/>
      <c r="G24" s="17"/>
      <c r="H24" s="159"/>
      <c r="I24" s="159"/>
      <c r="J24" s="159"/>
      <c r="K24" s="159"/>
      <c r="L24" s="159"/>
      <c r="M24" s="160"/>
      <c r="N24" s="157"/>
      <c r="O24" s="17"/>
    </row>
    <row r="25" spans="1:15">
      <c r="A25" s="824"/>
      <c r="B25" s="159"/>
      <c r="C25" s="159"/>
      <c r="D25" s="159"/>
      <c r="E25" s="160"/>
      <c r="F25" s="164"/>
      <c r="G25" s="17"/>
      <c r="H25" s="159"/>
      <c r="I25" s="159"/>
      <c r="J25" s="159"/>
      <c r="K25" s="159"/>
      <c r="L25" s="159"/>
      <c r="M25" s="159"/>
      <c r="N25" s="156"/>
      <c r="O25" s="17"/>
    </row>
    <row r="26" spans="1:15">
      <c r="A26" s="826" t="s">
        <v>204</v>
      </c>
      <c r="B26" s="17"/>
      <c r="C26" s="17"/>
      <c r="D26" s="17"/>
      <c r="E26" s="172"/>
      <c r="F26" s="173"/>
      <c r="G26" s="17"/>
      <c r="H26" s="159"/>
      <c r="I26" s="159"/>
      <c r="J26" s="159"/>
      <c r="K26" s="159"/>
      <c r="L26" s="159"/>
      <c r="M26" s="159"/>
      <c r="N26" s="156"/>
      <c r="O26" s="17"/>
    </row>
    <row r="27" spans="1:15">
      <c r="A27" s="827"/>
      <c r="B27" s="17"/>
      <c r="C27" s="17"/>
      <c r="D27" s="17"/>
      <c r="E27" s="172"/>
      <c r="F27" s="173"/>
      <c r="G27" s="17"/>
      <c r="H27" s="159"/>
      <c r="I27" s="159"/>
      <c r="J27" s="159"/>
      <c r="K27" s="159"/>
      <c r="L27" s="159"/>
      <c r="M27" s="159"/>
      <c r="N27" s="156"/>
      <c r="O27" s="17"/>
    </row>
    <row r="28" spans="1:15">
      <c r="A28" s="174"/>
      <c r="B28" s="175"/>
      <c r="C28" s="175"/>
      <c r="D28" s="175"/>
      <c r="E28" s="176"/>
      <c r="F28" s="177"/>
      <c r="G28" s="175"/>
      <c r="H28" s="175"/>
      <c r="I28" s="175"/>
      <c r="J28" s="175"/>
      <c r="K28" s="175"/>
      <c r="L28" s="175"/>
      <c r="M28" s="175"/>
      <c r="N28" s="289"/>
    </row>
  </sheetData>
  <mergeCells count="15">
    <mergeCell ref="B19:D19"/>
    <mergeCell ref="B20:D20"/>
    <mergeCell ref="N2:N3"/>
    <mergeCell ref="I4:L4"/>
    <mergeCell ref="A1:N1"/>
    <mergeCell ref="A14:D14"/>
    <mergeCell ref="B15:D15"/>
    <mergeCell ref="B16:D16"/>
    <mergeCell ref="B17:D17"/>
    <mergeCell ref="B18:D18"/>
    <mergeCell ref="A3:D3"/>
    <mergeCell ref="B4:D4"/>
    <mergeCell ref="C5:D5"/>
    <mergeCell ref="A10:D10"/>
    <mergeCell ref="B11:D11"/>
  </mergeCells>
  <hyperlinks>
    <hyperlink ref="A26" location="'Table of Contents'!A1" display="Return to Table of Contents" xr:uid="{544D445B-9C72-4C8C-B7ED-87B4314765C9}"/>
    <hyperlink ref="F4" location="'FB 6.1T EMP HDCT BY OCCUP'!B5" display="'FB 6.1T EMP HDCT BY OCCUP'!B5" xr:uid="{CD83A662-07BA-4507-AAAE-53B5A3B55D51}"/>
    <hyperlink ref="F5" location="'FB 6.2T EMP HDCT'!C6" display="'FB 6.2T EMP HDCT'!C6" xr:uid="{823110AD-6910-4C54-90FF-319EC9F27FFF}"/>
    <hyperlink ref="F6" location="'FB 6.4T EMP HDCT OCC ACT DEMOG'!K18" display="'FB 6.4T EMP HDCT OCC ACT DEMOG'!K18" xr:uid="{EE7E681D-258B-4A37-BE53-4BB789A43C03}"/>
    <hyperlink ref="F7" location="'FB 6.4T EMP HDCT OCC ACT DEMOG'!K19" display="'FB 6.4T EMP HDCT OCC ACT DEMOG'!K19" xr:uid="{98439DF3-4945-46B6-B92E-110D4C3593E5}"/>
    <hyperlink ref="F11" location="'FB 2.2T ANNUAL UNDUP HDCT'!H38" display="'FB 2.2T ANNUAL UNDUP HDCT'!H38" xr:uid="{8A0C9451-40E8-4682-A4E1-6E1FEB63D9FD}"/>
    <hyperlink ref="F15" location="'FB 1.1T FALL HDCT FT-PT STATUS'!F11" display="'FB 1.1T FALL HDCT FT-PT STATUS'!F11" xr:uid="{A0C4903B-16E6-4DC5-B86F-2ED25C079310}"/>
    <hyperlink ref="F16" location="'FB 1.1T FALL HDCT FT-PT STATUS'!F12" display="'FB 1.1T FALL HDCT FT-PT STATUS'!F12" xr:uid="{AA238B7A-FE47-4E1F-827A-08DB52D22126}"/>
    <hyperlink ref="M4" location="'FB 2.2T ANNUAL UNDUP HDCT'!H38" display="'FB 2.2T ANNUAL UNDUP HDCT'!H38" xr:uid="{8A26C096-C19D-47CE-BDCF-2C86C846640C}"/>
    <hyperlink ref="M5" location="'FB 4.7.4T BACH-ALL HDCT DEMOG'!T7" display="'FB 4.7.4T BACH-ALL HDCT DEMOG'!T7" xr:uid="{D4D5DEC6-D435-403F-AA9A-D7E9DB78D6B0}"/>
    <hyperlink ref="M6" location="'FB 4.2T CRED PROG HDCT BY AWARD'!A6" display="'FB 4.2T CRED PROG HDCT BY AWARD'!A6" xr:uid="{E5B7070A-FD3D-4214-B503-4679169E6F2E}"/>
    <hyperlink ref="M7" location="'FB 4.2T CRED PROG HDCT BY AWARD'!B6" display="'FB 4.2T CRED PROG HDCT BY AWARD'!B6" xr:uid="{2F78058D-C2F8-43CE-83C6-26350B598248}"/>
    <hyperlink ref="M8" location="'FB 4.4T PROG ENROLL HDCT'!H6" display="'FB 4.4T PROG ENROLL HDCT'!H6" xr:uid="{075F4968-39AD-4A2D-AF82-1DE9E3ED90C9}"/>
    <hyperlink ref="M10" location="'FB 4.3.7T CRED PROG HDCT ATC'!T7" display="'FB 4.3.7T CRED PROG HDCT ATC'!T7" xr:uid="{2AA8789B-BCB9-4C36-A7CD-1C42970CF64D}"/>
    <hyperlink ref="M11" location="'FB 4.4T PROG ENROLL HDCT'!D6" display="'FB 4.4T PROG ENROLL HDCT'!D6" xr:uid="{35F33807-6EAF-4C36-9EEE-78BD20BA54C9}"/>
    <hyperlink ref="M12" location="'FB 4.4T PROG ENROLL HDCT'!E6" display="'FB 4.4T PROG ENROLL HDCT'!E6" xr:uid="{95B577A1-3D86-4A87-9EA3-10F1851F9D0C}"/>
    <hyperlink ref="M13" location="'FB 4.5T CRED WORK ED HDCT PROG'!L5" display="'FB 4.5T CRED WORK ED HDCT PROG'!L5" xr:uid="{08768500-55D4-49E0-A7EE-337F4C3115FB}"/>
    <hyperlink ref="M14" location="'FB 4.4T PROG ENROLL HDCT'!F6" display="'FB 4.4T PROG ENROLL HDCT'!F6" xr:uid="{ECB2D91D-D417-4798-A0AD-7C9AEC88CABC}"/>
    <hyperlink ref="M15" location="'FB 4.4T PROG ENROLL HDCT'!F6" display="'FB 4.4T PROG ENROLL HDCT'!F6" xr:uid="{443E3BA6-7A2B-4DD0-952E-9A3AECC943E6}"/>
    <hyperlink ref="M16" location="'FB 4.4T PROG ENROLL HDCT'!K6" display="'FB 4.4T PROG ENROLL HDCT'!K6" xr:uid="{C22B64F4-FBF5-46BD-8BA5-87B418661D76}"/>
    <hyperlink ref="M17" location="'FB 4.4T PROG ENROLL HDCT'!M6" display="'FB 4.4T PROG ENROLL HDCT'!M6" xr:uid="{CAA18EAC-F303-4BFD-A09D-CB8F76AF6501}"/>
    <hyperlink ref="M18" location="'FB 4.4T PROG ENROLL HDCT'!L6" display="'FB 4.4T PROG ENROLL HDCT'!L6" xr:uid="{A1CE2EAD-1CEF-4F25-8422-E0793D22B585}"/>
    <hyperlink ref="N4" location="'FB 5.1T CRED PROG COMP BY AWARD'!F6" display="'FB 5.1T CRED PROG COMP BY AWARD'!F6" xr:uid="{3F7D8465-B1F5-487B-9E25-095F81850830}"/>
    <hyperlink ref="N5" location="'FB 5.5.4T BACH_ALL'!T7" display="'FB 5.5.4T BACH_ALL'!T7" xr:uid="{A2DF0909-BC7B-4895-BE21-B0462B1BBDC5}"/>
    <hyperlink ref="N6" location="'FB 5.1T CRED PROG COMP BY AWARD'!A6" display="'FB 5.1T CRED PROG COMP BY AWARD'!A6" xr:uid="{9F643F36-C40E-4A6B-94BF-F879C602BF89}"/>
    <hyperlink ref="N7" location="'FB 5.1T CRED PROG COMP BY AWARD'!B6" display="'FB 5.1T CRED PROG COMP BY AWARD'!B6" xr:uid="{B210C677-D3AC-4827-99A2-756D7896D32B}"/>
    <hyperlink ref="N8" location="'FB 5.46T CCC'!T7" display="'FB 5.46T CCC'!T7" xr:uid="{20CE6186-F349-471D-9436-429F3A067440}"/>
    <hyperlink ref="N10" location="'FB 5.47T ADV TECH CERT'!T7" display="'FB 5.47T ADV TECH CERT'!T7" xr:uid="{0D43F995-777F-431A-93F2-F683566E9119}"/>
    <hyperlink ref="N11" location="'FB 5.1T CRED PROG COMP BY AWARD'!E6" display="'FB 5.1T CRED PROG COMP BY AWARD'!E6" xr:uid="{3B174671-5C5F-4478-A467-A02413EB5C2A}"/>
    <hyperlink ref="N12" location="'FB 5.1T CRED PROG COMP BY AWARD'!C6" display="'FB 5.1T CRED PROG COMP BY AWARD'!C6" xr:uid="{8454B0C2-ED0B-4FD4-B416-47115B273B9D}"/>
  </hyperlinks>
  <pageMargins left="0.5" right="0.5" top="0.75" bottom="0.75" header="0.3" footer="0.3"/>
  <pageSetup scale="80"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5E0E-A1DF-49E2-94AB-55864A4BE55C}">
  <dimension ref="A1:G44"/>
  <sheetViews>
    <sheetView topLeftCell="A15" workbookViewId="0"/>
  </sheetViews>
  <sheetFormatPr defaultColWidth="7.69921875" defaultRowHeight="14.4"/>
  <cols>
    <col min="1" max="1" width="12.09765625" style="25" bestFit="1" customWidth="1"/>
    <col min="2" max="6" width="10.5" style="25" bestFit="1" customWidth="1"/>
    <col min="7" max="16384" width="7.69921875" style="25"/>
  </cols>
  <sheetData>
    <row r="1" spans="1:7" ht="16.2" customHeight="1">
      <c r="A1" s="128" t="s">
        <v>204</v>
      </c>
      <c r="B1" s="127"/>
      <c r="C1" s="127"/>
      <c r="D1" s="127"/>
      <c r="E1" s="127"/>
      <c r="F1" s="127"/>
    </row>
    <row r="2" spans="1:7" ht="16.2" customHeight="1">
      <c r="A2" s="1282" t="s">
        <v>400</v>
      </c>
      <c r="B2" s="1282"/>
      <c r="C2" s="1282"/>
      <c r="D2" s="1282"/>
      <c r="E2" s="1282"/>
      <c r="F2" s="1282"/>
    </row>
    <row r="3" spans="1:7" ht="16.2" customHeight="1">
      <c r="A3" s="1282" t="s">
        <v>323</v>
      </c>
      <c r="B3" s="1282"/>
      <c r="C3" s="1282"/>
      <c r="D3" s="1282"/>
      <c r="E3" s="1282"/>
      <c r="F3" s="1282"/>
    </row>
    <row r="4" spans="1:7" ht="31.95" customHeight="1">
      <c r="A4" s="1282" t="s">
        <v>324</v>
      </c>
      <c r="B4" s="1282"/>
      <c r="C4" s="1282"/>
      <c r="D4" s="1282"/>
      <c r="E4" s="1282"/>
      <c r="F4" s="1282"/>
    </row>
    <row r="5" spans="1:7" ht="16.2" customHeight="1">
      <c r="A5" s="1282" t="s">
        <v>370</v>
      </c>
      <c r="B5" s="1282"/>
      <c r="C5" s="1282"/>
      <c r="D5" s="1282"/>
      <c r="E5" s="1282"/>
      <c r="F5" s="1282"/>
    </row>
    <row r="6" spans="1:7" ht="16.2" customHeight="1">
      <c r="A6" s="1282" t="s">
        <v>155</v>
      </c>
      <c r="B6" s="1282"/>
      <c r="C6" s="1282"/>
      <c r="D6" s="1282"/>
      <c r="E6" s="1282"/>
      <c r="F6" s="1282"/>
    </row>
    <row r="7" spans="1:7" ht="48" customHeight="1">
      <c r="A7" s="1282" t="s">
        <v>401</v>
      </c>
      <c r="B7" s="1282"/>
      <c r="C7" s="1282"/>
      <c r="D7" s="1282"/>
      <c r="E7" s="1282"/>
      <c r="F7" s="1282"/>
    </row>
    <row r="8" spans="1:7" ht="13.2" customHeight="1">
      <c r="A8" s="324"/>
      <c r="B8" s="324"/>
      <c r="C8" s="324"/>
      <c r="D8" s="324"/>
      <c r="E8" s="324"/>
      <c r="F8" s="324"/>
    </row>
    <row r="9" spans="1:7" ht="13.2" customHeight="1">
      <c r="A9" s="337" t="s">
        <v>292</v>
      </c>
      <c r="B9" s="337" t="s">
        <v>372</v>
      </c>
      <c r="C9" s="337" t="s">
        <v>373</v>
      </c>
      <c r="D9" s="337" t="s">
        <v>374</v>
      </c>
      <c r="E9" s="337" t="s">
        <v>375</v>
      </c>
      <c r="F9" s="337" t="s">
        <v>376</v>
      </c>
    </row>
    <row r="10" spans="1:7" ht="30" customHeight="1">
      <c r="A10" s="335" t="s">
        <v>333</v>
      </c>
      <c r="B10" s="805">
        <v>18711</v>
      </c>
      <c r="C10" s="805">
        <v>17883</v>
      </c>
      <c r="D10" s="805">
        <v>17519</v>
      </c>
      <c r="E10" s="805">
        <v>18297</v>
      </c>
      <c r="F10" s="805">
        <v>19065</v>
      </c>
    </row>
    <row r="11" spans="1:7" ht="15" customHeight="1">
      <c r="A11" s="335" t="s">
        <v>334</v>
      </c>
      <c r="B11" s="805">
        <v>50701</v>
      </c>
      <c r="C11" s="805">
        <v>46418</v>
      </c>
      <c r="D11" s="805">
        <v>46001</v>
      </c>
      <c r="E11" s="805">
        <v>46484</v>
      </c>
      <c r="F11" s="805">
        <v>48159</v>
      </c>
    </row>
    <row r="12" spans="1:7" ht="30" customHeight="1">
      <c r="A12" s="335" t="s">
        <v>335</v>
      </c>
      <c r="B12" s="805">
        <v>8913</v>
      </c>
      <c r="C12" s="805">
        <v>7820</v>
      </c>
      <c r="D12" s="805">
        <v>7807</v>
      </c>
      <c r="E12" s="805">
        <v>8100</v>
      </c>
      <c r="F12" s="805">
        <v>8491</v>
      </c>
    </row>
    <row r="13" spans="1:7" ht="15" customHeight="1">
      <c r="A13" s="335" t="s">
        <v>336</v>
      </c>
      <c r="B13" s="805">
        <v>2513</v>
      </c>
      <c r="C13" s="805">
        <v>2311</v>
      </c>
      <c r="D13" s="805">
        <v>2402</v>
      </c>
      <c r="E13" s="805">
        <v>2482</v>
      </c>
      <c r="F13" s="805">
        <v>2628</v>
      </c>
      <c r="G13" s="872"/>
    </row>
    <row r="14" spans="1:7" ht="15" customHeight="1">
      <c r="A14" s="335" t="s">
        <v>337</v>
      </c>
      <c r="B14" s="805">
        <v>20461</v>
      </c>
      <c r="C14" s="805">
        <v>19193</v>
      </c>
      <c r="D14" s="805">
        <v>19344</v>
      </c>
      <c r="E14" s="805">
        <v>19808</v>
      </c>
      <c r="F14" s="805">
        <v>21285</v>
      </c>
    </row>
    <row r="15" spans="1:7" ht="30" customHeight="1">
      <c r="A15" s="335" t="s">
        <v>338</v>
      </c>
      <c r="B15" s="805">
        <v>19462</v>
      </c>
      <c r="C15" s="805">
        <v>18612</v>
      </c>
      <c r="D15" s="805">
        <v>18111</v>
      </c>
      <c r="E15" s="805">
        <v>18196</v>
      </c>
      <c r="F15" s="805">
        <v>18507</v>
      </c>
    </row>
    <row r="16" spans="1:7" ht="15" customHeight="1">
      <c r="A16" s="335" t="s">
        <v>339</v>
      </c>
      <c r="B16" s="805">
        <v>34913</v>
      </c>
      <c r="C16" s="805">
        <v>33544</v>
      </c>
      <c r="D16" s="805">
        <v>33230</v>
      </c>
      <c r="E16" s="805">
        <v>35341</v>
      </c>
      <c r="F16" s="805">
        <v>41471</v>
      </c>
    </row>
    <row r="17" spans="1:6" ht="15" customHeight="1">
      <c r="A17" s="335" t="s">
        <v>340</v>
      </c>
      <c r="B17" s="805">
        <v>1519</v>
      </c>
      <c r="C17" s="805">
        <v>1515</v>
      </c>
      <c r="D17" s="805">
        <v>1526</v>
      </c>
      <c r="E17" s="805">
        <v>1631</v>
      </c>
      <c r="F17" s="805">
        <v>1728</v>
      </c>
    </row>
    <row r="18" spans="1:6" ht="15" customHeight="1">
      <c r="A18" s="335" t="s">
        <v>341</v>
      </c>
      <c r="B18" s="805">
        <v>6607</v>
      </c>
      <c r="C18" s="805">
        <v>6542</v>
      </c>
      <c r="D18" s="805">
        <v>6505</v>
      </c>
      <c r="E18" s="805">
        <v>6757</v>
      </c>
      <c r="F18" s="805">
        <v>7313</v>
      </c>
    </row>
    <row r="19" spans="1:6" ht="15" customHeight="1">
      <c r="A19" s="335" t="s">
        <v>342</v>
      </c>
      <c r="B19" s="805">
        <v>39538</v>
      </c>
      <c r="C19" s="805">
        <v>39146</v>
      </c>
      <c r="D19" s="805">
        <v>39476</v>
      </c>
      <c r="E19" s="805">
        <v>37993</v>
      </c>
      <c r="F19" s="805">
        <v>41273</v>
      </c>
    </row>
    <row r="20" spans="1:6" ht="15" customHeight="1">
      <c r="A20" s="335" t="s">
        <v>343</v>
      </c>
      <c r="B20" s="805">
        <v>22557</v>
      </c>
      <c r="C20" s="805">
        <v>22051</v>
      </c>
      <c r="D20" s="805">
        <v>21738</v>
      </c>
      <c r="E20" s="805">
        <v>22747</v>
      </c>
      <c r="F20" s="805">
        <v>23777</v>
      </c>
    </row>
    <row r="21" spans="1:6" ht="30" customHeight="1">
      <c r="A21" s="335" t="s">
        <v>344</v>
      </c>
      <c r="B21" s="805">
        <v>4358</v>
      </c>
      <c r="C21" s="805">
        <v>3970</v>
      </c>
      <c r="D21" s="805">
        <v>4156</v>
      </c>
      <c r="E21" s="805">
        <v>4034</v>
      </c>
      <c r="F21" s="805">
        <v>4274</v>
      </c>
    </row>
    <row r="22" spans="1:6" ht="15" customHeight="1">
      <c r="A22" s="335" t="s">
        <v>345</v>
      </c>
      <c r="B22" s="805">
        <v>6337</v>
      </c>
      <c r="C22" s="805">
        <v>5854</v>
      </c>
      <c r="D22" s="805">
        <v>6079</v>
      </c>
      <c r="E22" s="805">
        <v>6640</v>
      </c>
      <c r="F22" s="805">
        <v>7764</v>
      </c>
    </row>
    <row r="23" spans="1:6" ht="30" customHeight="1">
      <c r="A23" s="335" t="s">
        <v>346</v>
      </c>
      <c r="B23" s="805">
        <v>12319</v>
      </c>
      <c r="C23" s="805">
        <v>11333</v>
      </c>
      <c r="D23" s="805">
        <v>11066</v>
      </c>
      <c r="E23" s="805">
        <v>11086</v>
      </c>
      <c r="F23" s="805">
        <v>11388</v>
      </c>
    </row>
    <row r="24" spans="1:6" ht="15" customHeight="1">
      <c r="A24" s="335" t="s">
        <v>347</v>
      </c>
      <c r="B24" s="805">
        <v>78452</v>
      </c>
      <c r="C24" s="805">
        <v>80761</v>
      </c>
      <c r="D24" s="805">
        <v>83347</v>
      </c>
      <c r="E24" s="805">
        <v>96131</v>
      </c>
      <c r="F24" s="805">
        <v>104502</v>
      </c>
    </row>
    <row r="25" spans="1:6" ht="15" customHeight="1">
      <c r="A25" s="335" t="s">
        <v>348</v>
      </c>
      <c r="B25" s="805">
        <v>1734</v>
      </c>
      <c r="C25" s="805">
        <v>1760</v>
      </c>
      <c r="D25" s="805">
        <v>1652</v>
      </c>
      <c r="E25" s="805">
        <v>1803</v>
      </c>
      <c r="F25" s="805">
        <v>1754</v>
      </c>
    </row>
    <row r="26" spans="1:6" ht="15" customHeight="1">
      <c r="A26" s="335" t="s">
        <v>349</v>
      </c>
      <c r="B26" s="805">
        <v>6900</v>
      </c>
      <c r="C26" s="805">
        <v>6111</v>
      </c>
      <c r="D26" s="805">
        <v>6378</v>
      </c>
      <c r="E26" s="805">
        <v>6909</v>
      </c>
      <c r="F26" s="805">
        <v>6423</v>
      </c>
    </row>
    <row r="27" spans="1:6" ht="30" customHeight="1">
      <c r="A27" s="335" t="s">
        <v>350</v>
      </c>
      <c r="B27" s="805">
        <v>38732</v>
      </c>
      <c r="C27" s="805">
        <v>35803</v>
      </c>
      <c r="D27" s="805">
        <v>33858</v>
      </c>
      <c r="E27" s="805">
        <v>34894</v>
      </c>
      <c r="F27" s="805">
        <v>36658</v>
      </c>
    </row>
    <row r="28" spans="1:6" ht="15" customHeight="1">
      <c r="A28" s="335" t="s">
        <v>351</v>
      </c>
      <c r="B28" s="805">
        <v>13276</v>
      </c>
      <c r="C28" s="805">
        <v>11802</v>
      </c>
      <c r="D28" s="805">
        <v>11916</v>
      </c>
      <c r="E28" s="805">
        <v>12408</v>
      </c>
      <c r="F28" s="805">
        <v>12542</v>
      </c>
    </row>
    <row r="29" spans="1:6" ht="15" customHeight="1">
      <c r="A29" s="335" t="s">
        <v>352</v>
      </c>
      <c r="B29" s="805">
        <v>12908</v>
      </c>
      <c r="C29" s="805">
        <v>12341</v>
      </c>
      <c r="D29" s="805">
        <v>11779</v>
      </c>
      <c r="E29" s="805">
        <v>11784</v>
      </c>
      <c r="F29" s="805">
        <v>12904</v>
      </c>
    </row>
    <row r="30" spans="1:6" ht="15" customHeight="1">
      <c r="A30" s="335" t="s">
        <v>353</v>
      </c>
      <c r="B30" s="805">
        <v>13201</v>
      </c>
      <c r="C30" s="805">
        <v>11923</v>
      </c>
      <c r="D30" s="805">
        <v>10770</v>
      </c>
      <c r="E30" s="805">
        <v>13091</v>
      </c>
      <c r="F30" s="805">
        <v>17229</v>
      </c>
    </row>
    <row r="31" spans="1:6" ht="30" customHeight="1">
      <c r="A31" s="335" t="s">
        <v>354</v>
      </c>
      <c r="B31" s="805">
        <v>9717</v>
      </c>
      <c r="C31" s="805">
        <v>9169</v>
      </c>
      <c r="D31" s="805">
        <v>8966</v>
      </c>
      <c r="E31" s="805">
        <v>9560</v>
      </c>
      <c r="F31" s="805">
        <v>10474</v>
      </c>
    </row>
    <row r="32" spans="1:6" ht="15" customHeight="1">
      <c r="A32" s="335" t="s">
        <v>355</v>
      </c>
      <c r="B32" s="805">
        <v>36142</v>
      </c>
      <c r="C32" s="805">
        <v>33510</v>
      </c>
      <c r="D32" s="805">
        <v>31663</v>
      </c>
      <c r="E32" s="805">
        <v>31275</v>
      </c>
      <c r="F32" s="805">
        <v>31446</v>
      </c>
    </row>
    <row r="33" spans="1:6" ht="15" customHeight="1">
      <c r="A33" s="335" t="s">
        <v>356</v>
      </c>
      <c r="B33" s="805">
        <v>18366</v>
      </c>
      <c r="C33" s="805">
        <v>18075</v>
      </c>
      <c r="D33" s="805">
        <v>17938</v>
      </c>
      <c r="E33" s="805">
        <v>18380</v>
      </c>
      <c r="F33" s="805">
        <v>18734</v>
      </c>
    </row>
    <row r="34" spans="1:6" ht="15" customHeight="1">
      <c r="A34" s="335" t="s">
        <v>357</v>
      </c>
      <c r="B34" s="805">
        <v>25523</v>
      </c>
      <c r="C34" s="805">
        <v>23813</v>
      </c>
      <c r="D34" s="805">
        <v>21821</v>
      </c>
      <c r="E34" s="805">
        <v>22191</v>
      </c>
      <c r="F34" s="805">
        <v>23367</v>
      </c>
    </row>
    <row r="35" spans="1:6" ht="15" customHeight="1">
      <c r="A35" s="335" t="s">
        <v>358</v>
      </c>
      <c r="B35" s="805">
        <v>4695</v>
      </c>
      <c r="C35" s="805">
        <v>4693</v>
      </c>
      <c r="D35" s="805">
        <v>4936</v>
      </c>
      <c r="E35" s="805">
        <v>5234</v>
      </c>
      <c r="F35" s="805">
        <v>5187</v>
      </c>
    </row>
    <row r="36" spans="1:6" ht="15" customHeight="1">
      <c r="A36" s="335" t="s">
        <v>359</v>
      </c>
      <c r="B36" s="805">
        <v>16036</v>
      </c>
      <c r="C36" s="805">
        <v>16646</v>
      </c>
      <c r="D36" s="805">
        <v>15996</v>
      </c>
      <c r="E36" s="805">
        <v>16954</v>
      </c>
      <c r="F36" s="805">
        <v>18069</v>
      </c>
    </row>
    <row r="37" spans="1:6" ht="15" customHeight="1">
      <c r="A37" s="335" t="s">
        <v>360</v>
      </c>
      <c r="B37" s="805">
        <v>65883</v>
      </c>
      <c r="C37" s="805">
        <v>60557</v>
      </c>
      <c r="D37" s="805">
        <v>61145</v>
      </c>
      <c r="E37" s="805">
        <v>63358</v>
      </c>
      <c r="F37" s="805">
        <v>66587</v>
      </c>
    </row>
    <row r="38" spans="1:6" ht="15" customHeight="1">
      <c r="A38" s="335" t="s">
        <v>361</v>
      </c>
      <c r="B38" s="805">
        <v>590474</v>
      </c>
      <c r="C38" s="805">
        <v>563156</v>
      </c>
      <c r="D38" s="805">
        <v>557125</v>
      </c>
      <c r="E38" s="805">
        <v>583568</v>
      </c>
      <c r="F38" s="805">
        <v>622999</v>
      </c>
    </row>
    <row r="39" spans="1:6" ht="13.2" customHeight="1">
      <c r="A39" s="323"/>
      <c r="B39" s="323"/>
      <c r="C39" s="323"/>
      <c r="D39" s="323"/>
      <c r="E39" s="323"/>
      <c r="F39" s="323"/>
    </row>
    <row r="40" spans="1:6" s="27" customFormat="1" ht="10.199999999999999" customHeight="1">
      <c r="A40" s="326" t="s">
        <v>377</v>
      </c>
      <c r="B40" s="326"/>
      <c r="C40" s="326"/>
      <c r="D40" s="326"/>
      <c r="E40" s="326"/>
      <c r="F40" s="326" t="s">
        <v>292</v>
      </c>
    </row>
    <row r="41" spans="1:6" s="27" customFormat="1" ht="10.199999999999999" customHeight="1">
      <c r="A41" s="326" t="s">
        <v>378</v>
      </c>
      <c r="B41" s="326"/>
      <c r="C41" s="326"/>
      <c r="D41" s="326"/>
      <c r="E41" s="326" t="s">
        <v>292</v>
      </c>
      <c r="F41" s="326" t="s">
        <v>292</v>
      </c>
    </row>
    <row r="42" spans="1:6" s="27" customFormat="1" ht="10.199999999999999" customHeight="1">
      <c r="A42" s="326" t="s">
        <v>397</v>
      </c>
      <c r="B42" s="326"/>
      <c r="C42" s="326"/>
      <c r="D42" s="326"/>
      <c r="E42" s="326"/>
      <c r="F42" s="326"/>
    </row>
    <row r="43" spans="1:6" s="27" customFormat="1" ht="10.199999999999999" customHeight="1">
      <c r="A43" s="27" t="s">
        <v>155</v>
      </c>
    </row>
    <row r="44" spans="1:6" ht="13.2" customHeight="1">
      <c r="A44" s="128" t="s">
        <v>204</v>
      </c>
    </row>
  </sheetData>
  <mergeCells count="6">
    <mergeCell ref="A7:F7"/>
    <mergeCell ref="A2:F2"/>
    <mergeCell ref="A3:F3"/>
    <mergeCell ref="A4:F4"/>
    <mergeCell ref="A5:F5"/>
    <mergeCell ref="A6:F6"/>
  </mergeCells>
  <hyperlinks>
    <hyperlink ref="A1" location="'Table of Contents'!A1" display="Return to Table of Contents" xr:uid="{DFAA9F6C-8A2D-4F56-9D7E-4BA6B1FB3451}"/>
    <hyperlink ref="A44" location="'Table of Contents'!A1" display="Return to Table of Contents" xr:uid="{BB8E309E-6856-4CE8-8631-83E6E6E80944}"/>
  </hyperlinks>
  <pageMargins left="0" right="0" top="0" bottom="0" header="0.5" footer="0.5"/>
  <pageSetup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6"/>
  <sheetViews>
    <sheetView showGridLines="0" zoomScaleNormal="100" workbookViewId="0">
      <selection activeCell="H7" sqref="H7"/>
    </sheetView>
  </sheetViews>
  <sheetFormatPr defaultColWidth="11" defaultRowHeight="15" customHeight="1"/>
  <cols>
    <col min="1" max="1" width="6.8984375" style="9" customWidth="1"/>
    <col min="2" max="2" width="7" bestFit="1" customWidth="1"/>
    <col min="3" max="4" width="9" bestFit="1" customWidth="1"/>
    <col min="5" max="5" width="8" bestFit="1" customWidth="1"/>
    <col min="6" max="6" width="10" bestFit="1" customWidth="1"/>
    <col min="7" max="8" width="8" bestFit="1" customWidth="1"/>
    <col min="9" max="9" width="12.09765625" customWidth="1"/>
    <col min="10" max="10" width="11.69921875" customWidth="1"/>
    <col min="11" max="11" width="8" customWidth="1"/>
    <col min="12" max="12" width="8.8984375" customWidth="1"/>
  </cols>
  <sheetData>
    <row r="1" spans="1:12" ht="15" customHeight="1">
      <c r="A1" s="128" t="s">
        <v>204</v>
      </c>
    </row>
    <row r="2" spans="1:12" ht="81" customHeight="1">
      <c r="A2" s="1243" t="s">
        <v>402</v>
      </c>
      <c r="B2" s="1243"/>
      <c r="C2" s="1243"/>
      <c r="D2" s="1243"/>
      <c r="E2" s="1243"/>
      <c r="F2" s="1243"/>
      <c r="G2" s="1243"/>
      <c r="H2" s="1243"/>
      <c r="I2" s="1243"/>
      <c r="J2" s="1243"/>
      <c r="K2" s="1243"/>
      <c r="L2" s="1243"/>
    </row>
    <row r="3" spans="1:12" ht="15" customHeight="1">
      <c r="A3" s="317" t="s">
        <v>292</v>
      </c>
      <c r="B3" s="317" t="s">
        <v>292</v>
      </c>
      <c r="C3" s="317" t="s">
        <v>292</v>
      </c>
      <c r="D3" s="317" t="s">
        <v>292</v>
      </c>
      <c r="E3" s="317" t="s">
        <v>292</v>
      </c>
      <c r="F3" s="317" t="s">
        <v>292</v>
      </c>
      <c r="G3" s="317" t="s">
        <v>292</v>
      </c>
      <c r="H3" s="317" t="s">
        <v>292</v>
      </c>
      <c r="I3" s="317" t="s">
        <v>292</v>
      </c>
      <c r="J3" s="317" t="s">
        <v>292</v>
      </c>
      <c r="K3" s="317" t="s">
        <v>292</v>
      </c>
      <c r="L3" s="317" t="s">
        <v>292</v>
      </c>
    </row>
    <row r="4" spans="1:12" ht="34.200000000000003" customHeight="1">
      <c r="A4" s="873" t="s">
        <v>403</v>
      </c>
      <c r="B4" s="874" t="s">
        <v>404</v>
      </c>
      <c r="C4" s="874" t="s">
        <v>405</v>
      </c>
      <c r="D4" s="874" t="s">
        <v>406</v>
      </c>
      <c r="E4" s="874" t="s">
        <v>407</v>
      </c>
      <c r="F4" s="874" t="s">
        <v>408</v>
      </c>
      <c r="G4" s="874" t="s">
        <v>409</v>
      </c>
      <c r="H4" s="874" t="s">
        <v>410</v>
      </c>
      <c r="I4" s="874" t="s">
        <v>411</v>
      </c>
      <c r="J4" s="874" t="s">
        <v>412</v>
      </c>
      <c r="K4" s="875" t="s">
        <v>413</v>
      </c>
      <c r="L4" s="873" t="s">
        <v>207</v>
      </c>
    </row>
    <row r="5" spans="1:12" ht="17.100000000000001" customHeight="1">
      <c r="A5" s="318" t="s">
        <v>414</v>
      </c>
      <c r="B5" s="319">
        <v>423</v>
      </c>
      <c r="C5" s="320">
        <v>479</v>
      </c>
      <c r="D5" s="308">
        <v>1620</v>
      </c>
      <c r="E5" s="320">
        <v>267</v>
      </c>
      <c r="F5" s="308">
        <v>6176</v>
      </c>
      <c r="G5" s="308">
        <v>6585</v>
      </c>
      <c r="H5" s="308">
        <v>1621</v>
      </c>
      <c r="I5" s="320">
        <v>268</v>
      </c>
      <c r="J5" s="320">
        <v>147</v>
      </c>
      <c r="K5" s="876">
        <v>1842</v>
      </c>
      <c r="L5" s="309">
        <v>19428</v>
      </c>
    </row>
    <row r="6" spans="1:12" ht="17.100000000000001" customHeight="1">
      <c r="A6" s="318" t="s">
        <v>415</v>
      </c>
      <c r="B6" s="319">
        <v>408</v>
      </c>
      <c r="C6" s="320">
        <v>445</v>
      </c>
      <c r="D6" s="308">
        <v>1440</v>
      </c>
      <c r="E6" s="320">
        <v>252</v>
      </c>
      <c r="F6" s="308">
        <v>5622</v>
      </c>
      <c r="G6" s="308">
        <v>6350</v>
      </c>
      <c r="H6" s="308">
        <v>1748</v>
      </c>
      <c r="I6" s="320">
        <v>253</v>
      </c>
      <c r="J6" s="320">
        <v>175</v>
      </c>
      <c r="K6" s="321">
        <v>2091</v>
      </c>
      <c r="L6" s="309">
        <v>18784</v>
      </c>
    </row>
    <row r="7" spans="1:12" ht="17.100000000000001" customHeight="1">
      <c r="A7" s="318" t="s">
        <v>416</v>
      </c>
      <c r="B7" s="319">
        <v>390</v>
      </c>
      <c r="C7" s="320">
        <v>416</v>
      </c>
      <c r="D7" s="308">
        <v>1386</v>
      </c>
      <c r="E7" s="320">
        <v>253</v>
      </c>
      <c r="F7" s="308">
        <v>5157</v>
      </c>
      <c r="G7" s="308">
        <v>6583</v>
      </c>
      <c r="H7" s="308">
        <v>1956</v>
      </c>
      <c r="I7" s="320">
        <v>241</v>
      </c>
      <c r="J7" s="320">
        <v>217</v>
      </c>
      <c r="K7" s="321">
        <v>2354</v>
      </c>
      <c r="L7" s="309">
        <v>18953</v>
      </c>
    </row>
    <row r="8" spans="1:12" ht="17.100000000000001" customHeight="1">
      <c r="A8" s="318" t="s">
        <v>417</v>
      </c>
      <c r="B8" s="319">
        <v>393</v>
      </c>
      <c r="C8" s="320">
        <v>443</v>
      </c>
      <c r="D8" s="308">
        <v>1396</v>
      </c>
      <c r="E8" s="320">
        <v>244</v>
      </c>
      <c r="F8" s="308">
        <v>5064</v>
      </c>
      <c r="G8" s="308">
        <v>7434</v>
      </c>
      <c r="H8" s="308">
        <v>2165</v>
      </c>
      <c r="I8" s="320">
        <v>255</v>
      </c>
      <c r="J8" s="320">
        <v>245</v>
      </c>
      <c r="K8" s="321">
        <v>2499</v>
      </c>
      <c r="L8" s="309">
        <v>20138</v>
      </c>
    </row>
    <row r="9" spans="1:12" ht="17.100000000000001" customHeight="1">
      <c r="A9" s="684" t="s">
        <v>325</v>
      </c>
      <c r="B9" s="322">
        <v>380</v>
      </c>
      <c r="C9" s="817">
        <v>450</v>
      </c>
      <c r="D9" s="815">
        <v>1458</v>
      </c>
      <c r="E9" s="817">
        <v>264</v>
      </c>
      <c r="F9" s="815">
        <v>5119</v>
      </c>
      <c r="G9" s="815">
        <v>8198</v>
      </c>
      <c r="H9" s="815">
        <v>2760</v>
      </c>
      <c r="I9" s="817">
        <v>390</v>
      </c>
      <c r="J9" s="817">
        <v>265</v>
      </c>
      <c r="K9" s="877">
        <v>2384</v>
      </c>
      <c r="L9" s="861">
        <v>21668</v>
      </c>
    </row>
    <row r="10" spans="1:12" ht="17.100000000000001" customHeight="1">
      <c r="A10" s="286"/>
      <c r="B10" s="286"/>
      <c r="C10" s="286"/>
      <c r="D10" s="286"/>
      <c r="E10" s="286"/>
      <c r="F10" s="286"/>
      <c r="G10" s="286"/>
      <c r="H10" s="286"/>
      <c r="I10" s="286"/>
      <c r="J10" s="286"/>
      <c r="K10" s="286"/>
      <c r="L10" s="286"/>
    </row>
    <row r="11" spans="1:12" ht="17.100000000000001" customHeight="1">
      <c r="A11" s="1219" t="s">
        <v>418</v>
      </c>
      <c r="B11" s="1219"/>
      <c r="C11" s="1219"/>
      <c r="D11" s="1219"/>
      <c r="E11" s="1219"/>
      <c r="F11" s="1219"/>
      <c r="G11" s="1219"/>
      <c r="H11" s="1219"/>
      <c r="I11" s="1219"/>
      <c r="J11" s="1219"/>
      <c r="K11" s="1219"/>
      <c r="L11" s="1219"/>
    </row>
    <row r="12" spans="1:12" ht="17.100000000000001" customHeight="1">
      <c r="A12" s="1219" t="s">
        <v>419</v>
      </c>
      <c r="B12" s="1219"/>
      <c r="C12" s="1219"/>
      <c r="D12" s="1219"/>
      <c r="E12" s="1219"/>
      <c r="F12" s="1219"/>
      <c r="G12" s="1219"/>
      <c r="H12" s="1219"/>
      <c r="I12" s="1219"/>
      <c r="J12" s="1219"/>
      <c r="K12" s="1219"/>
      <c r="L12" s="1219"/>
    </row>
    <row r="13" spans="1:12" ht="17.100000000000001" customHeight="1">
      <c r="A13" s="1221" t="s">
        <v>420</v>
      </c>
      <c r="B13" s="1221"/>
      <c r="C13" s="1221"/>
      <c r="D13" s="1221"/>
      <c r="E13" s="1221"/>
      <c r="F13" s="1221"/>
      <c r="G13" s="1221"/>
      <c r="H13" s="1221"/>
      <c r="I13" s="1221"/>
      <c r="J13" s="1221"/>
      <c r="K13" s="1221"/>
      <c r="L13" s="1221"/>
    </row>
    <row r="14" spans="1:12" ht="17.100000000000001" customHeight="1">
      <c r="A14" s="1221" t="s">
        <v>421</v>
      </c>
      <c r="B14" s="1221"/>
      <c r="C14" s="1221"/>
      <c r="D14" s="1221"/>
      <c r="E14" s="1221"/>
      <c r="F14" s="1221"/>
      <c r="G14" s="1221"/>
      <c r="H14" s="1221"/>
      <c r="I14" s="1221"/>
      <c r="J14" s="1221"/>
      <c r="K14" s="1221"/>
      <c r="L14" s="1221"/>
    </row>
    <row r="16" spans="1:12" ht="15" customHeight="1">
      <c r="A16" s="128" t="s">
        <v>204</v>
      </c>
    </row>
  </sheetData>
  <mergeCells count="5">
    <mergeCell ref="A12:L12"/>
    <mergeCell ref="A13:L13"/>
    <mergeCell ref="A14:L14"/>
    <mergeCell ref="A2:L2"/>
    <mergeCell ref="A11:L11"/>
  </mergeCells>
  <hyperlinks>
    <hyperlink ref="A1" location="'Table of Contents'!A1" display="Return to Table of Contents" xr:uid="{7FEBA144-E159-42E9-A82F-4DF1437B1637}"/>
    <hyperlink ref="A16" location="'Table of Contents'!A1" display="Return to Table of Contents" xr:uid="{10CA6B38-2270-4FB2-BF5A-B9532CAF9248}"/>
  </hyperlinks>
  <pageMargins left="0.2" right="0.2" top="0.5" bottom="0.5" header="0" footer="0"/>
  <pageSetup paperSize="5"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2"/>
  <sheetViews>
    <sheetView showGridLines="0" zoomScaleNormal="100" workbookViewId="0">
      <selection activeCell="F4" sqref="F4"/>
    </sheetView>
  </sheetViews>
  <sheetFormatPr defaultColWidth="11" defaultRowHeight="15" customHeight="1"/>
  <cols>
    <col min="1" max="2" width="11" bestFit="1" customWidth="1"/>
    <col min="3" max="3" width="15" bestFit="1" customWidth="1"/>
    <col min="4" max="4" width="10" bestFit="1" customWidth="1"/>
    <col min="5" max="5" width="4" bestFit="1" customWidth="1"/>
    <col min="6" max="6" width="6" bestFit="1" customWidth="1"/>
    <col min="7" max="7" width="8" bestFit="1" customWidth="1"/>
    <col min="8" max="9" width="12.19921875" customWidth="1"/>
  </cols>
  <sheetData>
    <row r="1" spans="1:9" ht="15" customHeight="1">
      <c r="A1" s="128" t="s">
        <v>204</v>
      </c>
    </row>
    <row r="2" spans="1:9" ht="96" customHeight="1">
      <c r="A2" s="1243" t="s">
        <v>422</v>
      </c>
      <c r="B2" s="1243"/>
      <c r="C2" s="1243"/>
      <c r="D2" s="1243"/>
      <c r="E2" s="1243"/>
      <c r="F2" s="1243"/>
      <c r="G2" s="1243"/>
      <c r="H2" s="1243"/>
      <c r="I2" s="1243"/>
    </row>
    <row r="3" spans="1:9" ht="15" customHeight="1">
      <c r="A3" s="681"/>
      <c r="B3" s="681"/>
      <c r="C3" s="681"/>
      <c r="D3" s="681"/>
      <c r="E3" s="681"/>
      <c r="F3" s="681"/>
      <c r="G3" s="681"/>
      <c r="H3" s="681"/>
      <c r="I3" s="681"/>
    </row>
    <row r="4" spans="1:9" ht="53.1" customHeight="1">
      <c r="A4" s="878" t="s">
        <v>423</v>
      </c>
      <c r="B4" s="874" t="s">
        <v>424</v>
      </c>
      <c r="C4" s="874" t="s">
        <v>425</v>
      </c>
      <c r="D4" s="862" t="s">
        <v>426</v>
      </c>
      <c r="E4" s="862" t="s">
        <v>427</v>
      </c>
      <c r="F4" s="862" t="s">
        <v>428</v>
      </c>
      <c r="G4" s="863" t="s">
        <v>429</v>
      </c>
      <c r="H4" s="874" t="s">
        <v>430</v>
      </c>
      <c r="I4" s="879" t="s">
        <v>431</v>
      </c>
    </row>
    <row r="5" spans="1:9" ht="17.100000000000001" customHeight="1">
      <c r="A5" s="332">
        <v>219099</v>
      </c>
      <c r="B5" s="815">
        <v>4172</v>
      </c>
      <c r="C5" s="815">
        <v>3767</v>
      </c>
      <c r="D5" s="815">
        <v>7405</v>
      </c>
      <c r="E5" s="817">
        <v>272</v>
      </c>
      <c r="F5" s="815">
        <v>8611</v>
      </c>
      <c r="G5" s="861">
        <v>61279</v>
      </c>
      <c r="H5" s="815">
        <v>286195</v>
      </c>
      <c r="I5" s="861">
        <v>18409</v>
      </c>
    </row>
    <row r="6" spans="1:9" ht="17.100000000000001" customHeight="1">
      <c r="A6" s="247"/>
      <c r="B6" s="247"/>
      <c r="C6" s="247"/>
      <c r="D6" s="247"/>
      <c r="E6" s="247"/>
      <c r="F6" s="247"/>
      <c r="G6" s="247"/>
      <c r="H6" s="247"/>
      <c r="I6" s="247"/>
    </row>
    <row r="7" spans="1:9" ht="17.100000000000001" customHeight="1">
      <c r="A7" s="1219" t="s">
        <v>432</v>
      </c>
      <c r="B7" s="1219"/>
      <c r="C7" s="1219"/>
      <c r="D7" s="1219"/>
      <c r="E7" s="1219"/>
      <c r="F7" s="1219"/>
      <c r="G7" s="1219"/>
      <c r="H7" s="1219"/>
      <c r="I7" s="1219"/>
    </row>
    <row r="8" spans="1:9" ht="17.100000000000001" customHeight="1">
      <c r="A8" s="1219" t="s">
        <v>433</v>
      </c>
      <c r="B8" s="1219"/>
      <c r="C8" s="1219"/>
      <c r="D8" s="1219"/>
      <c r="E8" s="1219"/>
      <c r="F8" s="1219"/>
      <c r="G8" s="1219"/>
      <c r="H8" s="1219"/>
      <c r="I8" s="1219"/>
    </row>
    <row r="9" spans="1:9" ht="17.100000000000001" customHeight="1">
      <c r="A9" s="1219" t="s">
        <v>434</v>
      </c>
      <c r="B9" s="1219"/>
      <c r="C9" s="1219"/>
      <c r="D9" s="1219"/>
      <c r="E9" s="1219"/>
      <c r="F9" s="1219"/>
      <c r="G9" s="1219"/>
      <c r="H9" s="1219"/>
      <c r="I9" s="1219"/>
    </row>
    <row r="10" spans="1:9" ht="17.100000000000001" customHeight="1">
      <c r="A10" s="1219" t="s">
        <v>435</v>
      </c>
      <c r="B10" s="1219"/>
      <c r="C10" s="1219"/>
      <c r="D10" s="1219"/>
      <c r="E10" s="1219"/>
      <c r="F10" s="1219"/>
      <c r="G10" s="1219"/>
      <c r="H10" s="1219"/>
      <c r="I10" s="1219"/>
    </row>
    <row r="12" spans="1:9" ht="15" customHeight="1">
      <c r="A12" s="128" t="s">
        <v>204</v>
      </c>
    </row>
  </sheetData>
  <mergeCells count="5">
    <mergeCell ref="A7:I7"/>
    <mergeCell ref="A8:I8"/>
    <mergeCell ref="A9:I9"/>
    <mergeCell ref="A10:I10"/>
    <mergeCell ref="A2:I2"/>
  </mergeCells>
  <hyperlinks>
    <hyperlink ref="A1" location="'Table of Contents'!A1" display="Return to Table of Contents" xr:uid="{09690195-5C15-47E1-AB5F-3662B725FB40}"/>
    <hyperlink ref="A12" location="'Table of Contents'!A1" display="Return to Table of Contents" xr:uid="{083E159B-C2C0-423D-B643-C31203EFF1B3}"/>
  </hyperlinks>
  <pageMargins left="0.2" right="0.2" top="0.5" bottom="0.5" header="0" footer="0"/>
  <pageSetup paperSize="5"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89F9-C66A-4B65-8F4E-756616B7EB24}">
  <dimension ref="A1:P43"/>
  <sheetViews>
    <sheetView workbookViewId="0">
      <selection activeCell="Q16" sqref="Q16"/>
    </sheetView>
  </sheetViews>
  <sheetFormatPr defaultColWidth="7.69921875" defaultRowHeight="14.4"/>
  <cols>
    <col min="1" max="1" width="6.69921875" style="736" bestFit="1" customWidth="1"/>
    <col min="2" max="16" width="8.3984375" style="736" customWidth="1"/>
    <col min="17" max="16384" width="7.69921875" style="736"/>
  </cols>
  <sheetData>
    <row r="1" spans="1:16" ht="15.6">
      <c r="A1" s="722" t="s">
        <v>204</v>
      </c>
    </row>
    <row r="2" spans="1:16" ht="15.6">
      <c r="A2" s="1284" t="s">
        <v>436</v>
      </c>
      <c r="B2" s="1284"/>
      <c r="C2" s="1284"/>
      <c r="D2" s="1284"/>
      <c r="E2" s="1284"/>
      <c r="F2" s="1284"/>
      <c r="G2" s="1284"/>
      <c r="H2" s="1284"/>
      <c r="I2" s="1284"/>
      <c r="J2" s="1284"/>
      <c r="K2" s="1284"/>
      <c r="L2" s="1284"/>
      <c r="M2" s="1284"/>
      <c r="N2" s="1284"/>
      <c r="O2" s="1284"/>
      <c r="P2" s="737"/>
    </row>
    <row r="3" spans="1:16" ht="15.6">
      <c r="A3" s="1284" t="s">
        <v>437</v>
      </c>
      <c r="B3" s="1284"/>
      <c r="C3" s="1284"/>
      <c r="D3" s="1284"/>
      <c r="E3" s="1284"/>
      <c r="F3" s="1284"/>
      <c r="G3" s="1284"/>
      <c r="H3" s="1284"/>
      <c r="I3" s="1284"/>
      <c r="J3" s="1284"/>
      <c r="K3" s="1284"/>
      <c r="L3" s="1284"/>
      <c r="M3" s="1284"/>
      <c r="N3" s="1284"/>
      <c r="O3" s="1284"/>
      <c r="P3" s="737"/>
    </row>
    <row r="4" spans="1:16" ht="15.6">
      <c r="A4" s="1284" t="s">
        <v>438</v>
      </c>
      <c r="B4" s="1284"/>
      <c r="C4" s="1284"/>
      <c r="D4" s="1284"/>
      <c r="E4" s="1284"/>
      <c r="F4" s="1284"/>
      <c r="G4" s="1284"/>
      <c r="H4" s="1284"/>
      <c r="I4" s="1284"/>
      <c r="J4" s="1284"/>
      <c r="K4" s="1284"/>
      <c r="L4" s="1284"/>
      <c r="M4" s="1284"/>
      <c r="N4" s="1284"/>
      <c r="O4" s="1284"/>
      <c r="P4" s="737"/>
    </row>
    <row r="5" spans="1:16" ht="15.6">
      <c r="A5" s="1284" t="s">
        <v>155</v>
      </c>
      <c r="B5" s="1284"/>
      <c r="C5" s="1284"/>
      <c r="D5" s="1284"/>
      <c r="E5" s="1284"/>
      <c r="F5" s="1284"/>
      <c r="G5" s="1284"/>
      <c r="H5" s="1284"/>
      <c r="I5" s="1284"/>
      <c r="J5" s="1284"/>
      <c r="K5" s="1284"/>
      <c r="L5" s="1284"/>
      <c r="M5" s="1284"/>
      <c r="N5" s="1284"/>
      <c r="O5" s="1284"/>
      <c r="P5" s="737"/>
    </row>
    <row r="6" spans="1:16" ht="15.6">
      <c r="A6" s="1284" t="s">
        <v>439</v>
      </c>
      <c r="B6" s="1284"/>
      <c r="C6" s="1284"/>
      <c r="D6" s="1284"/>
      <c r="E6" s="1284"/>
      <c r="F6" s="1284"/>
      <c r="G6" s="1284"/>
      <c r="H6" s="1284"/>
      <c r="I6" s="1284"/>
      <c r="J6" s="1284"/>
      <c r="K6" s="1284"/>
      <c r="L6" s="1284"/>
      <c r="M6" s="1284"/>
      <c r="N6" s="1284"/>
      <c r="O6" s="1284"/>
      <c r="P6" s="737"/>
    </row>
    <row r="7" spans="1:16" ht="15.6">
      <c r="A7" s="1283" t="s">
        <v>155</v>
      </c>
      <c r="B7" s="1283"/>
      <c r="C7" s="1283"/>
      <c r="D7" s="1283"/>
      <c r="E7" s="1283"/>
      <c r="F7" s="1283"/>
      <c r="G7" s="1283"/>
      <c r="H7" s="1283"/>
      <c r="I7" s="1283"/>
      <c r="J7" s="1283"/>
      <c r="K7" s="1283"/>
      <c r="L7" s="1283"/>
      <c r="M7" s="1283"/>
      <c r="N7" s="1283"/>
      <c r="O7" s="1283"/>
    </row>
    <row r="8" spans="1:16">
      <c r="A8" s="734"/>
      <c r="B8" s="734"/>
      <c r="C8" s="734"/>
      <c r="D8" s="734"/>
      <c r="E8" s="734"/>
      <c r="F8" s="734"/>
      <c r="G8" s="734"/>
      <c r="H8" s="734"/>
      <c r="I8" s="734"/>
      <c r="J8" s="734"/>
      <c r="K8" s="734"/>
      <c r="L8" s="734"/>
      <c r="M8" s="734"/>
      <c r="N8" s="734"/>
      <c r="O8" s="734"/>
    </row>
    <row r="9" spans="1:16" ht="43.2" customHeight="1">
      <c r="A9" s="739" t="s">
        <v>292</v>
      </c>
      <c r="B9" s="735" t="s">
        <v>440</v>
      </c>
      <c r="C9" s="735" t="s">
        <v>441</v>
      </c>
      <c r="D9" s="735" t="s">
        <v>442</v>
      </c>
      <c r="E9" s="735" t="s">
        <v>443</v>
      </c>
      <c r="F9" s="735" t="s">
        <v>427</v>
      </c>
      <c r="G9" s="735" t="s">
        <v>444</v>
      </c>
      <c r="H9" s="735" t="s">
        <v>445</v>
      </c>
      <c r="I9" s="735" t="s">
        <v>446</v>
      </c>
      <c r="J9" s="735" t="s">
        <v>447</v>
      </c>
      <c r="K9" s="735" t="s">
        <v>448</v>
      </c>
      <c r="L9" s="735" t="s">
        <v>449</v>
      </c>
      <c r="M9" s="735" t="s">
        <v>450</v>
      </c>
      <c r="N9" s="735" t="s">
        <v>451</v>
      </c>
      <c r="O9" s="735" t="s">
        <v>452</v>
      </c>
      <c r="P9" s="740" t="s">
        <v>452</v>
      </c>
    </row>
    <row r="10" spans="1:16" ht="15" customHeight="1">
      <c r="A10" s="730" t="s">
        <v>453</v>
      </c>
      <c r="B10" s="808">
        <v>6596</v>
      </c>
      <c r="C10" s="808">
        <v>2046.2</v>
      </c>
      <c r="D10" s="808">
        <v>244.6</v>
      </c>
      <c r="E10" s="808">
        <v>0</v>
      </c>
      <c r="F10" s="808">
        <v>2.8</v>
      </c>
      <c r="G10" s="808">
        <v>475.9</v>
      </c>
      <c r="H10" s="808">
        <v>0</v>
      </c>
      <c r="I10" s="808">
        <v>0</v>
      </c>
      <c r="J10" s="808">
        <v>0</v>
      </c>
      <c r="K10" s="808">
        <v>0</v>
      </c>
      <c r="L10" s="808">
        <v>0</v>
      </c>
      <c r="M10" s="808">
        <v>0</v>
      </c>
      <c r="N10" s="808">
        <v>0</v>
      </c>
      <c r="O10" s="808">
        <v>9365.5</v>
      </c>
      <c r="P10" s="807">
        <v>8699.5</v>
      </c>
    </row>
    <row r="11" spans="1:16" ht="15" customHeight="1">
      <c r="A11" s="730" t="s">
        <v>454</v>
      </c>
      <c r="B11" s="808">
        <v>13713.2</v>
      </c>
      <c r="C11" s="808">
        <v>7330.6</v>
      </c>
      <c r="D11" s="808">
        <v>161.19999999999999</v>
      </c>
      <c r="E11" s="808">
        <v>457.1</v>
      </c>
      <c r="F11" s="808">
        <v>3.1</v>
      </c>
      <c r="G11" s="808">
        <v>246</v>
      </c>
      <c r="H11" s="808">
        <v>7.9</v>
      </c>
      <c r="I11" s="808">
        <v>0</v>
      </c>
      <c r="J11" s="808">
        <v>28</v>
      </c>
      <c r="K11" s="808">
        <v>49.8</v>
      </c>
      <c r="L11" s="808">
        <v>0</v>
      </c>
      <c r="M11" s="808">
        <v>0.8</v>
      </c>
      <c r="N11" s="808">
        <v>0</v>
      </c>
      <c r="O11" s="808">
        <v>21997.7</v>
      </c>
      <c r="P11" s="807">
        <v>21044.6</v>
      </c>
    </row>
    <row r="12" spans="1:16" ht="15" customHeight="1">
      <c r="A12" s="730" t="s">
        <v>455</v>
      </c>
      <c r="B12" s="808">
        <v>2714.6</v>
      </c>
      <c r="C12" s="808">
        <v>1345.7</v>
      </c>
      <c r="D12" s="808">
        <v>107.4</v>
      </c>
      <c r="E12" s="808">
        <v>11.2</v>
      </c>
      <c r="F12" s="808">
        <v>0</v>
      </c>
      <c r="G12" s="808">
        <v>148.4</v>
      </c>
      <c r="H12" s="808">
        <v>0</v>
      </c>
      <c r="I12" s="808">
        <v>0</v>
      </c>
      <c r="J12" s="808">
        <v>13.8</v>
      </c>
      <c r="K12" s="808">
        <v>0</v>
      </c>
      <c r="L12" s="808">
        <v>0</v>
      </c>
      <c r="M12" s="808">
        <v>1.2</v>
      </c>
      <c r="N12" s="808">
        <v>0</v>
      </c>
      <c r="O12" s="808">
        <v>4342.3</v>
      </c>
      <c r="P12" s="807">
        <v>4099.8</v>
      </c>
    </row>
    <row r="13" spans="1:16" ht="15" customHeight="1">
      <c r="A13" s="730" t="s">
        <v>456</v>
      </c>
      <c r="B13" s="808">
        <v>863.1</v>
      </c>
      <c r="C13" s="808">
        <v>198.7</v>
      </c>
      <c r="D13" s="808">
        <v>8.8000000000000007</v>
      </c>
      <c r="E13" s="808">
        <v>0</v>
      </c>
      <c r="F13" s="808">
        <v>0</v>
      </c>
      <c r="G13" s="808">
        <v>270</v>
      </c>
      <c r="H13" s="808">
        <v>0</v>
      </c>
      <c r="I13" s="808">
        <v>0</v>
      </c>
      <c r="J13" s="808">
        <v>0</v>
      </c>
      <c r="K13" s="808">
        <v>0</v>
      </c>
      <c r="L13" s="808">
        <v>0</v>
      </c>
      <c r="M13" s="808">
        <v>0</v>
      </c>
      <c r="N13" s="808">
        <v>0</v>
      </c>
      <c r="O13" s="808">
        <v>1340.6</v>
      </c>
      <c r="P13" s="807">
        <v>1204.4000000000001</v>
      </c>
    </row>
    <row r="14" spans="1:16" ht="15" customHeight="1">
      <c r="A14" s="730" t="s">
        <v>457</v>
      </c>
      <c r="B14" s="808">
        <v>5968.3</v>
      </c>
      <c r="C14" s="808">
        <v>2242.1999999999998</v>
      </c>
      <c r="D14" s="808">
        <v>175.4</v>
      </c>
      <c r="E14" s="808">
        <v>0</v>
      </c>
      <c r="F14" s="808">
        <v>0</v>
      </c>
      <c r="G14" s="808">
        <v>733.2</v>
      </c>
      <c r="H14" s="808">
        <v>129.19999999999999</v>
      </c>
      <c r="I14" s="808">
        <v>504.1</v>
      </c>
      <c r="J14" s="808">
        <v>52.8</v>
      </c>
      <c r="K14" s="808">
        <v>110.5</v>
      </c>
      <c r="L14" s="808">
        <v>0</v>
      </c>
      <c r="M14" s="808">
        <v>34.799999999999997</v>
      </c>
      <c r="N14" s="808">
        <v>0.6</v>
      </c>
      <c r="O14" s="808">
        <v>9951.1</v>
      </c>
      <c r="P14" s="807">
        <v>9074</v>
      </c>
    </row>
    <row r="15" spans="1:16" ht="15" customHeight="1">
      <c r="A15" s="730" t="s">
        <v>458</v>
      </c>
      <c r="B15" s="808">
        <v>7424.8</v>
      </c>
      <c r="C15" s="808">
        <v>1287.5</v>
      </c>
      <c r="D15" s="808">
        <v>107.5</v>
      </c>
      <c r="E15" s="808">
        <v>21.9</v>
      </c>
      <c r="F15" s="808">
        <v>0</v>
      </c>
      <c r="G15" s="808">
        <v>48.3</v>
      </c>
      <c r="H15" s="808">
        <v>0</v>
      </c>
      <c r="I15" s="808">
        <v>0</v>
      </c>
      <c r="J15" s="808">
        <v>0</v>
      </c>
      <c r="K15" s="808">
        <v>0</v>
      </c>
      <c r="L15" s="808">
        <v>0</v>
      </c>
      <c r="M15" s="808">
        <v>0</v>
      </c>
      <c r="N15" s="808">
        <v>0</v>
      </c>
      <c r="O15" s="808">
        <v>8890</v>
      </c>
      <c r="P15" s="807">
        <v>8716.5</v>
      </c>
    </row>
    <row r="16" spans="1:16" ht="15" customHeight="1">
      <c r="A16" s="730" t="s">
        <v>459</v>
      </c>
      <c r="B16" s="808">
        <v>9192.1</v>
      </c>
      <c r="C16" s="808">
        <v>3583.2</v>
      </c>
      <c r="D16" s="808">
        <v>741.3</v>
      </c>
      <c r="E16" s="808">
        <v>0</v>
      </c>
      <c r="F16" s="808">
        <v>2.4</v>
      </c>
      <c r="G16" s="808">
        <v>908.2</v>
      </c>
      <c r="H16" s="808">
        <v>0</v>
      </c>
      <c r="I16" s="808">
        <v>0</v>
      </c>
      <c r="J16" s="808">
        <v>38.299999999999997</v>
      </c>
      <c r="K16" s="808">
        <v>362.7</v>
      </c>
      <c r="L16" s="808">
        <v>0.7</v>
      </c>
      <c r="M16" s="808">
        <v>16.100000000000001</v>
      </c>
      <c r="N16" s="808">
        <v>5</v>
      </c>
      <c r="O16" s="808">
        <v>14850</v>
      </c>
      <c r="P16" s="807">
        <v>13448.2</v>
      </c>
    </row>
    <row r="17" spans="1:16" ht="15" customHeight="1">
      <c r="A17" s="730" t="s">
        <v>460</v>
      </c>
      <c r="B17" s="808">
        <v>476.6</v>
      </c>
      <c r="C17" s="808">
        <v>293.3</v>
      </c>
      <c r="D17" s="808">
        <v>11.1</v>
      </c>
      <c r="E17" s="808">
        <v>0</v>
      </c>
      <c r="F17" s="808">
        <v>0</v>
      </c>
      <c r="G17" s="808">
        <v>65.2</v>
      </c>
      <c r="H17" s="808">
        <v>5.7</v>
      </c>
      <c r="I17" s="808">
        <v>77.099999999999994</v>
      </c>
      <c r="J17" s="808">
        <v>0</v>
      </c>
      <c r="K17" s="808">
        <v>0</v>
      </c>
      <c r="L17" s="808">
        <v>0</v>
      </c>
      <c r="M17" s="808">
        <v>0</v>
      </c>
      <c r="N17" s="808">
        <v>0</v>
      </c>
      <c r="O17" s="808">
        <v>929</v>
      </c>
      <c r="P17" s="807">
        <v>875.8</v>
      </c>
    </row>
    <row r="18" spans="1:16" ht="15" customHeight="1">
      <c r="A18" s="730" t="s">
        <v>461</v>
      </c>
      <c r="B18" s="808">
        <v>2693.2</v>
      </c>
      <c r="C18" s="808">
        <v>559.79999999999995</v>
      </c>
      <c r="D18" s="808">
        <v>56.3</v>
      </c>
      <c r="E18" s="808">
        <v>0</v>
      </c>
      <c r="F18" s="808">
        <v>0</v>
      </c>
      <c r="G18" s="808">
        <v>196.7</v>
      </c>
      <c r="H18" s="808">
        <v>0</v>
      </c>
      <c r="I18" s="808">
        <v>0</v>
      </c>
      <c r="J18" s="808">
        <v>0</v>
      </c>
      <c r="K18" s="808">
        <v>0</v>
      </c>
      <c r="L18" s="808">
        <v>0</v>
      </c>
      <c r="M18" s="808">
        <v>0</v>
      </c>
      <c r="N18" s="808">
        <v>0</v>
      </c>
      <c r="O18" s="808">
        <v>3506</v>
      </c>
      <c r="P18" s="807">
        <v>3211.2</v>
      </c>
    </row>
    <row r="19" spans="1:16" ht="15" customHeight="1">
      <c r="A19" s="730" t="s">
        <v>462</v>
      </c>
      <c r="B19" s="808">
        <v>12256.2</v>
      </c>
      <c r="C19" s="808">
        <v>5431.7</v>
      </c>
      <c r="D19" s="808">
        <v>581.4</v>
      </c>
      <c r="E19" s="808">
        <v>312.3</v>
      </c>
      <c r="F19" s="808">
        <v>10.8</v>
      </c>
      <c r="G19" s="808">
        <v>280.10000000000002</v>
      </c>
      <c r="H19" s="808">
        <v>124.3</v>
      </c>
      <c r="I19" s="808">
        <v>1321.8</v>
      </c>
      <c r="J19" s="808">
        <v>0</v>
      </c>
      <c r="K19" s="808">
        <v>0</v>
      </c>
      <c r="L19" s="808">
        <v>0</v>
      </c>
      <c r="M19" s="808">
        <v>0</v>
      </c>
      <c r="N19" s="808">
        <v>0</v>
      </c>
      <c r="O19" s="808">
        <v>20318.599999999999</v>
      </c>
      <c r="P19" s="807">
        <v>17467.900000000001</v>
      </c>
    </row>
    <row r="20" spans="1:16" ht="15" customHeight="1">
      <c r="A20" s="730" t="s">
        <v>463</v>
      </c>
      <c r="B20" s="808">
        <v>6491.1</v>
      </c>
      <c r="C20" s="808">
        <v>2456.4</v>
      </c>
      <c r="D20" s="808">
        <v>69.900000000000006</v>
      </c>
      <c r="E20" s="808">
        <v>0</v>
      </c>
      <c r="F20" s="808">
        <v>4.7</v>
      </c>
      <c r="G20" s="808">
        <v>490.6</v>
      </c>
      <c r="H20" s="808">
        <v>22.7</v>
      </c>
      <c r="I20" s="808">
        <v>141.30000000000001</v>
      </c>
      <c r="J20" s="808">
        <v>54.2</v>
      </c>
      <c r="K20" s="808">
        <v>272.5</v>
      </c>
      <c r="L20" s="808">
        <v>0</v>
      </c>
      <c r="M20" s="808">
        <v>3</v>
      </c>
      <c r="N20" s="808">
        <v>0</v>
      </c>
      <c r="O20" s="808">
        <v>10006.4</v>
      </c>
      <c r="P20" s="807">
        <v>9560.2000000000007</v>
      </c>
    </row>
    <row r="21" spans="1:16" ht="15" customHeight="1">
      <c r="A21" s="730" t="s">
        <v>464</v>
      </c>
      <c r="B21" s="808">
        <v>1304.9000000000001</v>
      </c>
      <c r="C21" s="808">
        <v>429.8</v>
      </c>
      <c r="D21" s="808">
        <v>38.700000000000003</v>
      </c>
      <c r="E21" s="808">
        <v>0</v>
      </c>
      <c r="F21" s="808">
        <v>7.7</v>
      </c>
      <c r="G21" s="808">
        <v>341.2</v>
      </c>
      <c r="H21" s="808">
        <v>0</v>
      </c>
      <c r="I21" s="808">
        <v>0</v>
      </c>
      <c r="J21" s="808">
        <v>5.7</v>
      </c>
      <c r="K21" s="808">
        <v>0</v>
      </c>
      <c r="L21" s="808">
        <v>0</v>
      </c>
      <c r="M21" s="808">
        <v>1.7</v>
      </c>
      <c r="N21" s="808">
        <v>0</v>
      </c>
      <c r="O21" s="808">
        <v>2129.6999999999998</v>
      </c>
      <c r="P21" s="807">
        <v>1966.7</v>
      </c>
    </row>
    <row r="22" spans="1:16" ht="15" customHeight="1">
      <c r="A22" s="730" t="s">
        <v>465</v>
      </c>
      <c r="B22" s="808">
        <v>3102.8</v>
      </c>
      <c r="C22" s="808">
        <v>697.7</v>
      </c>
      <c r="D22" s="808">
        <v>94.5</v>
      </c>
      <c r="E22" s="808">
        <v>0</v>
      </c>
      <c r="F22" s="808">
        <v>0</v>
      </c>
      <c r="G22" s="808">
        <v>0</v>
      </c>
      <c r="H22" s="808">
        <v>0</v>
      </c>
      <c r="I22" s="808">
        <v>0</v>
      </c>
      <c r="J22" s="808">
        <v>0</v>
      </c>
      <c r="K22" s="808">
        <v>0</v>
      </c>
      <c r="L22" s="808">
        <v>0</v>
      </c>
      <c r="M22" s="808">
        <v>0</v>
      </c>
      <c r="N22" s="808">
        <v>0</v>
      </c>
      <c r="O22" s="808">
        <v>3895</v>
      </c>
      <c r="P22" s="807">
        <v>3250.9</v>
      </c>
    </row>
    <row r="23" spans="1:16" ht="15" customHeight="1">
      <c r="A23" s="730" t="s">
        <v>466</v>
      </c>
      <c r="B23" s="808">
        <v>4745.3</v>
      </c>
      <c r="C23" s="808">
        <v>668.3</v>
      </c>
      <c r="D23" s="808">
        <v>111.9</v>
      </c>
      <c r="E23" s="808">
        <v>15.5</v>
      </c>
      <c r="F23" s="808">
        <v>0</v>
      </c>
      <c r="G23" s="808">
        <v>0</v>
      </c>
      <c r="H23" s="808">
        <v>0</v>
      </c>
      <c r="I23" s="808">
        <v>0</v>
      </c>
      <c r="J23" s="808">
        <v>0</v>
      </c>
      <c r="K23" s="808">
        <v>0</v>
      </c>
      <c r="L23" s="808">
        <v>0</v>
      </c>
      <c r="M23" s="808">
        <v>0</v>
      </c>
      <c r="N23" s="808">
        <v>0</v>
      </c>
      <c r="O23" s="808">
        <v>5541</v>
      </c>
      <c r="P23" s="807">
        <v>5393</v>
      </c>
    </row>
    <row r="24" spans="1:16" ht="15" customHeight="1">
      <c r="A24" s="730" t="s">
        <v>467</v>
      </c>
      <c r="B24" s="808">
        <v>36078.300000000003</v>
      </c>
      <c r="C24" s="808">
        <v>4848.3</v>
      </c>
      <c r="D24" s="808">
        <v>287.39999999999998</v>
      </c>
      <c r="E24" s="808">
        <v>1093.0999999999999</v>
      </c>
      <c r="F24" s="808">
        <v>112.6</v>
      </c>
      <c r="G24" s="808">
        <v>655.6</v>
      </c>
      <c r="H24" s="808">
        <v>4.4000000000000004</v>
      </c>
      <c r="I24" s="808">
        <v>0</v>
      </c>
      <c r="J24" s="808">
        <v>135.69999999999999</v>
      </c>
      <c r="K24" s="808">
        <v>2304.4</v>
      </c>
      <c r="L24" s="808">
        <v>0</v>
      </c>
      <c r="M24" s="808">
        <v>1.1000000000000001</v>
      </c>
      <c r="N24" s="808">
        <v>0</v>
      </c>
      <c r="O24" s="808">
        <v>45520.9</v>
      </c>
      <c r="P24" s="807">
        <v>41692.400000000001</v>
      </c>
    </row>
    <row r="25" spans="1:16" ht="15" customHeight="1">
      <c r="A25" s="730" t="s">
        <v>468</v>
      </c>
      <c r="B25" s="808">
        <v>637.6</v>
      </c>
      <c r="C25" s="808">
        <v>104.7</v>
      </c>
      <c r="D25" s="808">
        <v>8</v>
      </c>
      <c r="E25" s="808">
        <v>0</v>
      </c>
      <c r="F25" s="808">
        <v>0</v>
      </c>
      <c r="G25" s="808">
        <v>81.099999999999994</v>
      </c>
      <c r="H25" s="808">
        <v>0</v>
      </c>
      <c r="I25" s="808">
        <v>0</v>
      </c>
      <c r="J25" s="808">
        <v>0</v>
      </c>
      <c r="K25" s="808">
        <v>0</v>
      </c>
      <c r="L25" s="808">
        <v>0</v>
      </c>
      <c r="M25" s="808">
        <v>0</v>
      </c>
      <c r="N25" s="808">
        <v>0</v>
      </c>
      <c r="O25" s="808">
        <v>831.4</v>
      </c>
      <c r="P25" s="807">
        <v>826.6</v>
      </c>
    </row>
    <row r="26" spans="1:16" ht="15" customHeight="1">
      <c r="A26" s="730" t="s">
        <v>469</v>
      </c>
      <c r="B26" s="808">
        <v>2391.6</v>
      </c>
      <c r="C26" s="808">
        <v>570.79999999999995</v>
      </c>
      <c r="D26" s="808">
        <v>46.4</v>
      </c>
      <c r="E26" s="808">
        <v>0</v>
      </c>
      <c r="F26" s="808">
        <v>0</v>
      </c>
      <c r="G26" s="808">
        <v>217.6</v>
      </c>
      <c r="H26" s="808">
        <v>0.1</v>
      </c>
      <c r="I26" s="808">
        <v>0.6</v>
      </c>
      <c r="J26" s="808">
        <v>0</v>
      </c>
      <c r="K26" s="808">
        <v>0</v>
      </c>
      <c r="L26" s="808">
        <v>0</v>
      </c>
      <c r="M26" s="808">
        <v>0</v>
      </c>
      <c r="N26" s="808">
        <v>0</v>
      </c>
      <c r="O26" s="808">
        <v>3227.1</v>
      </c>
      <c r="P26" s="807">
        <v>3251.2</v>
      </c>
    </row>
    <row r="27" spans="1:16" ht="15" customHeight="1">
      <c r="A27" s="730" t="s">
        <v>470</v>
      </c>
      <c r="B27" s="808">
        <v>14060.6</v>
      </c>
      <c r="C27" s="808">
        <v>1521.9</v>
      </c>
      <c r="D27" s="808">
        <v>216</v>
      </c>
      <c r="E27" s="808">
        <v>189.6</v>
      </c>
      <c r="F27" s="808">
        <v>12.3</v>
      </c>
      <c r="G27" s="808">
        <v>836.8</v>
      </c>
      <c r="H27" s="808">
        <v>25.8</v>
      </c>
      <c r="I27" s="808">
        <v>220</v>
      </c>
      <c r="J27" s="808">
        <v>0</v>
      </c>
      <c r="K27" s="808">
        <v>0</v>
      </c>
      <c r="L27" s="808">
        <v>0</v>
      </c>
      <c r="M27" s="808">
        <v>0</v>
      </c>
      <c r="N27" s="808">
        <v>0</v>
      </c>
      <c r="O27" s="808">
        <v>17083</v>
      </c>
      <c r="P27" s="807">
        <v>15754</v>
      </c>
    </row>
    <row r="28" spans="1:16" ht="15" customHeight="1">
      <c r="A28" s="730" t="s">
        <v>471</v>
      </c>
      <c r="B28" s="808">
        <v>4033.7</v>
      </c>
      <c r="C28" s="808">
        <v>1976.8</v>
      </c>
      <c r="D28" s="808">
        <v>13.6</v>
      </c>
      <c r="E28" s="808">
        <v>0</v>
      </c>
      <c r="F28" s="808">
        <v>11.3</v>
      </c>
      <c r="G28" s="808">
        <v>264.10000000000002</v>
      </c>
      <c r="H28" s="808">
        <v>0</v>
      </c>
      <c r="I28" s="808">
        <v>0</v>
      </c>
      <c r="J28" s="808">
        <v>0</v>
      </c>
      <c r="K28" s="808">
        <v>0</v>
      </c>
      <c r="L28" s="808">
        <v>0</v>
      </c>
      <c r="M28" s="808">
        <v>0</v>
      </c>
      <c r="N28" s="808">
        <v>0</v>
      </c>
      <c r="O28" s="808">
        <v>6299.5</v>
      </c>
      <c r="P28" s="807">
        <v>6121.9</v>
      </c>
    </row>
    <row r="29" spans="1:16" ht="15" customHeight="1">
      <c r="A29" s="730" t="s">
        <v>472</v>
      </c>
      <c r="B29" s="808">
        <v>4423.8</v>
      </c>
      <c r="C29" s="808">
        <v>1376.5</v>
      </c>
      <c r="D29" s="808">
        <v>205.4</v>
      </c>
      <c r="E29" s="808">
        <v>0</v>
      </c>
      <c r="F29" s="808">
        <v>0</v>
      </c>
      <c r="G29" s="808">
        <v>370.5</v>
      </c>
      <c r="H29" s="808">
        <v>0</v>
      </c>
      <c r="I29" s="808">
        <v>0</v>
      </c>
      <c r="J29" s="808">
        <v>0</v>
      </c>
      <c r="K29" s="808">
        <v>0</v>
      </c>
      <c r="L29" s="808">
        <v>0</v>
      </c>
      <c r="M29" s="808">
        <v>0</v>
      </c>
      <c r="N29" s="808">
        <v>0</v>
      </c>
      <c r="O29" s="808">
        <v>6376.2</v>
      </c>
      <c r="P29" s="807">
        <v>5576.7</v>
      </c>
    </row>
    <row r="30" spans="1:16" ht="15" customHeight="1">
      <c r="A30" s="730" t="s">
        <v>473</v>
      </c>
      <c r="B30" s="808">
        <v>3714.9</v>
      </c>
      <c r="C30" s="808">
        <v>1516.3</v>
      </c>
      <c r="D30" s="808">
        <v>110.6</v>
      </c>
      <c r="E30" s="808">
        <v>11.2</v>
      </c>
      <c r="F30" s="808">
        <v>8.5</v>
      </c>
      <c r="G30" s="808">
        <v>162.9</v>
      </c>
      <c r="H30" s="808">
        <v>0</v>
      </c>
      <c r="I30" s="808">
        <v>0</v>
      </c>
      <c r="J30" s="808">
        <v>0</v>
      </c>
      <c r="K30" s="808">
        <v>0</v>
      </c>
      <c r="L30" s="808">
        <v>0</v>
      </c>
      <c r="M30" s="808">
        <v>0</v>
      </c>
      <c r="N30" s="808">
        <v>0</v>
      </c>
      <c r="O30" s="808">
        <v>5524.4</v>
      </c>
      <c r="P30" s="807">
        <v>5334.5</v>
      </c>
    </row>
    <row r="31" spans="1:16" ht="15" customHeight="1">
      <c r="A31" s="730" t="s">
        <v>474</v>
      </c>
      <c r="B31" s="808">
        <v>3471.7</v>
      </c>
      <c r="C31" s="808">
        <v>901.9</v>
      </c>
      <c r="D31" s="808">
        <v>26.8</v>
      </c>
      <c r="E31" s="808">
        <v>0</v>
      </c>
      <c r="F31" s="808">
        <v>6.9</v>
      </c>
      <c r="G31" s="808">
        <v>116.4</v>
      </c>
      <c r="H31" s="808">
        <v>0</v>
      </c>
      <c r="I31" s="808">
        <v>0</v>
      </c>
      <c r="J31" s="808">
        <v>11.6</v>
      </c>
      <c r="K31" s="808">
        <v>0</v>
      </c>
      <c r="L31" s="808">
        <v>0</v>
      </c>
      <c r="M31" s="808">
        <v>5.9</v>
      </c>
      <c r="N31" s="808">
        <v>0</v>
      </c>
      <c r="O31" s="808">
        <v>4541.2</v>
      </c>
      <c r="P31" s="807">
        <v>4124.7</v>
      </c>
    </row>
    <row r="32" spans="1:16" ht="15" customHeight="1">
      <c r="A32" s="730" t="s">
        <v>475</v>
      </c>
      <c r="B32" s="808">
        <v>8090.2</v>
      </c>
      <c r="C32" s="808">
        <v>3863.1</v>
      </c>
      <c r="D32" s="808">
        <v>317.60000000000002</v>
      </c>
      <c r="E32" s="808">
        <v>37.299999999999997</v>
      </c>
      <c r="F32" s="808">
        <v>0</v>
      </c>
      <c r="G32" s="808">
        <v>181.2</v>
      </c>
      <c r="H32" s="808">
        <v>0</v>
      </c>
      <c r="I32" s="808">
        <v>18.600000000000001</v>
      </c>
      <c r="J32" s="808">
        <v>0</v>
      </c>
      <c r="K32" s="808">
        <v>0</v>
      </c>
      <c r="L32" s="808">
        <v>0</v>
      </c>
      <c r="M32" s="808">
        <v>0</v>
      </c>
      <c r="N32" s="808">
        <v>0</v>
      </c>
      <c r="O32" s="808">
        <v>12508</v>
      </c>
      <c r="P32" s="807">
        <v>12607.3</v>
      </c>
    </row>
    <row r="33" spans="1:16" ht="15" customHeight="1">
      <c r="A33" s="730" t="s">
        <v>476</v>
      </c>
      <c r="B33" s="808">
        <v>6385.6</v>
      </c>
      <c r="C33" s="808">
        <v>2303.9</v>
      </c>
      <c r="D33" s="808">
        <v>204.3</v>
      </c>
      <c r="E33" s="808">
        <v>4.5</v>
      </c>
      <c r="F33" s="808">
        <v>0</v>
      </c>
      <c r="G33" s="808">
        <v>263.8</v>
      </c>
      <c r="H33" s="808">
        <v>87.7</v>
      </c>
      <c r="I33" s="808">
        <v>568.20000000000005</v>
      </c>
      <c r="J33" s="808">
        <v>38.1</v>
      </c>
      <c r="K33" s="808">
        <v>59.2</v>
      </c>
      <c r="L33" s="808">
        <v>0</v>
      </c>
      <c r="M33" s="808">
        <v>1</v>
      </c>
      <c r="N33" s="808">
        <v>1.1000000000000001</v>
      </c>
      <c r="O33" s="808">
        <v>9917.4</v>
      </c>
      <c r="P33" s="807">
        <v>9729.9</v>
      </c>
    </row>
    <row r="34" spans="1:16" ht="15" customHeight="1">
      <c r="A34" s="730" t="s">
        <v>477</v>
      </c>
      <c r="B34" s="808">
        <v>6528.1</v>
      </c>
      <c r="C34" s="808">
        <v>2656.8</v>
      </c>
      <c r="D34" s="808">
        <v>169.3</v>
      </c>
      <c r="E34" s="808">
        <v>6.9</v>
      </c>
      <c r="F34" s="808">
        <v>38.799999999999997</v>
      </c>
      <c r="G34" s="808">
        <v>289.8</v>
      </c>
      <c r="H34" s="808">
        <v>13.6</v>
      </c>
      <c r="I34" s="808">
        <v>173.8</v>
      </c>
      <c r="J34" s="808">
        <v>27.9</v>
      </c>
      <c r="K34" s="808">
        <v>228.2</v>
      </c>
      <c r="L34" s="808">
        <v>0</v>
      </c>
      <c r="M34" s="808">
        <v>14.5</v>
      </c>
      <c r="N34" s="808">
        <v>8.6999999999999993</v>
      </c>
      <c r="O34" s="808">
        <v>10156.4</v>
      </c>
      <c r="P34" s="807">
        <v>9477.5</v>
      </c>
    </row>
    <row r="35" spans="1:16" ht="15" customHeight="1">
      <c r="A35" s="730" t="s">
        <v>478</v>
      </c>
      <c r="B35" s="808">
        <v>1466</v>
      </c>
      <c r="C35" s="808">
        <v>254.6</v>
      </c>
      <c r="D35" s="808">
        <v>16.8</v>
      </c>
      <c r="E35" s="808">
        <v>0</v>
      </c>
      <c r="F35" s="808">
        <v>0</v>
      </c>
      <c r="G35" s="808">
        <v>343.1</v>
      </c>
      <c r="H35" s="808">
        <v>7.1</v>
      </c>
      <c r="I35" s="808">
        <v>89.8</v>
      </c>
      <c r="J35" s="808">
        <v>122.7</v>
      </c>
      <c r="K35" s="808">
        <v>89.5</v>
      </c>
      <c r="L35" s="808">
        <v>0</v>
      </c>
      <c r="M35" s="808">
        <v>31.3</v>
      </c>
      <c r="N35" s="808">
        <v>0</v>
      </c>
      <c r="O35" s="808">
        <v>2420.9</v>
      </c>
      <c r="P35" s="807">
        <v>2468.3000000000002</v>
      </c>
    </row>
    <row r="36" spans="1:16" ht="15" customHeight="1">
      <c r="A36" s="730" t="s">
        <v>479</v>
      </c>
      <c r="B36" s="808">
        <v>8029.8</v>
      </c>
      <c r="C36" s="808">
        <v>1653.5</v>
      </c>
      <c r="D36" s="808">
        <v>136.5</v>
      </c>
      <c r="E36" s="808">
        <v>0</v>
      </c>
      <c r="F36" s="808">
        <v>0</v>
      </c>
      <c r="G36" s="808">
        <v>344.5</v>
      </c>
      <c r="H36" s="808">
        <v>49.1</v>
      </c>
      <c r="I36" s="808">
        <v>174.4</v>
      </c>
      <c r="J36" s="808">
        <v>20.7</v>
      </c>
      <c r="K36" s="808">
        <v>14.7</v>
      </c>
      <c r="L36" s="808">
        <v>0</v>
      </c>
      <c r="M36" s="808">
        <v>3</v>
      </c>
      <c r="N36" s="808">
        <v>0</v>
      </c>
      <c r="O36" s="808">
        <v>10426.200000000001</v>
      </c>
      <c r="P36" s="807">
        <v>9573.1</v>
      </c>
    </row>
    <row r="37" spans="1:16" ht="15" customHeight="1">
      <c r="A37" s="730" t="s">
        <v>480</v>
      </c>
      <c r="B37" s="808">
        <v>23835.9</v>
      </c>
      <c r="C37" s="808">
        <v>9158.9</v>
      </c>
      <c r="D37" s="808">
        <v>794.9</v>
      </c>
      <c r="E37" s="808">
        <v>180.6</v>
      </c>
      <c r="F37" s="808">
        <v>49.7</v>
      </c>
      <c r="G37" s="808">
        <v>279.89999999999998</v>
      </c>
      <c r="H37" s="808">
        <v>0</v>
      </c>
      <c r="I37" s="808">
        <v>0</v>
      </c>
      <c r="J37" s="808">
        <v>0</v>
      </c>
      <c r="K37" s="808">
        <v>0</v>
      </c>
      <c r="L37" s="808">
        <v>0</v>
      </c>
      <c r="M37" s="808">
        <v>0</v>
      </c>
      <c r="N37" s="808">
        <v>0</v>
      </c>
      <c r="O37" s="808">
        <v>34299.9</v>
      </c>
      <c r="P37" s="807">
        <v>32050.799999999999</v>
      </c>
    </row>
    <row r="38" spans="1:16" ht="30" customHeight="1">
      <c r="A38" s="730" t="s">
        <v>481</v>
      </c>
      <c r="B38" s="808">
        <v>200690</v>
      </c>
      <c r="C38" s="808">
        <v>61279.1</v>
      </c>
      <c r="D38" s="808">
        <v>5063.6000000000004</v>
      </c>
      <c r="E38" s="808">
        <v>2341.1999999999998</v>
      </c>
      <c r="F38" s="808">
        <v>271.60000000000002</v>
      </c>
      <c r="G38" s="808">
        <v>8611.1</v>
      </c>
      <c r="H38" s="808">
        <v>477.6</v>
      </c>
      <c r="I38" s="808">
        <v>3289.7</v>
      </c>
      <c r="J38" s="808">
        <v>549.5</v>
      </c>
      <c r="K38" s="808">
        <v>3491.5</v>
      </c>
      <c r="L38" s="808">
        <v>0.7</v>
      </c>
      <c r="M38" s="808">
        <v>114.4</v>
      </c>
      <c r="N38" s="808">
        <v>15.4</v>
      </c>
      <c r="O38" s="808">
        <v>286195.40000000002</v>
      </c>
      <c r="P38" s="807">
        <v>266601.59999999998</v>
      </c>
    </row>
    <row r="39" spans="1:16" ht="13.2" customHeight="1"/>
    <row r="40" spans="1:16" s="738" customFormat="1" ht="15" customHeight="1">
      <c r="A40" s="738" t="s">
        <v>482</v>
      </c>
    </row>
    <row r="41" spans="1:16" s="738" customFormat="1" ht="15" customHeight="1">
      <c r="A41" s="729" t="s">
        <v>483</v>
      </c>
    </row>
    <row r="42" spans="1:16" ht="13.2" customHeight="1"/>
    <row r="43" spans="1:16" ht="15.6">
      <c r="A43" s="722" t="s">
        <v>204</v>
      </c>
    </row>
  </sheetData>
  <mergeCells count="6">
    <mergeCell ref="A7:O7"/>
    <mergeCell ref="A2:O2"/>
    <mergeCell ref="A3:O3"/>
    <mergeCell ref="A4:O4"/>
    <mergeCell ref="A5:O5"/>
    <mergeCell ref="A6:O6"/>
  </mergeCells>
  <hyperlinks>
    <hyperlink ref="A1" location="'Table of Contents'!A1" display="Return to Table of Contents" xr:uid="{4B6A81C6-EBDA-47BD-9DD2-6582B54741E7}"/>
    <hyperlink ref="A43" location="'Table of Contents'!A1" display="Return to Table of Contents" xr:uid="{DDB4EEA9-940F-4311-8289-08491D6C3D45}"/>
  </hyperlinks>
  <pageMargins left="0" right="0" top="0" bottom="0" header="0.5" footer="0.5"/>
  <pageSetup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5E39-2A3E-45A2-82EF-5E89E2996FF0}">
  <dimension ref="A1:P43"/>
  <sheetViews>
    <sheetView topLeftCell="A2" workbookViewId="0">
      <selection activeCell="U16" sqref="U16"/>
    </sheetView>
  </sheetViews>
  <sheetFormatPr defaultColWidth="7.69921875" defaultRowHeight="14.4"/>
  <cols>
    <col min="1" max="1" width="6.69921875" style="25" bestFit="1" customWidth="1"/>
    <col min="2" max="16" width="8.69921875" style="25" customWidth="1"/>
    <col min="17" max="16384" width="7.69921875" style="25"/>
  </cols>
  <sheetData>
    <row r="1" spans="1:16" ht="16.2">
      <c r="A1" s="128" t="s">
        <v>204</v>
      </c>
    </row>
    <row r="2" spans="1:16" ht="70.5" customHeight="1">
      <c r="A2" s="1284" t="s">
        <v>484</v>
      </c>
      <c r="B2" s="1284"/>
      <c r="C2" s="1284"/>
      <c r="D2" s="1284"/>
      <c r="E2" s="1284"/>
      <c r="F2" s="1284"/>
      <c r="G2" s="1284"/>
      <c r="H2" s="1284"/>
      <c r="I2" s="1284"/>
      <c r="J2" s="1284"/>
      <c r="K2" s="1284"/>
      <c r="L2" s="1284"/>
      <c r="M2" s="1284"/>
      <c r="N2" s="1284"/>
      <c r="O2" s="1284"/>
      <c r="P2" s="1284"/>
    </row>
    <row r="3" spans="1:16" ht="15.6">
      <c r="A3" s="1284" t="s">
        <v>437</v>
      </c>
      <c r="B3" s="1284"/>
      <c r="C3" s="1284"/>
      <c r="D3" s="1284"/>
      <c r="E3" s="1284"/>
      <c r="F3" s="1284"/>
      <c r="G3" s="1284"/>
      <c r="H3" s="1284"/>
      <c r="I3" s="1284"/>
      <c r="J3" s="1284"/>
      <c r="K3" s="1284"/>
      <c r="L3" s="1284"/>
      <c r="M3" s="1284"/>
      <c r="N3" s="1284"/>
      <c r="O3" s="1284"/>
      <c r="P3" s="1284"/>
    </row>
    <row r="4" spans="1:16" ht="15.6">
      <c r="A4" s="1284" t="s">
        <v>485</v>
      </c>
      <c r="B4" s="1284"/>
      <c r="C4" s="1284"/>
      <c r="D4" s="1284"/>
      <c r="E4" s="1284"/>
      <c r="F4" s="1284"/>
      <c r="G4" s="1284"/>
      <c r="H4" s="1284"/>
      <c r="I4" s="1284"/>
      <c r="J4" s="1284"/>
      <c r="K4" s="1284"/>
      <c r="L4" s="1284"/>
      <c r="M4" s="1284"/>
      <c r="N4" s="1284"/>
      <c r="O4" s="1284"/>
      <c r="P4" s="1284"/>
    </row>
    <row r="5" spans="1:16" ht="15.6">
      <c r="A5" s="1284" t="s">
        <v>155</v>
      </c>
      <c r="B5" s="1284"/>
      <c r="C5" s="1284"/>
      <c r="D5" s="1284"/>
      <c r="E5" s="1284"/>
      <c r="F5" s="1284"/>
      <c r="G5" s="1284"/>
      <c r="H5" s="1284"/>
      <c r="I5" s="1284"/>
      <c r="J5" s="1284"/>
      <c r="K5" s="1284"/>
      <c r="L5" s="1284"/>
      <c r="M5" s="1284"/>
      <c r="N5" s="1284"/>
      <c r="O5" s="1284"/>
      <c r="P5" s="1284"/>
    </row>
    <row r="6" spans="1:16" ht="15.6">
      <c r="A6" s="1284" t="s">
        <v>439</v>
      </c>
      <c r="B6" s="1284"/>
      <c r="C6" s="1284"/>
      <c r="D6" s="1284"/>
      <c r="E6" s="1284"/>
      <c r="F6" s="1284"/>
      <c r="G6" s="1284"/>
      <c r="H6" s="1284"/>
      <c r="I6" s="1284"/>
      <c r="J6" s="1284"/>
      <c r="K6" s="1284"/>
      <c r="L6" s="1284"/>
      <c r="M6" s="1284"/>
      <c r="N6" s="1284"/>
      <c r="O6" s="1284"/>
      <c r="P6" s="1284"/>
    </row>
    <row r="7" spans="1:16" ht="15.6">
      <c r="A7" s="1284" t="s">
        <v>155</v>
      </c>
      <c r="B7" s="1284"/>
      <c r="C7" s="1284"/>
      <c r="D7" s="1284"/>
      <c r="E7" s="1284"/>
      <c r="F7" s="1284"/>
      <c r="G7" s="1284"/>
      <c r="H7" s="1284"/>
      <c r="I7" s="1284"/>
      <c r="J7" s="1284"/>
      <c r="K7" s="1284"/>
      <c r="L7" s="1284"/>
      <c r="M7" s="1284"/>
      <c r="N7" s="1284"/>
      <c r="O7" s="1284"/>
      <c r="P7" s="1284"/>
    </row>
    <row r="8" spans="1:16">
      <c r="A8" s="733"/>
      <c r="B8" s="733"/>
      <c r="C8" s="733"/>
      <c r="D8" s="733"/>
      <c r="E8" s="733"/>
      <c r="F8" s="733"/>
      <c r="G8" s="733"/>
      <c r="H8" s="733"/>
      <c r="I8" s="733"/>
      <c r="J8" s="733"/>
      <c r="K8" s="733"/>
      <c r="L8" s="733"/>
      <c r="M8" s="733"/>
      <c r="N8" s="733"/>
      <c r="O8" s="733"/>
      <c r="P8" s="733"/>
    </row>
    <row r="9" spans="1:16" ht="43.2" customHeight="1">
      <c r="A9" s="735" t="s">
        <v>292</v>
      </c>
      <c r="B9" s="735" t="s">
        <v>486</v>
      </c>
      <c r="C9" s="735" t="s">
        <v>440</v>
      </c>
      <c r="D9" s="735" t="s">
        <v>441</v>
      </c>
      <c r="E9" s="735" t="s">
        <v>442</v>
      </c>
      <c r="F9" s="735" t="s">
        <v>443</v>
      </c>
      <c r="G9" s="735" t="s">
        <v>427</v>
      </c>
      <c r="H9" s="735" t="s">
        <v>444</v>
      </c>
      <c r="I9" s="735" t="s">
        <v>445</v>
      </c>
      <c r="J9" s="735" t="s">
        <v>446</v>
      </c>
      <c r="K9" s="735" t="s">
        <v>447</v>
      </c>
      <c r="L9" s="735" t="s">
        <v>448</v>
      </c>
      <c r="M9" s="735" t="s">
        <v>449</v>
      </c>
      <c r="N9" s="735" t="s">
        <v>450</v>
      </c>
      <c r="O9" s="735" t="s">
        <v>451</v>
      </c>
      <c r="P9" s="735" t="s">
        <v>452</v>
      </c>
    </row>
    <row r="10" spans="1:16" ht="15" customHeight="1">
      <c r="A10" s="730" t="s">
        <v>453</v>
      </c>
      <c r="B10" s="808">
        <v>937.3</v>
      </c>
      <c r="C10" s="808">
        <v>6596</v>
      </c>
      <c r="D10" s="808">
        <v>2046.2</v>
      </c>
      <c r="E10" s="808">
        <v>244.6</v>
      </c>
      <c r="F10" s="808">
        <v>0</v>
      </c>
      <c r="G10" s="808">
        <v>2.8</v>
      </c>
      <c r="H10" s="808">
        <v>475.9</v>
      </c>
      <c r="I10" s="808">
        <v>0</v>
      </c>
      <c r="J10" s="808">
        <v>0</v>
      </c>
      <c r="K10" s="808">
        <v>0</v>
      </c>
      <c r="L10" s="808">
        <v>0</v>
      </c>
      <c r="M10" s="808">
        <v>0</v>
      </c>
      <c r="N10" s="808">
        <v>0</v>
      </c>
      <c r="O10" s="808">
        <v>0</v>
      </c>
      <c r="P10" s="808">
        <v>10302.799999999999</v>
      </c>
    </row>
    <row r="11" spans="1:16" ht="15" customHeight="1">
      <c r="A11" s="730" t="s">
        <v>454</v>
      </c>
      <c r="B11" s="808">
        <v>1134.7</v>
      </c>
      <c r="C11" s="808">
        <v>13713.2</v>
      </c>
      <c r="D11" s="808">
        <v>7330.6</v>
      </c>
      <c r="E11" s="808">
        <v>161.19999999999999</v>
      </c>
      <c r="F11" s="808">
        <v>457.1</v>
      </c>
      <c r="G11" s="808">
        <v>3.1</v>
      </c>
      <c r="H11" s="808">
        <v>246</v>
      </c>
      <c r="I11" s="808">
        <v>7.9</v>
      </c>
      <c r="J11" s="808">
        <v>0</v>
      </c>
      <c r="K11" s="808">
        <v>28</v>
      </c>
      <c r="L11" s="808">
        <v>49.8</v>
      </c>
      <c r="M11" s="808">
        <v>0</v>
      </c>
      <c r="N11" s="808">
        <v>0.8</v>
      </c>
      <c r="O11" s="808">
        <v>0</v>
      </c>
      <c r="P11" s="808">
        <v>23132.400000000001</v>
      </c>
    </row>
    <row r="12" spans="1:16" ht="15" customHeight="1">
      <c r="A12" s="730" t="s">
        <v>455</v>
      </c>
      <c r="B12" s="808">
        <v>309.5</v>
      </c>
      <c r="C12" s="808">
        <v>2714.6</v>
      </c>
      <c r="D12" s="808">
        <v>1345.7</v>
      </c>
      <c r="E12" s="808">
        <v>107.4</v>
      </c>
      <c r="F12" s="808">
        <v>11.2</v>
      </c>
      <c r="G12" s="808">
        <v>0</v>
      </c>
      <c r="H12" s="808">
        <v>148.4</v>
      </c>
      <c r="I12" s="808">
        <v>0</v>
      </c>
      <c r="J12" s="808">
        <v>0</v>
      </c>
      <c r="K12" s="808">
        <v>13.8</v>
      </c>
      <c r="L12" s="808">
        <v>0</v>
      </c>
      <c r="M12" s="808">
        <v>0</v>
      </c>
      <c r="N12" s="808">
        <v>1.2</v>
      </c>
      <c r="O12" s="808">
        <v>0</v>
      </c>
      <c r="P12" s="808">
        <v>4651.8</v>
      </c>
    </row>
    <row r="13" spans="1:16" ht="15" customHeight="1">
      <c r="A13" s="730" t="s">
        <v>456</v>
      </c>
      <c r="B13" s="808">
        <v>129.69999999999999</v>
      </c>
      <c r="C13" s="808">
        <v>863.1</v>
      </c>
      <c r="D13" s="808">
        <v>198.7</v>
      </c>
      <c r="E13" s="808">
        <v>8.8000000000000007</v>
      </c>
      <c r="F13" s="808">
        <v>0</v>
      </c>
      <c r="G13" s="808">
        <v>0</v>
      </c>
      <c r="H13" s="808">
        <v>270</v>
      </c>
      <c r="I13" s="808">
        <v>0</v>
      </c>
      <c r="J13" s="808">
        <v>0</v>
      </c>
      <c r="K13" s="808">
        <v>0</v>
      </c>
      <c r="L13" s="808">
        <v>0</v>
      </c>
      <c r="M13" s="808">
        <v>0</v>
      </c>
      <c r="N13" s="808">
        <v>0</v>
      </c>
      <c r="O13" s="808">
        <v>0</v>
      </c>
      <c r="P13" s="808">
        <v>1470.3</v>
      </c>
    </row>
    <row r="14" spans="1:16" ht="15" customHeight="1">
      <c r="A14" s="730" t="s">
        <v>457</v>
      </c>
      <c r="B14" s="808">
        <v>973.9</v>
      </c>
      <c r="C14" s="808">
        <v>5968.3</v>
      </c>
      <c r="D14" s="808">
        <v>2242.1999999999998</v>
      </c>
      <c r="E14" s="808">
        <v>175.4</v>
      </c>
      <c r="F14" s="808">
        <v>0</v>
      </c>
      <c r="G14" s="808">
        <v>0</v>
      </c>
      <c r="H14" s="808">
        <v>733.2</v>
      </c>
      <c r="I14" s="808">
        <v>129.19999999999999</v>
      </c>
      <c r="J14" s="808">
        <v>504.1</v>
      </c>
      <c r="K14" s="808">
        <v>52.8</v>
      </c>
      <c r="L14" s="808">
        <v>110.5</v>
      </c>
      <c r="M14" s="808">
        <v>0</v>
      </c>
      <c r="N14" s="808">
        <v>34.799999999999997</v>
      </c>
      <c r="O14" s="808">
        <v>0.6</v>
      </c>
      <c r="P14" s="808">
        <v>10925</v>
      </c>
    </row>
    <row r="15" spans="1:16" ht="15" customHeight="1">
      <c r="A15" s="730" t="s">
        <v>458</v>
      </c>
      <c r="B15" s="808">
        <v>566.5</v>
      </c>
      <c r="C15" s="808">
        <v>7424.8</v>
      </c>
      <c r="D15" s="808">
        <v>1287.5</v>
      </c>
      <c r="E15" s="808">
        <v>107.5</v>
      </c>
      <c r="F15" s="808">
        <v>21.9</v>
      </c>
      <c r="G15" s="808">
        <v>0</v>
      </c>
      <c r="H15" s="808">
        <v>48.3</v>
      </c>
      <c r="I15" s="808">
        <v>0</v>
      </c>
      <c r="J15" s="808">
        <v>0</v>
      </c>
      <c r="K15" s="808">
        <v>0</v>
      </c>
      <c r="L15" s="808">
        <v>0</v>
      </c>
      <c r="M15" s="808">
        <v>0</v>
      </c>
      <c r="N15" s="808">
        <v>0</v>
      </c>
      <c r="O15" s="808">
        <v>0</v>
      </c>
      <c r="P15" s="808">
        <v>9456.5</v>
      </c>
    </row>
    <row r="16" spans="1:16" ht="15" customHeight="1">
      <c r="A16" s="730" t="s">
        <v>459</v>
      </c>
      <c r="B16" s="808">
        <v>1626.6</v>
      </c>
      <c r="C16" s="808">
        <v>9192.1</v>
      </c>
      <c r="D16" s="808">
        <v>3583.2</v>
      </c>
      <c r="E16" s="808">
        <v>741.3</v>
      </c>
      <c r="F16" s="808">
        <v>0</v>
      </c>
      <c r="G16" s="808">
        <v>2.4</v>
      </c>
      <c r="H16" s="808">
        <v>908.2</v>
      </c>
      <c r="I16" s="808">
        <v>0</v>
      </c>
      <c r="J16" s="808">
        <v>0</v>
      </c>
      <c r="K16" s="808">
        <v>38.299999999999997</v>
      </c>
      <c r="L16" s="808">
        <v>362.7</v>
      </c>
      <c r="M16" s="808">
        <v>0.7</v>
      </c>
      <c r="N16" s="808">
        <v>16.100000000000001</v>
      </c>
      <c r="O16" s="808">
        <v>5</v>
      </c>
      <c r="P16" s="808">
        <v>16476.599999999999</v>
      </c>
    </row>
    <row r="17" spans="1:16" ht="15" customHeight="1">
      <c r="A17" s="730" t="s">
        <v>460</v>
      </c>
      <c r="B17" s="808">
        <v>65.900000000000006</v>
      </c>
      <c r="C17" s="808">
        <v>476.6</v>
      </c>
      <c r="D17" s="808">
        <v>293.3</v>
      </c>
      <c r="E17" s="808">
        <v>11.1</v>
      </c>
      <c r="F17" s="808">
        <v>0</v>
      </c>
      <c r="G17" s="808">
        <v>0</v>
      </c>
      <c r="H17" s="808">
        <v>65.2</v>
      </c>
      <c r="I17" s="808">
        <v>5.7</v>
      </c>
      <c r="J17" s="808">
        <v>77.099999999999994</v>
      </c>
      <c r="K17" s="808">
        <v>0</v>
      </c>
      <c r="L17" s="808">
        <v>0</v>
      </c>
      <c r="M17" s="808">
        <v>0</v>
      </c>
      <c r="N17" s="808">
        <v>0</v>
      </c>
      <c r="O17" s="808">
        <v>0</v>
      </c>
      <c r="P17" s="808">
        <v>994.9</v>
      </c>
    </row>
    <row r="18" spans="1:16" ht="15" customHeight="1">
      <c r="A18" s="730" t="s">
        <v>461</v>
      </c>
      <c r="B18" s="808">
        <v>126.3</v>
      </c>
      <c r="C18" s="808">
        <v>2693.2</v>
      </c>
      <c r="D18" s="808">
        <v>559.79999999999995</v>
      </c>
      <c r="E18" s="808">
        <v>56.3</v>
      </c>
      <c r="F18" s="808">
        <v>0</v>
      </c>
      <c r="G18" s="808">
        <v>0</v>
      </c>
      <c r="H18" s="808">
        <v>196.7</v>
      </c>
      <c r="I18" s="808">
        <v>0</v>
      </c>
      <c r="J18" s="808">
        <v>0</v>
      </c>
      <c r="K18" s="808">
        <v>0</v>
      </c>
      <c r="L18" s="808">
        <v>0</v>
      </c>
      <c r="M18" s="808">
        <v>0</v>
      </c>
      <c r="N18" s="808">
        <v>0</v>
      </c>
      <c r="O18" s="808">
        <v>0</v>
      </c>
      <c r="P18" s="808">
        <v>3632.3</v>
      </c>
    </row>
    <row r="19" spans="1:16" ht="15" customHeight="1">
      <c r="A19" s="730" t="s">
        <v>462</v>
      </c>
      <c r="B19" s="808">
        <v>85.1</v>
      </c>
      <c r="C19" s="808">
        <v>12256.2</v>
      </c>
      <c r="D19" s="808">
        <v>5431.7</v>
      </c>
      <c r="E19" s="808">
        <v>581.4</v>
      </c>
      <c r="F19" s="808">
        <v>312.3</v>
      </c>
      <c r="G19" s="808">
        <v>10.8</v>
      </c>
      <c r="H19" s="808">
        <v>280.10000000000002</v>
      </c>
      <c r="I19" s="808">
        <v>124.3</v>
      </c>
      <c r="J19" s="808">
        <v>1321.8</v>
      </c>
      <c r="K19" s="808">
        <v>0</v>
      </c>
      <c r="L19" s="808">
        <v>0</v>
      </c>
      <c r="M19" s="808">
        <v>0</v>
      </c>
      <c r="N19" s="808">
        <v>0</v>
      </c>
      <c r="O19" s="808">
        <v>0</v>
      </c>
      <c r="P19" s="808">
        <v>20403.7</v>
      </c>
    </row>
    <row r="20" spans="1:16" ht="15" customHeight="1">
      <c r="A20" s="730" t="s">
        <v>463</v>
      </c>
      <c r="B20" s="808">
        <v>1249.5999999999999</v>
      </c>
      <c r="C20" s="808">
        <v>6491.1</v>
      </c>
      <c r="D20" s="808">
        <v>2456.4</v>
      </c>
      <c r="E20" s="808">
        <v>69.900000000000006</v>
      </c>
      <c r="F20" s="808">
        <v>0</v>
      </c>
      <c r="G20" s="808">
        <v>4.7</v>
      </c>
      <c r="H20" s="808">
        <v>490.6</v>
      </c>
      <c r="I20" s="808">
        <v>22.7</v>
      </c>
      <c r="J20" s="808">
        <v>141.30000000000001</v>
      </c>
      <c r="K20" s="808">
        <v>54.2</v>
      </c>
      <c r="L20" s="808">
        <v>272.5</v>
      </c>
      <c r="M20" s="808">
        <v>0</v>
      </c>
      <c r="N20" s="808">
        <v>3</v>
      </c>
      <c r="O20" s="808">
        <v>0</v>
      </c>
      <c r="P20" s="808">
        <v>11256</v>
      </c>
    </row>
    <row r="21" spans="1:16" ht="15" customHeight="1">
      <c r="A21" s="730" t="s">
        <v>464</v>
      </c>
      <c r="B21" s="808">
        <v>151.69999999999999</v>
      </c>
      <c r="C21" s="808">
        <v>1304.9000000000001</v>
      </c>
      <c r="D21" s="808">
        <v>429.8</v>
      </c>
      <c r="E21" s="808">
        <v>38.700000000000003</v>
      </c>
      <c r="F21" s="808">
        <v>0</v>
      </c>
      <c r="G21" s="808">
        <v>7.7</v>
      </c>
      <c r="H21" s="808">
        <v>341.2</v>
      </c>
      <c r="I21" s="808">
        <v>0</v>
      </c>
      <c r="J21" s="808">
        <v>0</v>
      </c>
      <c r="K21" s="808">
        <v>5.7</v>
      </c>
      <c r="L21" s="808">
        <v>0</v>
      </c>
      <c r="M21" s="808">
        <v>0</v>
      </c>
      <c r="N21" s="808">
        <v>1.7</v>
      </c>
      <c r="O21" s="808">
        <v>0</v>
      </c>
      <c r="P21" s="808">
        <v>2281.4</v>
      </c>
    </row>
    <row r="22" spans="1:16" ht="15" customHeight="1">
      <c r="A22" s="730" t="s">
        <v>465</v>
      </c>
      <c r="B22" s="808">
        <v>224.7</v>
      </c>
      <c r="C22" s="808">
        <v>3102.8</v>
      </c>
      <c r="D22" s="808">
        <v>697.7</v>
      </c>
      <c r="E22" s="808">
        <v>94.5</v>
      </c>
      <c r="F22" s="808">
        <v>0</v>
      </c>
      <c r="G22" s="808">
        <v>0</v>
      </c>
      <c r="H22" s="808">
        <v>0</v>
      </c>
      <c r="I22" s="808">
        <v>0</v>
      </c>
      <c r="J22" s="808">
        <v>0</v>
      </c>
      <c r="K22" s="808">
        <v>0</v>
      </c>
      <c r="L22" s="808">
        <v>0</v>
      </c>
      <c r="M22" s="808">
        <v>0</v>
      </c>
      <c r="N22" s="808">
        <v>0</v>
      </c>
      <c r="O22" s="808">
        <v>0</v>
      </c>
      <c r="P22" s="808">
        <v>4119.7</v>
      </c>
    </row>
    <row r="23" spans="1:16" ht="15" customHeight="1">
      <c r="A23" s="730" t="s">
        <v>466</v>
      </c>
      <c r="B23" s="808">
        <v>476.6</v>
      </c>
      <c r="C23" s="808">
        <v>4745.3</v>
      </c>
      <c r="D23" s="808">
        <v>668.3</v>
      </c>
      <c r="E23" s="808">
        <v>111.9</v>
      </c>
      <c r="F23" s="808">
        <v>15.5</v>
      </c>
      <c r="G23" s="808">
        <v>0</v>
      </c>
      <c r="H23" s="808">
        <v>0</v>
      </c>
      <c r="I23" s="808">
        <v>0</v>
      </c>
      <c r="J23" s="808">
        <v>0</v>
      </c>
      <c r="K23" s="808">
        <v>0</v>
      </c>
      <c r="L23" s="808">
        <v>0</v>
      </c>
      <c r="M23" s="808">
        <v>0</v>
      </c>
      <c r="N23" s="808">
        <v>0</v>
      </c>
      <c r="O23" s="808">
        <v>0</v>
      </c>
      <c r="P23" s="808">
        <v>6017.6</v>
      </c>
    </row>
    <row r="24" spans="1:16" ht="15" customHeight="1">
      <c r="A24" s="730" t="s">
        <v>467</v>
      </c>
      <c r="B24" s="808">
        <v>2536.4</v>
      </c>
      <c r="C24" s="808">
        <v>36078.300000000003</v>
      </c>
      <c r="D24" s="808">
        <v>4848.3</v>
      </c>
      <c r="E24" s="808">
        <v>287.39999999999998</v>
      </c>
      <c r="F24" s="808">
        <v>1093.0999999999999</v>
      </c>
      <c r="G24" s="808">
        <v>112.6</v>
      </c>
      <c r="H24" s="808">
        <v>655.6</v>
      </c>
      <c r="I24" s="808">
        <v>4.4000000000000004</v>
      </c>
      <c r="J24" s="808">
        <v>0</v>
      </c>
      <c r="K24" s="808">
        <v>135.69999999999999</v>
      </c>
      <c r="L24" s="808">
        <v>2304.4</v>
      </c>
      <c r="M24" s="808">
        <v>0</v>
      </c>
      <c r="N24" s="808">
        <v>1.1000000000000001</v>
      </c>
      <c r="O24" s="808">
        <v>0</v>
      </c>
      <c r="P24" s="808">
        <v>48057.3</v>
      </c>
    </row>
    <row r="25" spans="1:16" ht="15" customHeight="1">
      <c r="A25" s="730" t="s">
        <v>468</v>
      </c>
      <c r="B25" s="808">
        <v>23.7</v>
      </c>
      <c r="C25" s="808">
        <v>637.6</v>
      </c>
      <c r="D25" s="808">
        <v>104.7</v>
      </c>
      <c r="E25" s="808">
        <v>8</v>
      </c>
      <c r="F25" s="808">
        <v>0</v>
      </c>
      <c r="G25" s="808">
        <v>0</v>
      </c>
      <c r="H25" s="808">
        <v>81.099999999999994</v>
      </c>
      <c r="I25" s="808">
        <v>0</v>
      </c>
      <c r="J25" s="808">
        <v>0</v>
      </c>
      <c r="K25" s="808">
        <v>0</v>
      </c>
      <c r="L25" s="808">
        <v>0</v>
      </c>
      <c r="M25" s="808">
        <v>0</v>
      </c>
      <c r="N25" s="808">
        <v>0</v>
      </c>
      <c r="O25" s="808">
        <v>0</v>
      </c>
      <c r="P25" s="808">
        <v>855.1</v>
      </c>
    </row>
    <row r="26" spans="1:16" ht="15" customHeight="1">
      <c r="A26" s="730" t="s">
        <v>469</v>
      </c>
      <c r="B26" s="808">
        <v>276.10000000000002</v>
      </c>
      <c r="C26" s="808">
        <v>2391.6</v>
      </c>
      <c r="D26" s="808">
        <v>570.79999999999995</v>
      </c>
      <c r="E26" s="808">
        <v>46.4</v>
      </c>
      <c r="F26" s="808">
        <v>0</v>
      </c>
      <c r="G26" s="808">
        <v>0</v>
      </c>
      <c r="H26" s="808">
        <v>217.6</v>
      </c>
      <c r="I26" s="808">
        <v>0.1</v>
      </c>
      <c r="J26" s="808">
        <v>0.6</v>
      </c>
      <c r="K26" s="808">
        <v>0</v>
      </c>
      <c r="L26" s="808">
        <v>0</v>
      </c>
      <c r="M26" s="808">
        <v>0</v>
      </c>
      <c r="N26" s="808">
        <v>0</v>
      </c>
      <c r="O26" s="808">
        <v>0</v>
      </c>
      <c r="P26" s="808">
        <v>3503.2</v>
      </c>
    </row>
    <row r="27" spans="1:16" ht="15" customHeight="1">
      <c r="A27" s="730" t="s">
        <v>470</v>
      </c>
      <c r="B27" s="808">
        <v>829.7</v>
      </c>
      <c r="C27" s="808">
        <v>14060.6</v>
      </c>
      <c r="D27" s="808">
        <v>1521.9</v>
      </c>
      <c r="E27" s="808">
        <v>216</v>
      </c>
      <c r="F27" s="808">
        <v>189.6</v>
      </c>
      <c r="G27" s="808">
        <v>12.3</v>
      </c>
      <c r="H27" s="808">
        <v>836.8</v>
      </c>
      <c r="I27" s="808">
        <v>25.8</v>
      </c>
      <c r="J27" s="808">
        <v>220</v>
      </c>
      <c r="K27" s="808">
        <v>0</v>
      </c>
      <c r="L27" s="808">
        <v>0</v>
      </c>
      <c r="M27" s="808">
        <v>0</v>
      </c>
      <c r="N27" s="808">
        <v>0</v>
      </c>
      <c r="O27" s="808">
        <v>0</v>
      </c>
      <c r="P27" s="808">
        <v>17912.7</v>
      </c>
    </row>
    <row r="28" spans="1:16" ht="15" customHeight="1">
      <c r="A28" s="730" t="s">
        <v>471</v>
      </c>
      <c r="B28" s="808">
        <v>264.60000000000002</v>
      </c>
      <c r="C28" s="808">
        <v>4033.7</v>
      </c>
      <c r="D28" s="808">
        <v>1976.8</v>
      </c>
      <c r="E28" s="808">
        <v>13.6</v>
      </c>
      <c r="F28" s="808">
        <v>0</v>
      </c>
      <c r="G28" s="808">
        <v>11.3</v>
      </c>
      <c r="H28" s="808">
        <v>264.10000000000002</v>
      </c>
      <c r="I28" s="808">
        <v>0</v>
      </c>
      <c r="J28" s="808">
        <v>0</v>
      </c>
      <c r="K28" s="808">
        <v>0</v>
      </c>
      <c r="L28" s="808">
        <v>0</v>
      </c>
      <c r="M28" s="808">
        <v>0</v>
      </c>
      <c r="N28" s="808">
        <v>0</v>
      </c>
      <c r="O28" s="808">
        <v>0</v>
      </c>
      <c r="P28" s="808">
        <v>6564.1</v>
      </c>
    </row>
    <row r="29" spans="1:16" ht="15" customHeight="1">
      <c r="A29" s="730" t="s">
        <v>472</v>
      </c>
      <c r="B29" s="808">
        <v>364.1</v>
      </c>
      <c r="C29" s="808">
        <v>4423.8</v>
      </c>
      <c r="D29" s="808">
        <v>1376.5</v>
      </c>
      <c r="E29" s="808">
        <v>205.4</v>
      </c>
      <c r="F29" s="808">
        <v>0</v>
      </c>
      <c r="G29" s="808">
        <v>0</v>
      </c>
      <c r="H29" s="808">
        <v>370.5</v>
      </c>
      <c r="I29" s="808">
        <v>0</v>
      </c>
      <c r="J29" s="808">
        <v>0</v>
      </c>
      <c r="K29" s="808">
        <v>0</v>
      </c>
      <c r="L29" s="808">
        <v>0</v>
      </c>
      <c r="M29" s="808">
        <v>0</v>
      </c>
      <c r="N29" s="808">
        <v>0</v>
      </c>
      <c r="O29" s="808">
        <v>0</v>
      </c>
      <c r="P29" s="808">
        <v>6740.3</v>
      </c>
    </row>
    <row r="30" spans="1:16" ht="15" customHeight="1">
      <c r="A30" s="730" t="s">
        <v>473</v>
      </c>
      <c r="B30" s="808">
        <v>614.4</v>
      </c>
      <c r="C30" s="808">
        <v>3714.9</v>
      </c>
      <c r="D30" s="808">
        <v>1516.3</v>
      </c>
      <c r="E30" s="808">
        <v>110.6</v>
      </c>
      <c r="F30" s="808">
        <v>11.2</v>
      </c>
      <c r="G30" s="808">
        <v>8.5</v>
      </c>
      <c r="H30" s="808">
        <v>162.9</v>
      </c>
      <c r="I30" s="808">
        <v>0</v>
      </c>
      <c r="J30" s="808">
        <v>0</v>
      </c>
      <c r="K30" s="808">
        <v>0</v>
      </c>
      <c r="L30" s="808">
        <v>0</v>
      </c>
      <c r="M30" s="808">
        <v>0</v>
      </c>
      <c r="N30" s="808">
        <v>0</v>
      </c>
      <c r="O30" s="808">
        <v>0</v>
      </c>
      <c r="P30" s="808">
        <v>6138.8</v>
      </c>
    </row>
    <row r="31" spans="1:16" ht="15" customHeight="1">
      <c r="A31" s="730" t="s">
        <v>474</v>
      </c>
      <c r="B31" s="808">
        <v>209.3</v>
      </c>
      <c r="C31" s="808">
        <v>3471.7</v>
      </c>
      <c r="D31" s="808">
        <v>901.9</v>
      </c>
      <c r="E31" s="808">
        <v>26.8</v>
      </c>
      <c r="F31" s="808">
        <v>0</v>
      </c>
      <c r="G31" s="808">
        <v>6.9</v>
      </c>
      <c r="H31" s="808">
        <v>116.4</v>
      </c>
      <c r="I31" s="808">
        <v>0</v>
      </c>
      <c r="J31" s="808">
        <v>0</v>
      </c>
      <c r="K31" s="808">
        <v>11.6</v>
      </c>
      <c r="L31" s="808">
        <v>0</v>
      </c>
      <c r="M31" s="808">
        <v>0</v>
      </c>
      <c r="N31" s="808">
        <v>5.9</v>
      </c>
      <c r="O31" s="808">
        <v>0</v>
      </c>
      <c r="P31" s="808">
        <v>4750.5</v>
      </c>
    </row>
    <row r="32" spans="1:16" ht="15" customHeight="1">
      <c r="A32" s="730" t="s">
        <v>475</v>
      </c>
      <c r="B32" s="808">
        <v>2241.9</v>
      </c>
      <c r="C32" s="808">
        <v>8090.2</v>
      </c>
      <c r="D32" s="808">
        <v>3863.1</v>
      </c>
      <c r="E32" s="808">
        <v>317.60000000000002</v>
      </c>
      <c r="F32" s="808">
        <v>37.299999999999997</v>
      </c>
      <c r="G32" s="808">
        <v>0</v>
      </c>
      <c r="H32" s="808">
        <v>181.2</v>
      </c>
      <c r="I32" s="808">
        <v>0</v>
      </c>
      <c r="J32" s="808">
        <v>18.600000000000001</v>
      </c>
      <c r="K32" s="808">
        <v>0</v>
      </c>
      <c r="L32" s="808">
        <v>0</v>
      </c>
      <c r="M32" s="808">
        <v>0</v>
      </c>
      <c r="N32" s="808">
        <v>0</v>
      </c>
      <c r="O32" s="808">
        <v>0</v>
      </c>
      <c r="P32" s="808">
        <v>14749.9</v>
      </c>
    </row>
    <row r="33" spans="1:16" ht="15" customHeight="1">
      <c r="A33" s="730" t="s">
        <v>476</v>
      </c>
      <c r="B33" s="808">
        <v>430.5</v>
      </c>
      <c r="C33" s="808">
        <v>6385.6</v>
      </c>
      <c r="D33" s="808">
        <v>2303.9</v>
      </c>
      <c r="E33" s="808">
        <v>204.3</v>
      </c>
      <c r="F33" s="808">
        <v>4.5</v>
      </c>
      <c r="G33" s="808">
        <v>0</v>
      </c>
      <c r="H33" s="808">
        <v>263.8</v>
      </c>
      <c r="I33" s="808">
        <v>87.7</v>
      </c>
      <c r="J33" s="808">
        <v>568.20000000000005</v>
      </c>
      <c r="K33" s="808">
        <v>38.1</v>
      </c>
      <c r="L33" s="808">
        <v>59.2</v>
      </c>
      <c r="M33" s="808">
        <v>0</v>
      </c>
      <c r="N33" s="808">
        <v>1</v>
      </c>
      <c r="O33" s="808">
        <v>1.1000000000000001</v>
      </c>
      <c r="P33" s="808">
        <v>10347.9</v>
      </c>
    </row>
    <row r="34" spans="1:16" ht="15" customHeight="1">
      <c r="A34" s="730" t="s">
        <v>477</v>
      </c>
      <c r="B34" s="808">
        <v>992.2</v>
      </c>
      <c r="C34" s="808">
        <v>6528.1</v>
      </c>
      <c r="D34" s="808">
        <v>2656.8</v>
      </c>
      <c r="E34" s="808">
        <v>169.3</v>
      </c>
      <c r="F34" s="808">
        <v>6.9</v>
      </c>
      <c r="G34" s="808">
        <v>38.799999999999997</v>
      </c>
      <c r="H34" s="808">
        <v>289.8</v>
      </c>
      <c r="I34" s="808">
        <v>13.6</v>
      </c>
      <c r="J34" s="808">
        <v>173.8</v>
      </c>
      <c r="K34" s="808">
        <v>27.9</v>
      </c>
      <c r="L34" s="808">
        <v>228.2</v>
      </c>
      <c r="M34" s="808">
        <v>0</v>
      </c>
      <c r="N34" s="808">
        <v>14.5</v>
      </c>
      <c r="O34" s="808">
        <v>8.6999999999999993</v>
      </c>
      <c r="P34" s="808">
        <v>11148.6</v>
      </c>
    </row>
    <row r="35" spans="1:16" ht="15" customHeight="1">
      <c r="A35" s="730" t="s">
        <v>478</v>
      </c>
      <c r="B35" s="808">
        <v>104</v>
      </c>
      <c r="C35" s="808">
        <v>1466</v>
      </c>
      <c r="D35" s="808">
        <v>254.6</v>
      </c>
      <c r="E35" s="808">
        <v>16.8</v>
      </c>
      <c r="F35" s="808">
        <v>0</v>
      </c>
      <c r="G35" s="808">
        <v>0</v>
      </c>
      <c r="H35" s="808">
        <v>343.1</v>
      </c>
      <c r="I35" s="808">
        <v>7.1</v>
      </c>
      <c r="J35" s="808">
        <v>89.8</v>
      </c>
      <c r="K35" s="808">
        <v>122.7</v>
      </c>
      <c r="L35" s="808">
        <v>89.5</v>
      </c>
      <c r="M35" s="808">
        <v>0</v>
      </c>
      <c r="N35" s="808">
        <v>31.3</v>
      </c>
      <c r="O35" s="808">
        <v>0</v>
      </c>
      <c r="P35" s="808">
        <v>2524.9</v>
      </c>
    </row>
    <row r="36" spans="1:16" ht="15" customHeight="1">
      <c r="A36" s="730" t="s">
        <v>479</v>
      </c>
      <c r="B36" s="808">
        <v>181</v>
      </c>
      <c r="C36" s="808">
        <v>8029.8</v>
      </c>
      <c r="D36" s="808">
        <v>1653.5</v>
      </c>
      <c r="E36" s="808">
        <v>136.5</v>
      </c>
      <c r="F36" s="808">
        <v>0</v>
      </c>
      <c r="G36" s="808">
        <v>0</v>
      </c>
      <c r="H36" s="808">
        <v>344.5</v>
      </c>
      <c r="I36" s="808">
        <v>49.1</v>
      </c>
      <c r="J36" s="808">
        <v>174.4</v>
      </c>
      <c r="K36" s="808">
        <v>20.7</v>
      </c>
      <c r="L36" s="808">
        <v>14.7</v>
      </c>
      <c r="M36" s="808">
        <v>0</v>
      </c>
      <c r="N36" s="808">
        <v>3</v>
      </c>
      <c r="O36" s="808">
        <v>0</v>
      </c>
      <c r="P36" s="808">
        <v>10607.2</v>
      </c>
    </row>
    <row r="37" spans="1:16" ht="15" customHeight="1">
      <c r="A37" s="730" t="s">
        <v>480</v>
      </c>
      <c r="B37" s="808">
        <v>1282.9000000000001</v>
      </c>
      <c r="C37" s="808">
        <v>23835.9</v>
      </c>
      <c r="D37" s="808">
        <v>9158.9</v>
      </c>
      <c r="E37" s="808">
        <v>794.9</v>
      </c>
      <c r="F37" s="808">
        <v>180.6</v>
      </c>
      <c r="G37" s="808">
        <v>49.7</v>
      </c>
      <c r="H37" s="808">
        <v>279.89999999999998</v>
      </c>
      <c r="I37" s="808">
        <v>0</v>
      </c>
      <c r="J37" s="808">
        <v>0</v>
      </c>
      <c r="K37" s="808">
        <v>0</v>
      </c>
      <c r="L37" s="808">
        <v>0</v>
      </c>
      <c r="M37" s="808">
        <v>0</v>
      </c>
      <c r="N37" s="808">
        <v>0</v>
      </c>
      <c r="O37" s="808">
        <v>0</v>
      </c>
      <c r="P37" s="808">
        <v>35582.800000000003</v>
      </c>
    </row>
    <row r="38" spans="1:16" ht="30" customHeight="1">
      <c r="A38" s="730" t="s">
        <v>481</v>
      </c>
      <c r="B38" s="808">
        <v>18408.900000000001</v>
      </c>
      <c r="C38" s="808">
        <v>200690</v>
      </c>
      <c r="D38" s="808">
        <v>61279.1</v>
      </c>
      <c r="E38" s="808">
        <v>5063.6000000000004</v>
      </c>
      <c r="F38" s="808">
        <v>2341.1999999999998</v>
      </c>
      <c r="G38" s="808">
        <v>271.60000000000002</v>
      </c>
      <c r="H38" s="808">
        <v>8611.1</v>
      </c>
      <c r="I38" s="808">
        <v>477.6</v>
      </c>
      <c r="J38" s="808">
        <v>3289.7</v>
      </c>
      <c r="K38" s="808">
        <v>549.5</v>
      </c>
      <c r="L38" s="808">
        <v>3491.5</v>
      </c>
      <c r="M38" s="808">
        <v>0.7</v>
      </c>
      <c r="N38" s="808">
        <v>114.4</v>
      </c>
      <c r="O38" s="808">
        <v>15.4</v>
      </c>
      <c r="P38" s="808">
        <v>304604.3</v>
      </c>
    </row>
    <row r="39" spans="1:16" s="278" customFormat="1">
      <c r="A39" s="734"/>
      <c r="B39" s="734"/>
      <c r="C39" s="734"/>
      <c r="D39" s="734"/>
      <c r="E39" s="734"/>
      <c r="F39" s="734"/>
      <c r="G39" s="734"/>
      <c r="H39" s="734"/>
      <c r="I39" s="734"/>
      <c r="J39" s="734"/>
      <c r="K39" s="734"/>
      <c r="L39" s="734"/>
      <c r="M39" s="734"/>
      <c r="N39" s="734"/>
      <c r="O39" s="734"/>
      <c r="P39" s="734"/>
    </row>
    <row r="40" spans="1:16" s="27" customFormat="1" ht="15" customHeight="1">
      <c r="A40" s="729" t="s">
        <v>482</v>
      </c>
      <c r="B40" s="729"/>
      <c r="C40" s="729"/>
      <c r="D40" s="729"/>
      <c r="E40" s="729" t="s">
        <v>292</v>
      </c>
      <c r="F40" s="729" t="s">
        <v>292</v>
      </c>
      <c r="G40" s="729" t="s">
        <v>292</v>
      </c>
      <c r="H40" s="729" t="s">
        <v>292</v>
      </c>
      <c r="I40" s="729" t="s">
        <v>292</v>
      </c>
      <c r="J40" s="729" t="s">
        <v>292</v>
      </c>
      <c r="K40" s="729" t="s">
        <v>292</v>
      </c>
      <c r="L40" s="729" t="s">
        <v>292</v>
      </c>
      <c r="M40" s="729" t="s">
        <v>292</v>
      </c>
      <c r="N40" s="729" t="s">
        <v>292</v>
      </c>
      <c r="O40" s="729" t="s">
        <v>292</v>
      </c>
      <c r="P40" s="729" t="s">
        <v>292</v>
      </c>
    </row>
    <row r="41" spans="1:16" s="278" customFormat="1" ht="15" customHeight="1">
      <c r="A41" s="729" t="s">
        <v>483</v>
      </c>
    </row>
    <row r="42" spans="1:16" s="278" customFormat="1" ht="15" customHeight="1">
      <c r="A42" s="729"/>
    </row>
    <row r="43" spans="1:16" ht="16.2">
      <c r="A43" s="128" t="s">
        <v>204</v>
      </c>
    </row>
  </sheetData>
  <mergeCells count="6">
    <mergeCell ref="A7:P7"/>
    <mergeCell ref="A2:P2"/>
    <mergeCell ref="A3:P3"/>
    <mergeCell ref="A4:P4"/>
    <mergeCell ref="A5:P5"/>
    <mergeCell ref="A6:P6"/>
  </mergeCells>
  <hyperlinks>
    <hyperlink ref="A1" location="'Table of Contents'!A1" display="Return to Table of Contents" xr:uid="{A85B7913-B11F-4621-8485-E0F20F3EAFD9}"/>
    <hyperlink ref="A43" location="'Table of Contents'!A1" display="Return to Table of Contents" xr:uid="{EB77B8C8-BC86-461B-9967-3AE0BA96903F}"/>
  </hyperlinks>
  <pageMargins left="0" right="0" top="0" bottom="0" header="0.5" footer="0.5"/>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A7FE-EA8F-4069-A4F0-64F98BD70E3D}">
  <dimension ref="A1:AG79"/>
  <sheetViews>
    <sheetView topLeftCell="A7" zoomScale="85" zoomScaleNormal="85" workbookViewId="0">
      <selection activeCell="A76" sqref="A76"/>
    </sheetView>
  </sheetViews>
  <sheetFormatPr defaultColWidth="7.69921875" defaultRowHeight="14.4"/>
  <cols>
    <col min="1" max="1" width="29.3984375" style="723" customWidth="1"/>
    <col min="2" max="11" width="9.19921875" style="723" bestFit="1" customWidth="1"/>
    <col min="12" max="29" width="8" style="723" bestFit="1" customWidth="1"/>
    <col min="30" max="30" width="8.3984375" style="723" bestFit="1" customWidth="1"/>
    <col min="31" max="16384" width="7.69921875" style="723"/>
  </cols>
  <sheetData>
    <row r="1" spans="1:33" ht="15.6">
      <c r="A1" s="722" t="s">
        <v>204</v>
      </c>
    </row>
    <row r="2" spans="1:33" ht="16.2" customHeight="1">
      <c r="A2" s="1285" t="s">
        <v>487</v>
      </c>
      <c r="B2" s="1285"/>
      <c r="C2" s="1285"/>
      <c r="D2" s="1285"/>
      <c r="E2" s="1285"/>
      <c r="F2" s="1285"/>
      <c r="G2" s="1285"/>
      <c r="H2" s="1285"/>
      <c r="I2" s="1285"/>
      <c r="J2" s="1285"/>
      <c r="K2" s="1285"/>
    </row>
    <row r="3" spans="1:33" ht="16.2" customHeight="1">
      <c r="A3" s="1285" t="s">
        <v>437</v>
      </c>
      <c r="B3" s="1285"/>
      <c r="C3" s="1285"/>
      <c r="D3" s="1285"/>
      <c r="E3" s="1285"/>
      <c r="F3" s="1285"/>
      <c r="G3" s="1285"/>
      <c r="H3" s="1285"/>
      <c r="I3" s="1285"/>
      <c r="J3" s="1285"/>
      <c r="K3" s="1285"/>
    </row>
    <row r="4" spans="1:33" ht="31.95" customHeight="1">
      <c r="A4" s="1285" t="s">
        <v>488</v>
      </c>
      <c r="B4" s="1285"/>
      <c r="C4" s="1285"/>
      <c r="D4" s="1285"/>
      <c r="E4" s="1285"/>
      <c r="F4" s="1285"/>
      <c r="G4" s="1285"/>
      <c r="H4" s="1285"/>
      <c r="I4" s="1285"/>
      <c r="J4" s="1285"/>
      <c r="K4" s="1285"/>
    </row>
    <row r="5" spans="1:33" ht="16.2" customHeight="1">
      <c r="A5" s="1285" t="s">
        <v>439</v>
      </c>
      <c r="B5" s="1285"/>
      <c r="C5" s="1285"/>
      <c r="D5" s="1285"/>
      <c r="E5" s="1285"/>
      <c r="F5" s="1285"/>
      <c r="G5" s="1285"/>
      <c r="H5" s="1285"/>
      <c r="I5" s="1285"/>
      <c r="J5" s="1285"/>
      <c r="K5" s="1285"/>
    </row>
    <row r="6" spans="1:33" ht="13.2" customHeight="1">
      <c r="L6" s="724"/>
    </row>
    <row r="7" spans="1:33" ht="28.5" customHeight="1">
      <c r="A7" s="731" t="s">
        <v>489</v>
      </c>
      <c r="B7" s="731" t="s">
        <v>453</v>
      </c>
      <c r="C7" s="731" t="s">
        <v>454</v>
      </c>
      <c r="D7" s="731" t="s">
        <v>455</v>
      </c>
      <c r="E7" s="731" t="s">
        <v>456</v>
      </c>
      <c r="F7" s="731" t="s">
        <v>457</v>
      </c>
      <c r="G7" s="731" t="s">
        <v>458</v>
      </c>
      <c r="H7" s="731" t="s">
        <v>459</v>
      </c>
      <c r="I7" s="731" t="s">
        <v>460</v>
      </c>
      <c r="J7" s="731" t="s">
        <v>461</v>
      </c>
      <c r="K7" s="731" t="s">
        <v>462</v>
      </c>
      <c r="L7" s="731" t="s">
        <v>463</v>
      </c>
      <c r="M7" s="731" t="s">
        <v>464</v>
      </c>
      <c r="N7" s="731" t="s">
        <v>465</v>
      </c>
      <c r="O7" s="731" t="s">
        <v>466</v>
      </c>
      <c r="P7" s="731" t="s">
        <v>467</v>
      </c>
      <c r="Q7" s="731" t="s">
        <v>468</v>
      </c>
      <c r="R7" s="731" t="s">
        <v>469</v>
      </c>
      <c r="S7" s="731" t="s">
        <v>470</v>
      </c>
      <c r="T7" s="731" t="s">
        <v>471</v>
      </c>
      <c r="U7" s="731" t="s">
        <v>472</v>
      </c>
      <c r="V7" s="731" t="s">
        <v>473</v>
      </c>
      <c r="W7" s="731" t="s">
        <v>474</v>
      </c>
      <c r="X7" s="731" t="s">
        <v>475</v>
      </c>
      <c r="Y7" s="731" t="s">
        <v>476</v>
      </c>
      <c r="Z7" s="731" t="s">
        <v>477</v>
      </c>
      <c r="AA7" s="731" t="s">
        <v>478</v>
      </c>
      <c r="AB7" s="731" t="s">
        <v>479</v>
      </c>
      <c r="AC7" s="731" t="s">
        <v>480</v>
      </c>
      <c r="AD7" s="731" t="s">
        <v>481</v>
      </c>
      <c r="AG7" s="725"/>
    </row>
    <row r="8" spans="1:33" ht="15" customHeight="1">
      <c r="A8" s="730" t="s">
        <v>490</v>
      </c>
      <c r="B8" s="808">
        <v>0</v>
      </c>
      <c r="C8" s="808">
        <v>0</v>
      </c>
      <c r="D8" s="808">
        <v>6.8</v>
      </c>
      <c r="E8" s="808">
        <v>5.7</v>
      </c>
      <c r="F8" s="808">
        <v>128.30000000000001</v>
      </c>
      <c r="G8" s="808">
        <v>0</v>
      </c>
      <c r="H8" s="808">
        <v>0</v>
      </c>
      <c r="I8" s="808">
        <v>0</v>
      </c>
      <c r="J8" s="808">
        <v>0</v>
      </c>
      <c r="K8" s="808">
        <v>0</v>
      </c>
      <c r="L8" s="808">
        <v>0</v>
      </c>
      <c r="M8" s="808">
        <v>0</v>
      </c>
      <c r="N8" s="808">
        <v>0</v>
      </c>
      <c r="O8" s="808">
        <v>0</v>
      </c>
      <c r="P8" s="808">
        <v>0</v>
      </c>
      <c r="Q8" s="808">
        <v>0</v>
      </c>
      <c r="R8" s="808">
        <v>0</v>
      </c>
      <c r="S8" s="808">
        <v>0</v>
      </c>
      <c r="T8" s="808">
        <v>0</v>
      </c>
      <c r="U8" s="808">
        <v>0</v>
      </c>
      <c r="V8" s="808">
        <v>0</v>
      </c>
      <c r="W8" s="808">
        <v>0</v>
      </c>
      <c r="X8" s="808">
        <v>0</v>
      </c>
      <c r="Y8" s="808">
        <v>0</v>
      </c>
      <c r="Z8" s="808">
        <v>0</v>
      </c>
      <c r="AA8" s="808">
        <v>0.1</v>
      </c>
      <c r="AB8" s="808">
        <v>0</v>
      </c>
      <c r="AC8" s="808">
        <v>0</v>
      </c>
      <c r="AD8" s="808">
        <v>140.9</v>
      </c>
      <c r="AE8" s="726"/>
    </row>
    <row r="9" spans="1:33" ht="15" customHeight="1">
      <c r="A9" s="730" t="s">
        <v>491</v>
      </c>
      <c r="B9" s="808">
        <v>0</v>
      </c>
      <c r="C9" s="808">
        <v>0</v>
      </c>
      <c r="D9" s="808">
        <v>0</v>
      </c>
      <c r="E9" s="808">
        <v>0</v>
      </c>
      <c r="F9" s="808">
        <v>0</v>
      </c>
      <c r="G9" s="808">
        <v>14.9</v>
      </c>
      <c r="H9" s="808">
        <v>0</v>
      </c>
      <c r="I9" s="808">
        <v>0</v>
      </c>
      <c r="J9" s="808">
        <v>4.7</v>
      </c>
      <c r="K9" s="808">
        <v>0</v>
      </c>
      <c r="L9" s="808">
        <v>0</v>
      </c>
      <c r="M9" s="808">
        <v>0</v>
      </c>
      <c r="N9" s="808">
        <v>0</v>
      </c>
      <c r="O9" s="808">
        <v>0</v>
      </c>
      <c r="P9" s="808">
        <v>12.5</v>
      </c>
      <c r="Q9" s="808">
        <v>0</v>
      </c>
      <c r="R9" s="808">
        <v>0</v>
      </c>
      <c r="S9" s="808">
        <v>60.1</v>
      </c>
      <c r="T9" s="808">
        <v>0</v>
      </c>
      <c r="U9" s="808">
        <v>0</v>
      </c>
      <c r="V9" s="808">
        <v>0</v>
      </c>
      <c r="W9" s="808">
        <v>0</v>
      </c>
      <c r="X9" s="808">
        <v>0.2</v>
      </c>
      <c r="Y9" s="808">
        <v>0</v>
      </c>
      <c r="Z9" s="808">
        <v>0</v>
      </c>
      <c r="AA9" s="808">
        <v>0</v>
      </c>
      <c r="AB9" s="808">
        <v>0</v>
      </c>
      <c r="AC9" s="808">
        <v>194.6</v>
      </c>
      <c r="AD9" s="808">
        <v>287</v>
      </c>
    </row>
    <row r="10" spans="1:33" ht="15" customHeight="1">
      <c r="A10" s="730" t="s">
        <v>492</v>
      </c>
      <c r="B10" s="808">
        <v>943.7</v>
      </c>
      <c r="C10" s="808">
        <v>1054.8</v>
      </c>
      <c r="D10" s="808">
        <v>421.6</v>
      </c>
      <c r="E10" s="808">
        <v>110.8</v>
      </c>
      <c r="F10" s="808">
        <v>708.2</v>
      </c>
      <c r="G10" s="808">
        <v>690.7</v>
      </c>
      <c r="H10" s="808">
        <v>1300</v>
      </c>
      <c r="I10" s="808">
        <v>86</v>
      </c>
      <c r="J10" s="808">
        <v>257.2</v>
      </c>
      <c r="K10" s="808">
        <v>573.6</v>
      </c>
      <c r="L10" s="808">
        <v>868.4</v>
      </c>
      <c r="M10" s="808">
        <v>201.3</v>
      </c>
      <c r="N10" s="808">
        <v>413.5</v>
      </c>
      <c r="O10" s="808">
        <v>569.1</v>
      </c>
      <c r="P10" s="808">
        <v>2896.4</v>
      </c>
      <c r="Q10" s="808">
        <v>107</v>
      </c>
      <c r="R10" s="808">
        <v>317.7</v>
      </c>
      <c r="S10" s="808">
        <v>1269.2</v>
      </c>
      <c r="T10" s="808">
        <v>321.10000000000002</v>
      </c>
      <c r="U10" s="808">
        <v>567.79999999999995</v>
      </c>
      <c r="V10" s="808">
        <v>115.7</v>
      </c>
      <c r="W10" s="808">
        <v>436.7</v>
      </c>
      <c r="X10" s="808">
        <v>263.7</v>
      </c>
      <c r="Y10" s="808">
        <v>407.7</v>
      </c>
      <c r="Z10" s="808">
        <v>606.6</v>
      </c>
      <c r="AA10" s="808">
        <v>235.6</v>
      </c>
      <c r="AB10" s="808">
        <v>870.5</v>
      </c>
      <c r="AC10" s="808">
        <v>1601.9</v>
      </c>
      <c r="AD10" s="808">
        <v>18216.5</v>
      </c>
    </row>
    <row r="11" spans="1:33" ht="15" customHeight="1">
      <c r="A11" s="730" t="s">
        <v>493</v>
      </c>
      <c r="B11" s="808">
        <v>17.8</v>
      </c>
      <c r="C11" s="808">
        <v>0</v>
      </c>
      <c r="D11" s="808">
        <v>0</v>
      </c>
      <c r="E11" s="808">
        <v>0.4</v>
      </c>
      <c r="F11" s="808">
        <v>0</v>
      </c>
      <c r="G11" s="808">
        <v>34.4</v>
      </c>
      <c r="H11" s="808">
        <v>0</v>
      </c>
      <c r="I11" s="808">
        <v>1</v>
      </c>
      <c r="J11" s="808">
        <v>7</v>
      </c>
      <c r="K11" s="808">
        <v>0</v>
      </c>
      <c r="L11" s="808">
        <v>19.899999999999999</v>
      </c>
      <c r="M11" s="808">
        <v>0</v>
      </c>
      <c r="N11" s="808">
        <v>38.5</v>
      </c>
      <c r="O11" s="808">
        <v>0</v>
      </c>
      <c r="P11" s="808">
        <v>69.7</v>
      </c>
      <c r="Q11" s="808">
        <v>0</v>
      </c>
      <c r="R11" s="808">
        <v>0</v>
      </c>
      <c r="S11" s="808">
        <v>18.899999999999999</v>
      </c>
      <c r="T11" s="808">
        <v>27.8</v>
      </c>
      <c r="U11" s="808">
        <v>0</v>
      </c>
      <c r="V11" s="808">
        <v>0</v>
      </c>
      <c r="W11" s="808">
        <v>0</v>
      </c>
      <c r="X11" s="808">
        <v>13.3</v>
      </c>
      <c r="Y11" s="808">
        <v>0</v>
      </c>
      <c r="Z11" s="808">
        <v>0</v>
      </c>
      <c r="AA11" s="808">
        <v>2.2000000000000002</v>
      </c>
      <c r="AB11" s="808">
        <v>0.1</v>
      </c>
      <c r="AC11" s="808">
        <v>67.8</v>
      </c>
      <c r="AD11" s="808">
        <v>318.8</v>
      </c>
    </row>
    <row r="12" spans="1:33" ht="15" customHeight="1">
      <c r="A12" s="730" t="s">
        <v>494</v>
      </c>
      <c r="B12" s="808">
        <v>2.9</v>
      </c>
      <c r="C12" s="808">
        <v>188</v>
      </c>
      <c r="D12" s="808">
        <v>0</v>
      </c>
      <c r="E12" s="808">
        <v>0</v>
      </c>
      <c r="F12" s="808">
        <v>0</v>
      </c>
      <c r="G12" s="808">
        <v>323.5</v>
      </c>
      <c r="H12" s="808">
        <v>0</v>
      </c>
      <c r="I12" s="808">
        <v>0</v>
      </c>
      <c r="J12" s="808">
        <v>8.3000000000000007</v>
      </c>
      <c r="K12" s="808">
        <v>0</v>
      </c>
      <c r="L12" s="808">
        <v>0</v>
      </c>
      <c r="M12" s="808">
        <v>0</v>
      </c>
      <c r="N12" s="808">
        <v>1</v>
      </c>
      <c r="O12" s="808">
        <v>4.4000000000000004</v>
      </c>
      <c r="P12" s="808">
        <v>43.4</v>
      </c>
      <c r="Q12" s="808">
        <v>0</v>
      </c>
      <c r="R12" s="808">
        <v>7.4</v>
      </c>
      <c r="S12" s="808">
        <v>108.7</v>
      </c>
      <c r="T12" s="808">
        <v>0.3</v>
      </c>
      <c r="U12" s="808">
        <v>9.8000000000000007</v>
      </c>
      <c r="V12" s="808">
        <v>58.6</v>
      </c>
      <c r="W12" s="808">
        <v>0</v>
      </c>
      <c r="X12" s="808">
        <v>3.3</v>
      </c>
      <c r="Y12" s="808">
        <v>0</v>
      </c>
      <c r="Z12" s="808">
        <v>0</v>
      </c>
      <c r="AA12" s="808">
        <v>39.4</v>
      </c>
      <c r="AB12" s="808">
        <v>0</v>
      </c>
      <c r="AC12" s="808">
        <v>0</v>
      </c>
      <c r="AD12" s="808">
        <v>799</v>
      </c>
    </row>
    <row r="13" spans="1:33" ht="15" customHeight="1">
      <c r="A13" s="730" t="s">
        <v>495</v>
      </c>
      <c r="B13" s="808">
        <v>489.8</v>
      </c>
      <c r="C13" s="808">
        <v>1006.7</v>
      </c>
      <c r="D13" s="808">
        <v>131.30000000000001</v>
      </c>
      <c r="E13" s="808">
        <v>55.2</v>
      </c>
      <c r="F13" s="808">
        <v>270</v>
      </c>
      <c r="G13" s="808">
        <v>369.1</v>
      </c>
      <c r="H13" s="808">
        <v>684.1</v>
      </c>
      <c r="I13" s="808">
        <v>19.399999999999999</v>
      </c>
      <c r="J13" s="808">
        <v>174.8</v>
      </c>
      <c r="K13" s="808">
        <v>1149</v>
      </c>
      <c r="L13" s="808">
        <v>362.1</v>
      </c>
      <c r="M13" s="808">
        <v>66</v>
      </c>
      <c r="N13" s="808">
        <v>202.5</v>
      </c>
      <c r="O13" s="808">
        <v>287.8</v>
      </c>
      <c r="P13" s="808">
        <v>2942.2</v>
      </c>
      <c r="Q13" s="808">
        <v>19.3</v>
      </c>
      <c r="R13" s="808">
        <v>195.2</v>
      </c>
      <c r="S13" s="808">
        <v>903.9</v>
      </c>
      <c r="T13" s="808">
        <v>298</v>
      </c>
      <c r="U13" s="808">
        <v>347</v>
      </c>
      <c r="V13" s="808">
        <v>177.5</v>
      </c>
      <c r="W13" s="808">
        <v>184</v>
      </c>
      <c r="X13" s="808">
        <v>723.8</v>
      </c>
      <c r="Y13" s="808">
        <v>591.29999999999995</v>
      </c>
      <c r="Z13" s="808">
        <v>639</v>
      </c>
      <c r="AA13" s="808">
        <v>84.1</v>
      </c>
      <c r="AB13" s="808">
        <v>572.70000000000005</v>
      </c>
      <c r="AC13" s="808">
        <v>1889</v>
      </c>
      <c r="AD13" s="808">
        <v>14834.8</v>
      </c>
    </row>
    <row r="14" spans="1:33" ht="15" customHeight="1">
      <c r="A14" s="730" t="s">
        <v>496</v>
      </c>
      <c r="B14" s="808">
        <v>79.400000000000006</v>
      </c>
      <c r="C14" s="808">
        <v>1358</v>
      </c>
      <c r="D14" s="808">
        <v>131.19999999999999</v>
      </c>
      <c r="E14" s="808">
        <v>65.599999999999994</v>
      </c>
      <c r="F14" s="808">
        <v>714.1</v>
      </c>
      <c r="G14" s="808">
        <v>207.2</v>
      </c>
      <c r="H14" s="808">
        <v>405.2</v>
      </c>
      <c r="I14" s="808">
        <v>25.7</v>
      </c>
      <c r="J14" s="808">
        <v>229.5</v>
      </c>
      <c r="K14" s="808">
        <v>397.4</v>
      </c>
      <c r="L14" s="808">
        <v>189.8</v>
      </c>
      <c r="M14" s="808">
        <v>33.700000000000003</v>
      </c>
      <c r="N14" s="808">
        <v>137.19999999999999</v>
      </c>
      <c r="O14" s="808">
        <v>561.1</v>
      </c>
      <c r="P14" s="808">
        <v>1798.8</v>
      </c>
      <c r="Q14" s="808">
        <v>71.3</v>
      </c>
      <c r="R14" s="808">
        <v>124.1</v>
      </c>
      <c r="S14" s="808">
        <v>938.2</v>
      </c>
      <c r="T14" s="808">
        <v>122.4</v>
      </c>
      <c r="U14" s="808">
        <v>284.5</v>
      </c>
      <c r="V14" s="808">
        <v>99.7</v>
      </c>
      <c r="W14" s="808">
        <v>74.900000000000006</v>
      </c>
      <c r="X14" s="808">
        <v>1198.9000000000001</v>
      </c>
      <c r="Y14" s="808">
        <v>661.3</v>
      </c>
      <c r="Z14" s="808">
        <v>387.2</v>
      </c>
      <c r="AA14" s="808">
        <v>22.7</v>
      </c>
      <c r="AB14" s="808">
        <v>137</v>
      </c>
      <c r="AC14" s="808">
        <v>1180</v>
      </c>
      <c r="AD14" s="808">
        <v>11636.1</v>
      </c>
    </row>
    <row r="15" spans="1:33" ht="15" customHeight="1">
      <c r="A15" s="730" t="s">
        <v>497</v>
      </c>
      <c r="B15" s="808">
        <v>234.4</v>
      </c>
      <c r="C15" s="808">
        <v>331</v>
      </c>
      <c r="D15" s="808">
        <v>87.6</v>
      </c>
      <c r="E15" s="808">
        <v>24.6</v>
      </c>
      <c r="F15" s="808">
        <v>202.3</v>
      </c>
      <c r="G15" s="808">
        <v>111.7</v>
      </c>
      <c r="H15" s="808">
        <v>137.80000000000001</v>
      </c>
      <c r="I15" s="808">
        <v>6.6</v>
      </c>
      <c r="J15" s="808">
        <v>66</v>
      </c>
      <c r="K15" s="808">
        <v>340.8</v>
      </c>
      <c r="L15" s="808">
        <v>168.8</v>
      </c>
      <c r="M15" s="808">
        <v>49</v>
      </c>
      <c r="N15" s="808">
        <v>118.7</v>
      </c>
      <c r="O15" s="808">
        <v>94.9</v>
      </c>
      <c r="P15" s="808">
        <v>358.5</v>
      </c>
      <c r="Q15" s="808">
        <v>14.7</v>
      </c>
      <c r="R15" s="808">
        <v>105.8</v>
      </c>
      <c r="S15" s="808">
        <v>295.3</v>
      </c>
      <c r="T15" s="808">
        <v>113.3</v>
      </c>
      <c r="U15" s="808">
        <v>168.3</v>
      </c>
      <c r="V15" s="808">
        <v>128.5</v>
      </c>
      <c r="W15" s="808">
        <v>104.5</v>
      </c>
      <c r="X15" s="808">
        <v>245.3</v>
      </c>
      <c r="Y15" s="808">
        <v>160.6</v>
      </c>
      <c r="Z15" s="808">
        <v>135.9</v>
      </c>
      <c r="AA15" s="808">
        <v>17.399999999999999</v>
      </c>
      <c r="AB15" s="808">
        <v>229</v>
      </c>
      <c r="AC15" s="808">
        <v>705.9</v>
      </c>
      <c r="AD15" s="808">
        <v>4757.2</v>
      </c>
    </row>
    <row r="16" spans="1:33" ht="15" customHeight="1">
      <c r="A16" s="730" t="s">
        <v>498</v>
      </c>
      <c r="B16" s="808">
        <v>981.9</v>
      </c>
      <c r="C16" s="808">
        <v>3837.4</v>
      </c>
      <c r="D16" s="808">
        <v>431.9</v>
      </c>
      <c r="E16" s="808">
        <v>166.5</v>
      </c>
      <c r="F16" s="808">
        <v>789.2</v>
      </c>
      <c r="G16" s="808">
        <v>1069.7</v>
      </c>
      <c r="H16" s="808">
        <v>1544.9</v>
      </c>
      <c r="I16" s="808">
        <v>94</v>
      </c>
      <c r="J16" s="808">
        <v>480.8</v>
      </c>
      <c r="K16" s="808">
        <v>2378.4</v>
      </c>
      <c r="L16" s="808">
        <v>2120.1</v>
      </c>
      <c r="M16" s="808">
        <v>268.60000000000002</v>
      </c>
      <c r="N16" s="808">
        <v>456.6</v>
      </c>
      <c r="O16" s="808">
        <v>733.5</v>
      </c>
      <c r="P16" s="808">
        <v>7430.6</v>
      </c>
      <c r="Q16" s="808">
        <v>69.900000000000006</v>
      </c>
      <c r="R16" s="808">
        <v>426</v>
      </c>
      <c r="S16" s="808">
        <v>2898.9</v>
      </c>
      <c r="T16" s="808">
        <v>1090.4000000000001</v>
      </c>
      <c r="U16" s="808">
        <v>939.3</v>
      </c>
      <c r="V16" s="808">
        <v>1021.3</v>
      </c>
      <c r="W16" s="808">
        <v>629.4</v>
      </c>
      <c r="X16" s="808">
        <v>2041.5</v>
      </c>
      <c r="Y16" s="808">
        <v>540.5</v>
      </c>
      <c r="Z16" s="808">
        <v>844.8</v>
      </c>
      <c r="AA16" s="808">
        <v>165.3</v>
      </c>
      <c r="AB16" s="808">
        <v>33.6</v>
      </c>
      <c r="AC16" s="808">
        <v>0</v>
      </c>
      <c r="AD16" s="808">
        <v>33485</v>
      </c>
    </row>
    <row r="17" spans="1:30" ht="15" customHeight="1">
      <c r="A17" s="730" t="s">
        <v>499</v>
      </c>
      <c r="B17" s="808">
        <v>65.900000000000006</v>
      </c>
      <c r="C17" s="808">
        <v>154.19999999999999</v>
      </c>
      <c r="D17" s="808">
        <v>80.8</v>
      </c>
      <c r="E17" s="808">
        <v>53.7</v>
      </c>
      <c r="F17" s="808">
        <v>57.7</v>
      </c>
      <c r="G17" s="808">
        <v>84.4</v>
      </c>
      <c r="H17" s="808">
        <v>427.5</v>
      </c>
      <c r="I17" s="808">
        <v>40.299999999999997</v>
      </c>
      <c r="J17" s="808">
        <v>118.5</v>
      </c>
      <c r="K17" s="808">
        <v>32.799999999999997</v>
      </c>
      <c r="L17" s="808">
        <v>492.5</v>
      </c>
      <c r="M17" s="808">
        <v>14.5</v>
      </c>
      <c r="N17" s="808">
        <v>187.3</v>
      </c>
      <c r="O17" s="808">
        <v>109.8</v>
      </c>
      <c r="P17" s="808">
        <v>842.7</v>
      </c>
      <c r="Q17" s="808">
        <v>35.9</v>
      </c>
      <c r="R17" s="808">
        <v>156</v>
      </c>
      <c r="S17" s="808">
        <v>1315.4</v>
      </c>
      <c r="T17" s="808">
        <v>68.900000000000006</v>
      </c>
      <c r="U17" s="808">
        <v>59.6</v>
      </c>
      <c r="V17" s="808">
        <v>255.7</v>
      </c>
      <c r="W17" s="808">
        <v>40.1</v>
      </c>
      <c r="X17" s="808">
        <v>55.5</v>
      </c>
      <c r="Y17" s="808">
        <v>21.1</v>
      </c>
      <c r="Z17" s="808">
        <v>105.2</v>
      </c>
      <c r="AA17" s="808">
        <v>22.8</v>
      </c>
      <c r="AB17" s="808">
        <v>519.1</v>
      </c>
      <c r="AC17" s="808">
        <v>2062</v>
      </c>
      <c r="AD17" s="808">
        <v>7479.9</v>
      </c>
    </row>
    <row r="18" spans="1:30" ht="15" customHeight="1">
      <c r="A18" s="730" t="s">
        <v>500</v>
      </c>
      <c r="B18" s="808">
        <v>160.5</v>
      </c>
      <c r="C18" s="808">
        <v>10.7</v>
      </c>
      <c r="D18" s="808">
        <v>0</v>
      </c>
      <c r="E18" s="808">
        <v>2.2000000000000002</v>
      </c>
      <c r="F18" s="808">
        <v>145</v>
      </c>
      <c r="G18" s="808">
        <v>264.5</v>
      </c>
      <c r="H18" s="808">
        <v>0</v>
      </c>
      <c r="I18" s="808">
        <v>8.8000000000000007</v>
      </c>
      <c r="J18" s="808">
        <v>86</v>
      </c>
      <c r="K18" s="808">
        <v>0</v>
      </c>
      <c r="L18" s="808">
        <v>0</v>
      </c>
      <c r="M18" s="808">
        <v>44.5</v>
      </c>
      <c r="N18" s="808">
        <v>0</v>
      </c>
      <c r="O18" s="808">
        <v>247.9</v>
      </c>
      <c r="P18" s="808">
        <v>3053.8</v>
      </c>
      <c r="Q18" s="808">
        <v>52.9</v>
      </c>
      <c r="R18" s="808">
        <v>95.3</v>
      </c>
      <c r="S18" s="808">
        <v>689.5</v>
      </c>
      <c r="T18" s="808">
        <v>0</v>
      </c>
      <c r="U18" s="808">
        <v>209.7</v>
      </c>
      <c r="V18" s="808">
        <v>0</v>
      </c>
      <c r="W18" s="808">
        <v>0</v>
      </c>
      <c r="X18" s="808">
        <v>42.7</v>
      </c>
      <c r="Y18" s="808">
        <v>0</v>
      </c>
      <c r="Z18" s="808">
        <v>0</v>
      </c>
      <c r="AA18" s="808">
        <v>124.7</v>
      </c>
      <c r="AB18" s="808">
        <v>0</v>
      </c>
      <c r="AC18" s="808">
        <v>0</v>
      </c>
      <c r="AD18" s="808">
        <v>5238.7</v>
      </c>
    </row>
    <row r="19" spans="1:30" ht="15" customHeight="1">
      <c r="A19" s="730" t="s">
        <v>501</v>
      </c>
      <c r="B19" s="808">
        <v>151.30000000000001</v>
      </c>
      <c r="C19" s="808">
        <v>0</v>
      </c>
      <c r="D19" s="808">
        <v>0</v>
      </c>
      <c r="E19" s="808">
        <v>0.6</v>
      </c>
      <c r="F19" s="808">
        <v>2.7</v>
      </c>
      <c r="G19" s="808">
        <v>220.6</v>
      </c>
      <c r="H19" s="808">
        <v>0</v>
      </c>
      <c r="I19" s="808">
        <v>0</v>
      </c>
      <c r="J19" s="808">
        <v>84.6</v>
      </c>
      <c r="K19" s="808">
        <v>20.2</v>
      </c>
      <c r="L19" s="808">
        <v>0</v>
      </c>
      <c r="M19" s="808">
        <v>25.9</v>
      </c>
      <c r="N19" s="808">
        <v>7.3</v>
      </c>
      <c r="O19" s="808">
        <v>185.3</v>
      </c>
      <c r="P19" s="808">
        <v>3262.1</v>
      </c>
      <c r="Q19" s="808">
        <v>0</v>
      </c>
      <c r="R19" s="808">
        <v>12.3</v>
      </c>
      <c r="S19" s="808">
        <v>595.9</v>
      </c>
      <c r="T19" s="808">
        <v>0</v>
      </c>
      <c r="U19" s="808">
        <v>122.7</v>
      </c>
      <c r="V19" s="808">
        <v>0</v>
      </c>
      <c r="W19" s="808">
        <v>0</v>
      </c>
      <c r="X19" s="808">
        <v>122.1</v>
      </c>
      <c r="Y19" s="808">
        <v>0</v>
      </c>
      <c r="Z19" s="808">
        <v>0</v>
      </c>
      <c r="AA19" s="808">
        <v>69.3</v>
      </c>
      <c r="AB19" s="808">
        <v>261.7</v>
      </c>
      <c r="AC19" s="808">
        <v>13.2</v>
      </c>
      <c r="AD19" s="808">
        <v>5157.8</v>
      </c>
    </row>
    <row r="20" spans="1:30" ht="15" customHeight="1">
      <c r="A20" s="730" t="s">
        <v>502</v>
      </c>
      <c r="B20" s="808">
        <v>1115.5</v>
      </c>
      <c r="C20" s="808">
        <v>3031.4</v>
      </c>
      <c r="D20" s="808">
        <v>505.2</v>
      </c>
      <c r="E20" s="808">
        <v>154.5</v>
      </c>
      <c r="F20" s="808">
        <v>1207.0999999999999</v>
      </c>
      <c r="G20" s="808">
        <v>1195.2</v>
      </c>
      <c r="H20" s="808">
        <v>1695.8</v>
      </c>
      <c r="I20" s="808">
        <v>92.7</v>
      </c>
      <c r="J20" s="808">
        <v>430.3</v>
      </c>
      <c r="K20" s="808">
        <v>2605.6</v>
      </c>
      <c r="L20" s="808">
        <v>1256.5999999999999</v>
      </c>
      <c r="M20" s="808">
        <v>240.8</v>
      </c>
      <c r="N20" s="808">
        <v>503.3</v>
      </c>
      <c r="O20" s="808">
        <v>756.5</v>
      </c>
      <c r="P20" s="808">
        <v>5005.3999999999996</v>
      </c>
      <c r="Q20" s="808">
        <v>94.5</v>
      </c>
      <c r="R20" s="808">
        <v>400.5</v>
      </c>
      <c r="S20" s="808">
        <v>2432.3000000000002</v>
      </c>
      <c r="T20" s="808">
        <v>823.4</v>
      </c>
      <c r="U20" s="808">
        <v>768.1</v>
      </c>
      <c r="V20" s="808">
        <v>763.5</v>
      </c>
      <c r="W20" s="808">
        <v>543</v>
      </c>
      <c r="X20" s="808">
        <v>1603.5</v>
      </c>
      <c r="Y20" s="808">
        <v>1408.3</v>
      </c>
      <c r="Z20" s="808">
        <v>1337.7</v>
      </c>
      <c r="AA20" s="808">
        <v>225.7</v>
      </c>
      <c r="AB20" s="808">
        <v>1502.8</v>
      </c>
      <c r="AC20" s="808">
        <v>4976.8999999999996</v>
      </c>
      <c r="AD20" s="808">
        <v>36676.1</v>
      </c>
    </row>
    <row r="21" spans="1:30" ht="15" customHeight="1">
      <c r="A21" s="730" t="s">
        <v>503</v>
      </c>
      <c r="B21" s="808">
        <v>25.5</v>
      </c>
      <c r="C21" s="808">
        <v>0</v>
      </c>
      <c r="D21" s="808">
        <v>0</v>
      </c>
      <c r="E21" s="808">
        <v>0</v>
      </c>
      <c r="F21" s="808">
        <v>0</v>
      </c>
      <c r="G21" s="808">
        <v>156.80000000000001</v>
      </c>
      <c r="H21" s="808">
        <v>0</v>
      </c>
      <c r="I21" s="808">
        <v>0</v>
      </c>
      <c r="J21" s="808">
        <v>0</v>
      </c>
      <c r="K21" s="808">
        <v>0</v>
      </c>
      <c r="L21" s="808">
        <v>0</v>
      </c>
      <c r="M21" s="808">
        <v>0</v>
      </c>
      <c r="N21" s="808">
        <v>0</v>
      </c>
      <c r="O21" s="808">
        <v>0</v>
      </c>
      <c r="P21" s="808">
        <v>0</v>
      </c>
      <c r="Q21" s="808">
        <v>0</v>
      </c>
      <c r="R21" s="808">
        <v>0</v>
      </c>
      <c r="S21" s="808">
        <v>0</v>
      </c>
      <c r="T21" s="808">
        <v>0</v>
      </c>
      <c r="U21" s="808">
        <v>0</v>
      </c>
      <c r="V21" s="808">
        <v>0</v>
      </c>
      <c r="W21" s="808">
        <v>0</v>
      </c>
      <c r="X21" s="808">
        <v>0</v>
      </c>
      <c r="Y21" s="808">
        <v>0</v>
      </c>
      <c r="Z21" s="808">
        <v>0</v>
      </c>
      <c r="AA21" s="808">
        <v>0</v>
      </c>
      <c r="AB21" s="808">
        <v>0</v>
      </c>
      <c r="AC21" s="808">
        <v>0</v>
      </c>
      <c r="AD21" s="808">
        <v>182.3</v>
      </c>
    </row>
    <row r="22" spans="1:30" ht="15" customHeight="1">
      <c r="A22" s="730" t="s">
        <v>504</v>
      </c>
      <c r="B22" s="808">
        <v>474</v>
      </c>
      <c r="C22" s="808">
        <v>1041.8</v>
      </c>
      <c r="D22" s="808">
        <v>175.4</v>
      </c>
      <c r="E22" s="808">
        <v>63.2</v>
      </c>
      <c r="F22" s="808">
        <v>381.5</v>
      </c>
      <c r="G22" s="808">
        <v>475.3</v>
      </c>
      <c r="H22" s="808">
        <v>590.9</v>
      </c>
      <c r="I22" s="808">
        <v>5.6</v>
      </c>
      <c r="J22" s="808">
        <v>1.7</v>
      </c>
      <c r="K22" s="808">
        <v>1578</v>
      </c>
      <c r="L22" s="808">
        <v>393.9</v>
      </c>
      <c r="M22" s="808">
        <v>90.4</v>
      </c>
      <c r="N22" s="808">
        <v>214.1</v>
      </c>
      <c r="O22" s="808">
        <v>293.39999999999998</v>
      </c>
      <c r="P22" s="808">
        <v>3360.8</v>
      </c>
      <c r="Q22" s="808">
        <v>39.4</v>
      </c>
      <c r="R22" s="808">
        <v>152</v>
      </c>
      <c r="S22" s="808">
        <v>699</v>
      </c>
      <c r="T22" s="808">
        <v>304.89999999999998</v>
      </c>
      <c r="U22" s="808">
        <v>253.3</v>
      </c>
      <c r="V22" s="808">
        <v>219.6</v>
      </c>
      <c r="W22" s="808">
        <v>237.3</v>
      </c>
      <c r="X22" s="808">
        <v>98</v>
      </c>
      <c r="Y22" s="808">
        <v>410</v>
      </c>
      <c r="Z22" s="808">
        <v>325.8</v>
      </c>
      <c r="AA22" s="808">
        <v>89.1</v>
      </c>
      <c r="AB22" s="808">
        <v>351</v>
      </c>
      <c r="AC22" s="808">
        <v>906.7</v>
      </c>
      <c r="AD22" s="808">
        <v>13226.1</v>
      </c>
    </row>
    <row r="23" spans="1:30" ht="15" customHeight="1">
      <c r="A23" s="730" t="s">
        <v>505</v>
      </c>
      <c r="B23" s="808">
        <v>948</v>
      </c>
      <c r="C23" s="808">
        <v>1400.2</v>
      </c>
      <c r="D23" s="808">
        <v>463.5</v>
      </c>
      <c r="E23" s="808">
        <v>130.80000000000001</v>
      </c>
      <c r="F23" s="808">
        <v>861.7</v>
      </c>
      <c r="G23" s="808">
        <v>1015.6</v>
      </c>
      <c r="H23" s="808">
        <v>1429.6</v>
      </c>
      <c r="I23" s="808">
        <v>71.3</v>
      </c>
      <c r="J23" s="808">
        <v>662.9</v>
      </c>
      <c r="K23" s="808">
        <v>1930.1</v>
      </c>
      <c r="L23" s="808">
        <v>578.29999999999995</v>
      </c>
      <c r="M23" s="808">
        <v>159.80000000000001</v>
      </c>
      <c r="N23" s="808">
        <v>351.9</v>
      </c>
      <c r="O23" s="808">
        <v>854.8</v>
      </c>
      <c r="P23" s="808">
        <v>3550.5</v>
      </c>
      <c r="Q23" s="808">
        <v>126.6</v>
      </c>
      <c r="R23" s="808">
        <v>317.89999999999998</v>
      </c>
      <c r="S23" s="808">
        <v>1831</v>
      </c>
      <c r="T23" s="808">
        <v>517.9</v>
      </c>
      <c r="U23" s="808">
        <v>508.5</v>
      </c>
      <c r="V23" s="808">
        <v>482.5</v>
      </c>
      <c r="W23" s="808">
        <v>561.1</v>
      </c>
      <c r="X23" s="808">
        <v>1648.4</v>
      </c>
      <c r="Y23" s="808">
        <v>1171.2</v>
      </c>
      <c r="Z23" s="808">
        <v>850</v>
      </c>
      <c r="AA23" s="808">
        <v>174.4</v>
      </c>
      <c r="AB23" s="808">
        <v>1271.4000000000001</v>
      </c>
      <c r="AC23" s="808">
        <v>3275.5</v>
      </c>
      <c r="AD23" s="808">
        <v>27145.4</v>
      </c>
    </row>
    <row r="24" spans="1:30" ht="15" customHeight="1">
      <c r="A24" s="730" t="s">
        <v>506</v>
      </c>
      <c r="B24" s="808">
        <v>26.2</v>
      </c>
      <c r="C24" s="808">
        <v>22.7</v>
      </c>
      <c r="D24" s="808">
        <v>17.600000000000001</v>
      </c>
      <c r="E24" s="808">
        <v>1.8</v>
      </c>
      <c r="F24" s="808">
        <v>1</v>
      </c>
      <c r="G24" s="808">
        <v>154.5</v>
      </c>
      <c r="H24" s="808">
        <v>0</v>
      </c>
      <c r="I24" s="808">
        <v>0</v>
      </c>
      <c r="J24" s="808">
        <v>0</v>
      </c>
      <c r="K24" s="808">
        <v>620.79999999999995</v>
      </c>
      <c r="L24" s="808">
        <v>27.1</v>
      </c>
      <c r="M24" s="808">
        <v>53.5</v>
      </c>
      <c r="N24" s="808">
        <v>168.8</v>
      </c>
      <c r="O24" s="808">
        <v>3.2</v>
      </c>
      <c r="P24" s="808">
        <v>34.9</v>
      </c>
      <c r="Q24" s="808">
        <v>6.1</v>
      </c>
      <c r="R24" s="808">
        <v>0</v>
      </c>
      <c r="S24" s="808">
        <v>1.5</v>
      </c>
      <c r="T24" s="808">
        <v>0</v>
      </c>
      <c r="U24" s="808">
        <v>80.8</v>
      </c>
      <c r="V24" s="808">
        <v>29.2</v>
      </c>
      <c r="W24" s="808">
        <v>288.10000000000002</v>
      </c>
      <c r="X24" s="808">
        <v>16.7</v>
      </c>
      <c r="Y24" s="808">
        <v>1007.9</v>
      </c>
      <c r="Z24" s="808">
        <v>343.8</v>
      </c>
      <c r="AA24" s="808">
        <v>61.7</v>
      </c>
      <c r="AB24" s="808">
        <v>1017.7</v>
      </c>
      <c r="AC24" s="808">
        <v>4823.1000000000004</v>
      </c>
      <c r="AD24" s="808">
        <v>8808.7000000000007</v>
      </c>
    </row>
    <row r="25" spans="1:30" ht="15" customHeight="1">
      <c r="A25" s="730" t="s">
        <v>507</v>
      </c>
      <c r="B25" s="808">
        <v>0</v>
      </c>
      <c r="C25" s="808">
        <v>0</v>
      </c>
      <c r="D25" s="808">
        <v>0</v>
      </c>
      <c r="E25" s="808">
        <v>0</v>
      </c>
      <c r="F25" s="808">
        <v>111.8</v>
      </c>
      <c r="G25" s="808">
        <v>0</v>
      </c>
      <c r="H25" s="808">
        <v>0</v>
      </c>
      <c r="I25" s="808">
        <v>0</v>
      </c>
      <c r="J25" s="808">
        <v>53.4</v>
      </c>
      <c r="K25" s="808">
        <v>0</v>
      </c>
      <c r="L25" s="808">
        <v>0</v>
      </c>
      <c r="M25" s="808">
        <v>0</v>
      </c>
      <c r="N25" s="808">
        <v>0</v>
      </c>
      <c r="O25" s="808">
        <v>0</v>
      </c>
      <c r="P25" s="808">
        <v>0</v>
      </c>
      <c r="Q25" s="808">
        <v>0</v>
      </c>
      <c r="R25" s="808">
        <v>0</v>
      </c>
      <c r="S25" s="808">
        <v>0</v>
      </c>
      <c r="T25" s="808">
        <v>0</v>
      </c>
      <c r="U25" s="808">
        <v>95.5</v>
      </c>
      <c r="V25" s="808">
        <v>0</v>
      </c>
      <c r="W25" s="808">
        <v>0</v>
      </c>
      <c r="X25" s="808">
        <v>0</v>
      </c>
      <c r="Y25" s="808">
        <v>0</v>
      </c>
      <c r="Z25" s="808">
        <v>0</v>
      </c>
      <c r="AA25" s="808">
        <v>0</v>
      </c>
      <c r="AB25" s="808">
        <v>128.1</v>
      </c>
      <c r="AC25" s="808">
        <v>0</v>
      </c>
      <c r="AD25" s="808">
        <v>388.8</v>
      </c>
    </row>
    <row r="26" spans="1:30" ht="15" customHeight="1">
      <c r="A26" s="730" t="s">
        <v>508</v>
      </c>
      <c r="B26" s="808">
        <v>0</v>
      </c>
      <c r="C26" s="808">
        <v>0</v>
      </c>
      <c r="D26" s="808">
        <v>0</v>
      </c>
      <c r="E26" s="808">
        <v>0</v>
      </c>
      <c r="F26" s="808">
        <v>0</v>
      </c>
      <c r="G26" s="808">
        <v>43</v>
      </c>
      <c r="H26" s="808">
        <v>0</v>
      </c>
      <c r="I26" s="808">
        <v>0</v>
      </c>
      <c r="J26" s="808">
        <v>8.1999999999999993</v>
      </c>
      <c r="K26" s="808">
        <v>0</v>
      </c>
      <c r="L26" s="808">
        <v>0</v>
      </c>
      <c r="M26" s="808">
        <v>0</v>
      </c>
      <c r="N26" s="808">
        <v>0</v>
      </c>
      <c r="O26" s="808">
        <v>0</v>
      </c>
      <c r="P26" s="808">
        <v>60.1</v>
      </c>
      <c r="Q26" s="808">
        <v>0</v>
      </c>
      <c r="R26" s="808">
        <v>0</v>
      </c>
      <c r="S26" s="808">
        <v>0</v>
      </c>
      <c r="T26" s="808">
        <v>0</v>
      </c>
      <c r="U26" s="808">
        <v>0</v>
      </c>
      <c r="V26" s="808">
        <v>0</v>
      </c>
      <c r="W26" s="808">
        <v>0</v>
      </c>
      <c r="X26" s="808">
        <v>12.3</v>
      </c>
      <c r="Y26" s="808">
        <v>0</v>
      </c>
      <c r="Z26" s="808">
        <v>0</v>
      </c>
      <c r="AA26" s="808">
        <v>12.6</v>
      </c>
      <c r="AB26" s="808">
        <v>0</v>
      </c>
      <c r="AC26" s="808">
        <v>0</v>
      </c>
      <c r="AD26" s="808">
        <v>136.19999999999999</v>
      </c>
    </row>
    <row r="27" spans="1:30" ht="15" customHeight="1">
      <c r="A27" s="730" t="s">
        <v>509</v>
      </c>
      <c r="B27" s="808">
        <v>0</v>
      </c>
      <c r="C27" s="808">
        <v>0</v>
      </c>
      <c r="D27" s="808">
        <v>0</v>
      </c>
      <c r="E27" s="808">
        <v>0</v>
      </c>
      <c r="F27" s="808">
        <v>3.2</v>
      </c>
      <c r="G27" s="808">
        <v>0</v>
      </c>
      <c r="H27" s="808">
        <v>0</v>
      </c>
      <c r="I27" s="808">
        <v>0.6</v>
      </c>
      <c r="J27" s="808">
        <v>1.3</v>
      </c>
      <c r="K27" s="808">
        <v>0</v>
      </c>
      <c r="L27" s="808">
        <v>0</v>
      </c>
      <c r="M27" s="808">
        <v>0</v>
      </c>
      <c r="N27" s="808">
        <v>2.1</v>
      </c>
      <c r="O27" s="808">
        <v>0.7</v>
      </c>
      <c r="P27" s="808">
        <v>12.6</v>
      </c>
      <c r="Q27" s="808">
        <v>0</v>
      </c>
      <c r="R27" s="808">
        <v>0</v>
      </c>
      <c r="S27" s="808">
        <v>0</v>
      </c>
      <c r="T27" s="808">
        <v>0</v>
      </c>
      <c r="U27" s="808">
        <v>7.5</v>
      </c>
      <c r="V27" s="808">
        <v>0.4</v>
      </c>
      <c r="W27" s="808">
        <v>0</v>
      </c>
      <c r="X27" s="808">
        <v>1</v>
      </c>
      <c r="Y27" s="808">
        <v>0</v>
      </c>
      <c r="Z27" s="808">
        <v>0.7</v>
      </c>
      <c r="AA27" s="808">
        <v>0</v>
      </c>
      <c r="AB27" s="808">
        <v>0.8</v>
      </c>
      <c r="AC27" s="808">
        <v>0</v>
      </c>
      <c r="AD27" s="808">
        <v>30.9</v>
      </c>
    </row>
    <row r="28" spans="1:30" ht="15" customHeight="1">
      <c r="A28" s="730" t="s">
        <v>510</v>
      </c>
      <c r="B28" s="808">
        <v>4.0999999999999996</v>
      </c>
      <c r="C28" s="808">
        <v>1.8</v>
      </c>
      <c r="D28" s="808">
        <v>0</v>
      </c>
      <c r="E28" s="808">
        <v>0</v>
      </c>
      <c r="F28" s="808">
        <v>0</v>
      </c>
      <c r="G28" s="808">
        <v>0</v>
      </c>
      <c r="H28" s="808">
        <v>0</v>
      </c>
      <c r="I28" s="808">
        <v>0</v>
      </c>
      <c r="J28" s="808">
        <v>0</v>
      </c>
      <c r="K28" s="808">
        <v>0</v>
      </c>
      <c r="L28" s="808">
        <v>0</v>
      </c>
      <c r="M28" s="808">
        <v>0</v>
      </c>
      <c r="N28" s="808">
        <v>0</v>
      </c>
      <c r="O28" s="808">
        <v>0</v>
      </c>
      <c r="P28" s="808">
        <v>3.3</v>
      </c>
      <c r="Q28" s="808">
        <v>0</v>
      </c>
      <c r="R28" s="808">
        <v>0</v>
      </c>
      <c r="S28" s="808">
        <v>0</v>
      </c>
      <c r="T28" s="808">
        <v>0</v>
      </c>
      <c r="U28" s="808">
        <v>0.7</v>
      </c>
      <c r="V28" s="808">
        <v>1.2</v>
      </c>
      <c r="W28" s="808">
        <v>0</v>
      </c>
      <c r="X28" s="808">
        <v>0</v>
      </c>
      <c r="Y28" s="808">
        <v>4.2</v>
      </c>
      <c r="Z28" s="808">
        <v>0.1</v>
      </c>
      <c r="AA28" s="808">
        <v>0</v>
      </c>
      <c r="AB28" s="808">
        <v>0</v>
      </c>
      <c r="AC28" s="808">
        <v>2.4</v>
      </c>
      <c r="AD28" s="808">
        <v>17.8</v>
      </c>
    </row>
    <row r="29" spans="1:30" ht="15" customHeight="1">
      <c r="A29" s="730" t="s">
        <v>511</v>
      </c>
      <c r="B29" s="808">
        <v>0</v>
      </c>
      <c r="C29" s="808">
        <v>0</v>
      </c>
      <c r="D29" s="808">
        <v>0</v>
      </c>
      <c r="E29" s="808">
        <v>0</v>
      </c>
      <c r="F29" s="808">
        <v>0</v>
      </c>
      <c r="G29" s="808">
        <v>92.9</v>
      </c>
      <c r="H29" s="808">
        <v>0</v>
      </c>
      <c r="I29" s="808">
        <v>15.2</v>
      </c>
      <c r="J29" s="808">
        <v>17.8</v>
      </c>
      <c r="K29" s="808">
        <v>0</v>
      </c>
      <c r="L29" s="808">
        <v>0</v>
      </c>
      <c r="M29" s="808">
        <v>0</v>
      </c>
      <c r="N29" s="808">
        <v>0</v>
      </c>
      <c r="O29" s="808">
        <v>22</v>
      </c>
      <c r="P29" s="808">
        <v>0</v>
      </c>
      <c r="Q29" s="808">
        <v>0</v>
      </c>
      <c r="R29" s="808">
        <v>0</v>
      </c>
      <c r="S29" s="808">
        <v>0</v>
      </c>
      <c r="T29" s="808">
        <v>0</v>
      </c>
      <c r="U29" s="808">
        <v>0</v>
      </c>
      <c r="V29" s="808">
        <v>0</v>
      </c>
      <c r="W29" s="808">
        <v>0</v>
      </c>
      <c r="X29" s="808">
        <v>0</v>
      </c>
      <c r="Y29" s="808">
        <v>0</v>
      </c>
      <c r="Z29" s="808">
        <v>0</v>
      </c>
      <c r="AA29" s="808">
        <v>1.7</v>
      </c>
      <c r="AB29" s="808">
        <v>0</v>
      </c>
      <c r="AC29" s="808">
        <v>0</v>
      </c>
      <c r="AD29" s="808">
        <v>149.6</v>
      </c>
    </row>
    <row r="30" spans="1:30" ht="15" customHeight="1">
      <c r="A30" s="730" t="s">
        <v>512</v>
      </c>
      <c r="B30" s="808">
        <v>0</v>
      </c>
      <c r="C30" s="808">
        <v>0</v>
      </c>
      <c r="D30" s="808">
        <v>0</v>
      </c>
      <c r="E30" s="808">
        <v>0</v>
      </c>
      <c r="F30" s="808">
        <v>0</v>
      </c>
      <c r="G30" s="808">
        <v>14.9</v>
      </c>
      <c r="H30" s="808">
        <v>0</v>
      </c>
      <c r="I30" s="808">
        <v>0</v>
      </c>
      <c r="J30" s="808">
        <v>0</v>
      </c>
      <c r="K30" s="808">
        <v>0</v>
      </c>
      <c r="L30" s="808">
        <v>13.6</v>
      </c>
      <c r="M30" s="808">
        <v>0</v>
      </c>
      <c r="N30" s="808">
        <v>0</v>
      </c>
      <c r="O30" s="808">
        <v>0</v>
      </c>
      <c r="P30" s="808">
        <v>0</v>
      </c>
      <c r="Q30" s="808">
        <v>0</v>
      </c>
      <c r="R30" s="808">
        <v>0</v>
      </c>
      <c r="S30" s="808">
        <v>0</v>
      </c>
      <c r="T30" s="808">
        <v>31.6</v>
      </c>
      <c r="U30" s="808">
        <v>0</v>
      </c>
      <c r="V30" s="808">
        <v>0</v>
      </c>
      <c r="W30" s="808">
        <v>0</v>
      </c>
      <c r="X30" s="808">
        <v>0</v>
      </c>
      <c r="Y30" s="808">
        <v>0</v>
      </c>
      <c r="Z30" s="808">
        <v>0</v>
      </c>
      <c r="AA30" s="808">
        <v>0</v>
      </c>
      <c r="AB30" s="808">
        <v>0</v>
      </c>
      <c r="AC30" s="808">
        <v>0</v>
      </c>
      <c r="AD30" s="808">
        <v>60.1</v>
      </c>
    </row>
    <row r="31" spans="1:30" ht="15" customHeight="1">
      <c r="A31" s="730" t="s">
        <v>513</v>
      </c>
      <c r="B31" s="808">
        <v>875.1</v>
      </c>
      <c r="C31" s="808">
        <v>274.5</v>
      </c>
      <c r="D31" s="808">
        <v>261.7</v>
      </c>
      <c r="E31" s="808">
        <v>27.5</v>
      </c>
      <c r="F31" s="808">
        <v>384.5</v>
      </c>
      <c r="G31" s="808">
        <v>885.9</v>
      </c>
      <c r="H31" s="808">
        <v>976.3</v>
      </c>
      <c r="I31" s="808">
        <v>9.4</v>
      </c>
      <c r="J31" s="808">
        <v>0.2</v>
      </c>
      <c r="K31" s="808">
        <v>629.5</v>
      </c>
      <c r="L31" s="808">
        <v>0</v>
      </c>
      <c r="M31" s="808">
        <v>56.9</v>
      </c>
      <c r="N31" s="808">
        <v>300</v>
      </c>
      <c r="O31" s="808">
        <v>20.9</v>
      </c>
      <c r="P31" s="808">
        <v>1340</v>
      </c>
      <c r="Q31" s="808">
        <v>0</v>
      </c>
      <c r="R31" s="808">
        <v>81.400000000000006</v>
      </c>
      <c r="S31" s="808">
        <v>2.8</v>
      </c>
      <c r="T31" s="808">
        <v>313.7</v>
      </c>
      <c r="U31" s="808">
        <v>0.7</v>
      </c>
      <c r="V31" s="808">
        <v>361.5</v>
      </c>
      <c r="W31" s="808">
        <v>372.6</v>
      </c>
      <c r="X31" s="808">
        <v>0</v>
      </c>
      <c r="Y31" s="808">
        <v>1.5</v>
      </c>
      <c r="Z31" s="808">
        <v>951.3</v>
      </c>
      <c r="AA31" s="808">
        <v>117.2</v>
      </c>
      <c r="AB31" s="808">
        <v>1134.3</v>
      </c>
      <c r="AC31" s="808">
        <v>2136.9</v>
      </c>
      <c r="AD31" s="808">
        <v>11516.3</v>
      </c>
    </row>
    <row r="32" spans="1:30" ht="15" customHeight="1">
      <c r="A32" s="732" t="s">
        <v>514</v>
      </c>
      <c r="B32" s="806">
        <v>6596</v>
      </c>
      <c r="C32" s="806">
        <v>13713.2</v>
      </c>
      <c r="D32" s="806">
        <v>2714.6</v>
      </c>
      <c r="E32" s="806">
        <v>863.1</v>
      </c>
      <c r="F32" s="806">
        <v>5968.3</v>
      </c>
      <c r="G32" s="806">
        <v>7424.8</v>
      </c>
      <c r="H32" s="806">
        <v>9192.1</v>
      </c>
      <c r="I32" s="806">
        <v>476.6</v>
      </c>
      <c r="J32" s="806">
        <v>2693.2</v>
      </c>
      <c r="K32" s="806">
        <v>12256.2</v>
      </c>
      <c r="L32" s="806">
        <v>6491.1</v>
      </c>
      <c r="M32" s="806">
        <v>1304.9000000000001</v>
      </c>
      <c r="N32" s="806">
        <v>3102.8</v>
      </c>
      <c r="O32" s="806">
        <v>4745.3</v>
      </c>
      <c r="P32" s="806">
        <v>36078.300000000003</v>
      </c>
      <c r="Q32" s="806">
        <v>637.6</v>
      </c>
      <c r="R32" s="806">
        <v>2391.6</v>
      </c>
      <c r="S32" s="806">
        <v>14060.6</v>
      </c>
      <c r="T32" s="806">
        <v>4033.7</v>
      </c>
      <c r="U32" s="806">
        <v>4423.8</v>
      </c>
      <c r="V32" s="806">
        <v>3714.9</v>
      </c>
      <c r="W32" s="806">
        <v>3471.7</v>
      </c>
      <c r="X32" s="806">
        <v>8090.2</v>
      </c>
      <c r="Y32" s="806">
        <v>6385.6</v>
      </c>
      <c r="Z32" s="806">
        <v>6528.1</v>
      </c>
      <c r="AA32" s="806">
        <v>1466</v>
      </c>
      <c r="AB32" s="806">
        <v>8029.8</v>
      </c>
      <c r="AC32" s="806">
        <v>23835.9</v>
      </c>
      <c r="AD32" s="806">
        <v>200690</v>
      </c>
    </row>
    <row r="33" spans="1:30" ht="15" customHeight="1">
      <c r="A33" s="730" t="s">
        <v>515</v>
      </c>
      <c r="B33" s="808">
        <v>0</v>
      </c>
      <c r="C33" s="808">
        <v>0.6</v>
      </c>
      <c r="D33" s="808">
        <v>70.3</v>
      </c>
      <c r="E33" s="808">
        <v>0</v>
      </c>
      <c r="F33" s="808">
        <v>4.2</v>
      </c>
      <c r="G33" s="808">
        <v>0</v>
      </c>
      <c r="H33" s="808">
        <v>0</v>
      </c>
      <c r="I33" s="808">
        <v>0</v>
      </c>
      <c r="J33" s="808">
        <v>0</v>
      </c>
      <c r="K33" s="808">
        <v>63.4</v>
      </c>
      <c r="L33" s="808">
        <v>12.8</v>
      </c>
      <c r="M33" s="808">
        <v>61.8</v>
      </c>
      <c r="N33" s="808">
        <v>17.100000000000001</v>
      </c>
      <c r="O33" s="808">
        <v>0</v>
      </c>
      <c r="P33" s="808">
        <v>8</v>
      </c>
      <c r="Q33" s="808">
        <v>0</v>
      </c>
      <c r="R33" s="808">
        <v>0</v>
      </c>
      <c r="S33" s="808">
        <v>19.5</v>
      </c>
      <c r="T33" s="808">
        <v>0</v>
      </c>
      <c r="U33" s="808">
        <v>24.7</v>
      </c>
      <c r="V33" s="808">
        <v>0</v>
      </c>
      <c r="W33" s="808">
        <v>0</v>
      </c>
      <c r="X33" s="808">
        <v>0</v>
      </c>
      <c r="Y33" s="808">
        <v>82</v>
      </c>
      <c r="Z33" s="808">
        <v>0</v>
      </c>
      <c r="AA33" s="808">
        <v>0.6</v>
      </c>
      <c r="AB33" s="808">
        <v>0</v>
      </c>
      <c r="AC33" s="808">
        <v>76.599999999999994</v>
      </c>
      <c r="AD33" s="808">
        <v>441.6</v>
      </c>
    </row>
    <row r="34" spans="1:30" ht="15" customHeight="1">
      <c r="A34" s="730" t="s">
        <v>516</v>
      </c>
      <c r="B34" s="808">
        <v>7.1</v>
      </c>
      <c r="C34" s="808">
        <v>764</v>
      </c>
      <c r="D34" s="808">
        <v>0</v>
      </c>
      <c r="E34" s="808">
        <v>0</v>
      </c>
      <c r="F34" s="808">
        <v>68.5</v>
      </c>
      <c r="G34" s="808">
        <v>0</v>
      </c>
      <c r="H34" s="808">
        <v>61.1</v>
      </c>
      <c r="I34" s="808">
        <v>6.1</v>
      </c>
      <c r="J34" s="808">
        <v>37</v>
      </c>
      <c r="K34" s="808">
        <v>93.2</v>
      </c>
      <c r="L34" s="808">
        <v>65.099999999999994</v>
      </c>
      <c r="M34" s="808">
        <v>0</v>
      </c>
      <c r="N34" s="808">
        <v>0</v>
      </c>
      <c r="O34" s="808">
        <v>0</v>
      </c>
      <c r="P34" s="808">
        <v>130.80000000000001</v>
      </c>
      <c r="Q34" s="808">
        <v>0</v>
      </c>
      <c r="R34" s="808">
        <v>14.1</v>
      </c>
      <c r="S34" s="808">
        <v>45</v>
      </c>
      <c r="T34" s="808">
        <v>57.2</v>
      </c>
      <c r="U34" s="808">
        <v>53.8</v>
      </c>
      <c r="V34" s="808">
        <v>21.7</v>
      </c>
      <c r="W34" s="808">
        <v>0</v>
      </c>
      <c r="X34" s="808">
        <v>31.3</v>
      </c>
      <c r="Y34" s="808">
        <v>0</v>
      </c>
      <c r="Z34" s="808">
        <v>57.9</v>
      </c>
      <c r="AA34" s="808">
        <v>0</v>
      </c>
      <c r="AB34" s="808">
        <v>0</v>
      </c>
      <c r="AC34" s="808">
        <v>347.9</v>
      </c>
      <c r="AD34" s="808">
        <v>1861.8</v>
      </c>
    </row>
    <row r="35" spans="1:30" ht="15" customHeight="1">
      <c r="A35" s="730" t="s">
        <v>517</v>
      </c>
      <c r="B35" s="808">
        <v>798.4</v>
      </c>
      <c r="C35" s="808">
        <v>2515.6999999999998</v>
      </c>
      <c r="D35" s="808">
        <v>512</v>
      </c>
      <c r="E35" s="808">
        <v>93.4</v>
      </c>
      <c r="F35" s="808">
        <v>897.3</v>
      </c>
      <c r="G35" s="808">
        <v>688.1</v>
      </c>
      <c r="H35" s="808">
        <v>1091.4000000000001</v>
      </c>
      <c r="I35" s="808">
        <v>119.4</v>
      </c>
      <c r="J35" s="808">
        <v>422.1</v>
      </c>
      <c r="K35" s="808">
        <v>2416.1</v>
      </c>
      <c r="L35" s="808">
        <v>787.2</v>
      </c>
      <c r="M35" s="808">
        <v>237</v>
      </c>
      <c r="N35" s="808">
        <v>284.2</v>
      </c>
      <c r="O35" s="808">
        <v>424.5</v>
      </c>
      <c r="P35" s="808">
        <v>2342.6</v>
      </c>
      <c r="Q35" s="808">
        <v>84.3</v>
      </c>
      <c r="R35" s="808">
        <v>182.2</v>
      </c>
      <c r="S35" s="808">
        <v>894.9</v>
      </c>
      <c r="T35" s="808">
        <v>697.9</v>
      </c>
      <c r="U35" s="808">
        <v>612.1</v>
      </c>
      <c r="V35" s="808">
        <v>704.4</v>
      </c>
      <c r="W35" s="808">
        <v>411</v>
      </c>
      <c r="X35" s="808">
        <v>1687.3</v>
      </c>
      <c r="Y35" s="808">
        <v>1237.2</v>
      </c>
      <c r="Z35" s="808">
        <v>608.70000000000005</v>
      </c>
      <c r="AA35" s="808">
        <v>202.3</v>
      </c>
      <c r="AB35" s="808">
        <v>482.8</v>
      </c>
      <c r="AC35" s="808">
        <v>3043.5</v>
      </c>
      <c r="AD35" s="808">
        <v>24478</v>
      </c>
    </row>
    <row r="36" spans="1:30" ht="15" customHeight="1">
      <c r="A36" s="730" t="s">
        <v>518</v>
      </c>
      <c r="B36" s="808">
        <v>17.8</v>
      </c>
      <c r="C36" s="808">
        <v>74.099999999999994</v>
      </c>
      <c r="D36" s="808">
        <v>65.599999999999994</v>
      </c>
      <c r="E36" s="808">
        <v>17.899999999999999</v>
      </c>
      <c r="F36" s="808">
        <v>88.3</v>
      </c>
      <c r="G36" s="808">
        <v>83.4</v>
      </c>
      <c r="H36" s="808">
        <v>176.2</v>
      </c>
      <c r="I36" s="808">
        <v>0</v>
      </c>
      <c r="J36" s="808">
        <v>6.1</v>
      </c>
      <c r="K36" s="808">
        <v>160.80000000000001</v>
      </c>
      <c r="L36" s="808">
        <v>135.4</v>
      </c>
      <c r="M36" s="808">
        <v>24.4</v>
      </c>
      <c r="N36" s="808">
        <v>36.799999999999997</v>
      </c>
      <c r="O36" s="808">
        <v>0</v>
      </c>
      <c r="P36" s="808">
        <v>366.6</v>
      </c>
      <c r="Q36" s="808">
        <v>12.1</v>
      </c>
      <c r="R36" s="808">
        <v>49.7</v>
      </c>
      <c r="S36" s="808">
        <v>40.799999999999997</v>
      </c>
      <c r="T36" s="808">
        <v>0</v>
      </c>
      <c r="U36" s="808">
        <v>81.2</v>
      </c>
      <c r="V36" s="808">
        <v>38.4</v>
      </c>
      <c r="W36" s="808">
        <v>0</v>
      </c>
      <c r="X36" s="808">
        <v>15.1</v>
      </c>
      <c r="Y36" s="808">
        <v>25.8</v>
      </c>
      <c r="Z36" s="808">
        <v>360.4</v>
      </c>
      <c r="AA36" s="808">
        <v>0</v>
      </c>
      <c r="AB36" s="808">
        <v>122.8</v>
      </c>
      <c r="AC36" s="808">
        <v>203.9</v>
      </c>
      <c r="AD36" s="808">
        <v>2203.6</v>
      </c>
    </row>
    <row r="37" spans="1:30" ht="15" customHeight="1">
      <c r="A37" s="730" t="s">
        <v>519</v>
      </c>
      <c r="B37" s="808">
        <v>822.7</v>
      </c>
      <c r="C37" s="808">
        <v>1085.5</v>
      </c>
      <c r="D37" s="808">
        <v>588.9</v>
      </c>
      <c r="E37" s="808">
        <v>67.099999999999994</v>
      </c>
      <c r="F37" s="808">
        <v>684.6</v>
      </c>
      <c r="G37" s="808">
        <v>375.1</v>
      </c>
      <c r="H37" s="808">
        <v>1348</v>
      </c>
      <c r="I37" s="808">
        <v>64</v>
      </c>
      <c r="J37" s="808">
        <v>46.5</v>
      </c>
      <c r="K37" s="808">
        <v>1960.9</v>
      </c>
      <c r="L37" s="808">
        <v>707.3</v>
      </c>
      <c r="M37" s="808">
        <v>70.400000000000006</v>
      </c>
      <c r="N37" s="808">
        <v>286.8</v>
      </c>
      <c r="O37" s="808">
        <v>89.8</v>
      </c>
      <c r="P37" s="808">
        <v>925.2</v>
      </c>
      <c r="Q37" s="808">
        <v>1.7</v>
      </c>
      <c r="R37" s="808">
        <v>257.3</v>
      </c>
      <c r="S37" s="808">
        <v>203.5</v>
      </c>
      <c r="T37" s="808">
        <v>1057</v>
      </c>
      <c r="U37" s="808">
        <v>96.3</v>
      </c>
      <c r="V37" s="808">
        <v>447.5</v>
      </c>
      <c r="W37" s="808">
        <v>425.5</v>
      </c>
      <c r="X37" s="808">
        <v>1498.9</v>
      </c>
      <c r="Y37" s="808">
        <v>730.4</v>
      </c>
      <c r="Z37" s="808">
        <v>765.1</v>
      </c>
      <c r="AA37" s="808">
        <v>21.3</v>
      </c>
      <c r="AB37" s="808">
        <v>831.8</v>
      </c>
      <c r="AC37" s="808">
        <v>2191.9</v>
      </c>
      <c r="AD37" s="808">
        <v>17651</v>
      </c>
    </row>
    <row r="38" spans="1:30" ht="15" customHeight="1">
      <c r="A38" s="730" t="s">
        <v>520</v>
      </c>
      <c r="B38" s="808">
        <v>226.9</v>
      </c>
      <c r="C38" s="808">
        <v>2542.9</v>
      </c>
      <c r="D38" s="808">
        <v>28.2</v>
      </c>
      <c r="E38" s="808">
        <v>18.899999999999999</v>
      </c>
      <c r="F38" s="808">
        <v>438.8</v>
      </c>
      <c r="G38" s="808">
        <v>51.6</v>
      </c>
      <c r="H38" s="808">
        <v>608.5</v>
      </c>
      <c r="I38" s="808">
        <v>81.099999999999994</v>
      </c>
      <c r="J38" s="808">
        <v>40.1</v>
      </c>
      <c r="K38" s="808">
        <v>264.2</v>
      </c>
      <c r="L38" s="808">
        <v>322.8</v>
      </c>
      <c r="M38" s="808">
        <v>14.7</v>
      </c>
      <c r="N38" s="808">
        <v>34.799999999999997</v>
      </c>
      <c r="O38" s="808">
        <v>122.6</v>
      </c>
      <c r="P38" s="808">
        <v>974.7</v>
      </c>
      <c r="Q38" s="808">
        <v>0.6</v>
      </c>
      <c r="R38" s="808">
        <v>50</v>
      </c>
      <c r="S38" s="808">
        <v>231.4</v>
      </c>
      <c r="T38" s="808">
        <v>43.6</v>
      </c>
      <c r="U38" s="808">
        <v>337.3</v>
      </c>
      <c r="V38" s="808">
        <v>205.8</v>
      </c>
      <c r="W38" s="808">
        <v>15.6</v>
      </c>
      <c r="X38" s="808">
        <v>212.7</v>
      </c>
      <c r="Y38" s="808">
        <v>186.9</v>
      </c>
      <c r="Z38" s="808">
        <v>523.29999999999995</v>
      </c>
      <c r="AA38" s="808">
        <v>18.8</v>
      </c>
      <c r="AB38" s="808">
        <v>0</v>
      </c>
      <c r="AC38" s="808">
        <v>2725.3</v>
      </c>
      <c r="AD38" s="808">
        <v>10322.1</v>
      </c>
    </row>
    <row r="39" spans="1:30" ht="15" customHeight="1">
      <c r="A39" s="730" t="s">
        <v>521</v>
      </c>
      <c r="B39" s="808">
        <v>173.3</v>
      </c>
      <c r="C39" s="808">
        <v>347.8</v>
      </c>
      <c r="D39" s="808">
        <v>80.7</v>
      </c>
      <c r="E39" s="808">
        <v>1.4</v>
      </c>
      <c r="F39" s="808">
        <v>60.5</v>
      </c>
      <c r="G39" s="808">
        <v>89.3</v>
      </c>
      <c r="H39" s="808">
        <v>298</v>
      </c>
      <c r="I39" s="808">
        <v>22.7</v>
      </c>
      <c r="J39" s="808">
        <v>8</v>
      </c>
      <c r="K39" s="808">
        <v>473.1</v>
      </c>
      <c r="L39" s="808">
        <v>425.8</v>
      </c>
      <c r="M39" s="808">
        <v>21.5</v>
      </c>
      <c r="N39" s="808">
        <v>38</v>
      </c>
      <c r="O39" s="808">
        <v>31.4</v>
      </c>
      <c r="P39" s="808">
        <v>100.4</v>
      </c>
      <c r="Q39" s="808">
        <v>6</v>
      </c>
      <c r="R39" s="808">
        <v>17.5</v>
      </c>
      <c r="S39" s="808">
        <v>86.8</v>
      </c>
      <c r="T39" s="808">
        <v>121.1</v>
      </c>
      <c r="U39" s="808">
        <v>171.1</v>
      </c>
      <c r="V39" s="808">
        <v>98.5</v>
      </c>
      <c r="W39" s="808">
        <v>49.8</v>
      </c>
      <c r="X39" s="808">
        <v>417.8</v>
      </c>
      <c r="Y39" s="808">
        <v>41.6</v>
      </c>
      <c r="Z39" s="808">
        <v>341.4</v>
      </c>
      <c r="AA39" s="808">
        <v>11.6</v>
      </c>
      <c r="AB39" s="808">
        <v>216.1</v>
      </c>
      <c r="AC39" s="808">
        <v>569.79999999999995</v>
      </c>
      <c r="AD39" s="808">
        <v>4321</v>
      </c>
    </row>
    <row r="40" spans="1:30" ht="15" customHeight="1">
      <c r="A40" s="730" t="s">
        <v>522</v>
      </c>
      <c r="B40" s="808">
        <v>2046.2</v>
      </c>
      <c r="C40" s="808">
        <v>7330.6</v>
      </c>
      <c r="D40" s="808">
        <v>1345.7</v>
      </c>
      <c r="E40" s="808">
        <v>198.7</v>
      </c>
      <c r="F40" s="808">
        <v>2242.1999999999998</v>
      </c>
      <c r="G40" s="808">
        <v>1287.5</v>
      </c>
      <c r="H40" s="808">
        <v>3583.2</v>
      </c>
      <c r="I40" s="808">
        <v>293.3</v>
      </c>
      <c r="J40" s="808">
        <v>559.79999999999995</v>
      </c>
      <c r="K40" s="808">
        <v>5431.7</v>
      </c>
      <c r="L40" s="808">
        <v>2456.4</v>
      </c>
      <c r="M40" s="808">
        <v>429.8</v>
      </c>
      <c r="N40" s="808">
        <v>697.7</v>
      </c>
      <c r="O40" s="808">
        <v>668.3</v>
      </c>
      <c r="P40" s="808">
        <v>4848.3</v>
      </c>
      <c r="Q40" s="808">
        <v>104.7</v>
      </c>
      <c r="R40" s="808">
        <v>570.79999999999995</v>
      </c>
      <c r="S40" s="808">
        <v>1521.9</v>
      </c>
      <c r="T40" s="808">
        <v>1976.8</v>
      </c>
      <c r="U40" s="808">
        <v>1376.5</v>
      </c>
      <c r="V40" s="808">
        <v>1516.3</v>
      </c>
      <c r="W40" s="808">
        <v>901.9</v>
      </c>
      <c r="X40" s="808">
        <v>3863.1</v>
      </c>
      <c r="Y40" s="808">
        <v>2303.9</v>
      </c>
      <c r="Z40" s="808">
        <v>2656.8</v>
      </c>
      <c r="AA40" s="808">
        <v>254.6</v>
      </c>
      <c r="AB40" s="808">
        <v>1653.5</v>
      </c>
      <c r="AC40" s="808">
        <v>9158.9</v>
      </c>
      <c r="AD40" s="808">
        <v>61279.1</v>
      </c>
    </row>
    <row r="41" spans="1:30" ht="15" customHeight="1">
      <c r="A41" s="730" t="s">
        <v>523</v>
      </c>
      <c r="B41" s="808">
        <v>244.6</v>
      </c>
      <c r="C41" s="808">
        <v>161.19999999999999</v>
      </c>
      <c r="D41" s="808">
        <v>107.4</v>
      </c>
      <c r="E41" s="808">
        <v>8.8000000000000007</v>
      </c>
      <c r="F41" s="808">
        <v>175.4</v>
      </c>
      <c r="G41" s="808">
        <v>107.5</v>
      </c>
      <c r="H41" s="808">
        <v>741.3</v>
      </c>
      <c r="I41" s="808">
        <v>11.1</v>
      </c>
      <c r="J41" s="808">
        <v>56.3</v>
      </c>
      <c r="K41" s="808">
        <v>581.4</v>
      </c>
      <c r="L41" s="808">
        <v>69.900000000000006</v>
      </c>
      <c r="M41" s="808">
        <v>38.700000000000003</v>
      </c>
      <c r="N41" s="808">
        <v>94.5</v>
      </c>
      <c r="O41" s="808">
        <v>111.9</v>
      </c>
      <c r="P41" s="808">
        <v>287.39999999999998</v>
      </c>
      <c r="Q41" s="808">
        <v>8</v>
      </c>
      <c r="R41" s="808">
        <v>46.4</v>
      </c>
      <c r="S41" s="808">
        <v>216</v>
      </c>
      <c r="T41" s="808">
        <v>13.6</v>
      </c>
      <c r="U41" s="808">
        <v>205.4</v>
      </c>
      <c r="V41" s="808">
        <v>110.6</v>
      </c>
      <c r="W41" s="808">
        <v>26.8</v>
      </c>
      <c r="X41" s="808">
        <v>317.60000000000002</v>
      </c>
      <c r="Y41" s="808">
        <v>204.3</v>
      </c>
      <c r="Z41" s="808">
        <v>169.3</v>
      </c>
      <c r="AA41" s="808">
        <v>16.8</v>
      </c>
      <c r="AB41" s="808">
        <v>136.5</v>
      </c>
      <c r="AC41" s="808">
        <v>794.9</v>
      </c>
      <c r="AD41" s="808">
        <v>5063.6000000000004</v>
      </c>
    </row>
    <row r="42" spans="1:30" ht="15" customHeight="1">
      <c r="A42" s="730" t="s">
        <v>524</v>
      </c>
      <c r="B42" s="808">
        <v>0</v>
      </c>
      <c r="C42" s="808">
        <v>457.1</v>
      </c>
      <c r="D42" s="808">
        <v>11.2</v>
      </c>
      <c r="E42" s="808">
        <v>0</v>
      </c>
      <c r="F42" s="808">
        <v>0</v>
      </c>
      <c r="G42" s="808">
        <v>21.9</v>
      </c>
      <c r="H42" s="808">
        <v>0</v>
      </c>
      <c r="I42" s="808">
        <v>0</v>
      </c>
      <c r="J42" s="808">
        <v>0</v>
      </c>
      <c r="K42" s="808">
        <v>312.3</v>
      </c>
      <c r="L42" s="808">
        <v>0</v>
      </c>
      <c r="M42" s="808">
        <v>0</v>
      </c>
      <c r="N42" s="808">
        <v>0</v>
      </c>
      <c r="O42" s="808">
        <v>15.5</v>
      </c>
      <c r="P42" s="808">
        <v>1093.0999999999999</v>
      </c>
      <c r="Q42" s="808">
        <v>0</v>
      </c>
      <c r="R42" s="808">
        <v>0</v>
      </c>
      <c r="S42" s="808">
        <v>189.6</v>
      </c>
      <c r="T42" s="808">
        <v>0</v>
      </c>
      <c r="U42" s="808">
        <v>0</v>
      </c>
      <c r="V42" s="808">
        <v>11.2</v>
      </c>
      <c r="W42" s="808">
        <v>0</v>
      </c>
      <c r="X42" s="808">
        <v>37.299999999999997</v>
      </c>
      <c r="Y42" s="808">
        <v>4.5</v>
      </c>
      <c r="Z42" s="808">
        <v>6.9</v>
      </c>
      <c r="AA42" s="808">
        <v>0</v>
      </c>
      <c r="AB42" s="808">
        <v>0</v>
      </c>
      <c r="AC42" s="808">
        <v>180.6</v>
      </c>
      <c r="AD42" s="808">
        <v>2341.1999999999998</v>
      </c>
    </row>
    <row r="43" spans="1:30" ht="15" customHeight="1">
      <c r="A43" s="730" t="s">
        <v>525</v>
      </c>
      <c r="B43" s="808">
        <v>244.6</v>
      </c>
      <c r="C43" s="808">
        <v>618.29999999999995</v>
      </c>
      <c r="D43" s="808">
        <v>118.6</v>
      </c>
      <c r="E43" s="808">
        <v>8.8000000000000007</v>
      </c>
      <c r="F43" s="808">
        <v>175.4</v>
      </c>
      <c r="G43" s="808">
        <v>129.4</v>
      </c>
      <c r="H43" s="808">
        <v>741.3</v>
      </c>
      <c r="I43" s="808">
        <v>11.1</v>
      </c>
      <c r="J43" s="808">
        <v>56.3</v>
      </c>
      <c r="K43" s="808">
        <v>893.7</v>
      </c>
      <c r="L43" s="808">
        <v>69.900000000000006</v>
      </c>
      <c r="M43" s="808">
        <v>38.700000000000003</v>
      </c>
      <c r="N43" s="808">
        <v>94.5</v>
      </c>
      <c r="O43" s="808">
        <v>127.4</v>
      </c>
      <c r="P43" s="808">
        <v>1380.5</v>
      </c>
      <c r="Q43" s="808">
        <v>8</v>
      </c>
      <c r="R43" s="808">
        <v>46.4</v>
      </c>
      <c r="S43" s="808">
        <v>405.6</v>
      </c>
      <c r="T43" s="808">
        <v>13.6</v>
      </c>
      <c r="U43" s="808">
        <v>205.4</v>
      </c>
      <c r="V43" s="808">
        <v>121.8</v>
      </c>
      <c r="W43" s="808">
        <v>26.8</v>
      </c>
      <c r="X43" s="808">
        <v>354.9</v>
      </c>
      <c r="Y43" s="808">
        <v>208.8</v>
      </c>
      <c r="Z43" s="808">
        <v>176.2</v>
      </c>
      <c r="AA43" s="808">
        <v>16.8</v>
      </c>
      <c r="AB43" s="808">
        <v>136.5</v>
      </c>
      <c r="AC43" s="808">
        <v>975.5</v>
      </c>
      <c r="AD43" s="808">
        <v>7404.8</v>
      </c>
    </row>
    <row r="44" spans="1:30" ht="15" customHeight="1">
      <c r="A44" s="730" t="s">
        <v>526</v>
      </c>
      <c r="B44" s="808">
        <v>2.8</v>
      </c>
      <c r="C44" s="808">
        <v>3.1</v>
      </c>
      <c r="D44" s="808">
        <v>0</v>
      </c>
      <c r="E44" s="808">
        <v>0</v>
      </c>
      <c r="F44" s="808">
        <v>0</v>
      </c>
      <c r="G44" s="808">
        <v>0</v>
      </c>
      <c r="H44" s="808">
        <v>2.4</v>
      </c>
      <c r="I44" s="808">
        <v>0</v>
      </c>
      <c r="J44" s="808">
        <v>0</v>
      </c>
      <c r="K44" s="808">
        <v>10.8</v>
      </c>
      <c r="L44" s="808">
        <v>4.7</v>
      </c>
      <c r="M44" s="808">
        <v>7.7</v>
      </c>
      <c r="N44" s="808">
        <v>0</v>
      </c>
      <c r="O44" s="808">
        <v>0</v>
      </c>
      <c r="P44" s="808">
        <v>112.6</v>
      </c>
      <c r="Q44" s="808">
        <v>0</v>
      </c>
      <c r="R44" s="808">
        <v>0</v>
      </c>
      <c r="S44" s="808">
        <v>12.3</v>
      </c>
      <c r="T44" s="808">
        <v>11.3</v>
      </c>
      <c r="U44" s="808">
        <v>0</v>
      </c>
      <c r="V44" s="808">
        <v>8.5</v>
      </c>
      <c r="W44" s="808">
        <v>6.9</v>
      </c>
      <c r="X44" s="808">
        <v>0</v>
      </c>
      <c r="Y44" s="808">
        <v>0</v>
      </c>
      <c r="Z44" s="808">
        <v>38.799999999999997</v>
      </c>
      <c r="AA44" s="808">
        <v>0</v>
      </c>
      <c r="AB44" s="808">
        <v>0</v>
      </c>
      <c r="AC44" s="808">
        <v>49.7</v>
      </c>
      <c r="AD44" s="808">
        <v>271.60000000000002</v>
      </c>
    </row>
    <row r="45" spans="1:30" ht="15" customHeight="1">
      <c r="A45" s="732" t="s">
        <v>527</v>
      </c>
      <c r="B45" s="806">
        <v>8889.6</v>
      </c>
      <c r="C45" s="806">
        <v>21665.200000000001</v>
      </c>
      <c r="D45" s="806">
        <v>4178.8999999999996</v>
      </c>
      <c r="E45" s="806">
        <v>1070.5999999999999</v>
      </c>
      <c r="F45" s="806">
        <v>8385.9</v>
      </c>
      <c r="G45" s="806">
        <v>8841.7000000000007</v>
      </c>
      <c r="H45" s="806">
        <v>13519</v>
      </c>
      <c r="I45" s="806">
        <v>781</v>
      </c>
      <c r="J45" s="806">
        <v>3309.3</v>
      </c>
      <c r="K45" s="806">
        <v>18592.400000000001</v>
      </c>
      <c r="L45" s="806">
        <v>9022.1</v>
      </c>
      <c r="M45" s="806">
        <v>1781.1</v>
      </c>
      <c r="N45" s="806">
        <v>3895</v>
      </c>
      <c r="O45" s="806">
        <v>5541</v>
      </c>
      <c r="P45" s="806">
        <v>42419.7</v>
      </c>
      <c r="Q45" s="806">
        <v>750.3</v>
      </c>
      <c r="R45" s="806">
        <v>3008.8</v>
      </c>
      <c r="S45" s="806">
        <v>16000.4</v>
      </c>
      <c r="T45" s="806">
        <v>6035.4</v>
      </c>
      <c r="U45" s="806">
        <v>6005.7</v>
      </c>
      <c r="V45" s="806">
        <v>5361.5</v>
      </c>
      <c r="W45" s="806">
        <v>4407.3</v>
      </c>
      <c r="X45" s="806">
        <v>12308.2</v>
      </c>
      <c r="Y45" s="806">
        <v>8898.2999999999993</v>
      </c>
      <c r="Z45" s="806">
        <v>9399.9</v>
      </c>
      <c r="AA45" s="806">
        <v>1737.4</v>
      </c>
      <c r="AB45" s="806">
        <v>9819.7999999999993</v>
      </c>
      <c r="AC45" s="806">
        <v>34020</v>
      </c>
      <c r="AD45" s="806">
        <v>269645.5</v>
      </c>
    </row>
    <row r="46" spans="1:30" ht="15" customHeight="1">
      <c r="A46" s="730" t="s">
        <v>528</v>
      </c>
      <c r="B46" s="808">
        <v>0</v>
      </c>
      <c r="C46" s="808">
        <v>0</v>
      </c>
      <c r="D46" s="808">
        <v>0</v>
      </c>
      <c r="E46" s="808">
        <v>0</v>
      </c>
      <c r="F46" s="808">
        <v>0</v>
      </c>
      <c r="G46" s="808">
        <v>0</v>
      </c>
      <c r="H46" s="808">
        <v>0</v>
      </c>
      <c r="I46" s="808">
        <v>0</v>
      </c>
      <c r="J46" s="808">
        <v>0</v>
      </c>
      <c r="K46" s="808">
        <v>0</v>
      </c>
      <c r="L46" s="808">
        <v>0</v>
      </c>
      <c r="M46" s="808">
        <v>0</v>
      </c>
      <c r="N46" s="808">
        <v>0</v>
      </c>
      <c r="O46" s="808">
        <v>0</v>
      </c>
      <c r="P46" s="808">
        <v>0</v>
      </c>
      <c r="Q46" s="808">
        <v>0</v>
      </c>
      <c r="R46" s="808">
        <v>0</v>
      </c>
      <c r="S46" s="808">
        <v>0</v>
      </c>
      <c r="T46" s="808">
        <v>0</v>
      </c>
      <c r="U46" s="808">
        <v>0</v>
      </c>
      <c r="V46" s="808">
        <v>0</v>
      </c>
      <c r="W46" s="808">
        <v>0</v>
      </c>
      <c r="X46" s="808">
        <v>0</v>
      </c>
      <c r="Y46" s="808">
        <v>0</v>
      </c>
      <c r="Z46" s="808">
        <v>0</v>
      </c>
      <c r="AA46" s="808">
        <v>0</v>
      </c>
      <c r="AB46" s="808">
        <v>0</v>
      </c>
      <c r="AC46" s="808">
        <v>0</v>
      </c>
      <c r="AD46" s="808">
        <v>0</v>
      </c>
    </row>
    <row r="47" spans="1:30" s="727" customFormat="1" ht="15" customHeight="1">
      <c r="A47" s="730" t="s">
        <v>529</v>
      </c>
      <c r="B47" s="808">
        <v>0</v>
      </c>
      <c r="C47" s="808">
        <v>0</v>
      </c>
      <c r="D47" s="808">
        <v>0</v>
      </c>
      <c r="E47" s="808">
        <v>0</v>
      </c>
      <c r="F47" s="808">
        <v>0</v>
      </c>
      <c r="G47" s="808">
        <v>0</v>
      </c>
      <c r="H47" s="808">
        <v>0</v>
      </c>
      <c r="I47" s="808">
        <v>0</v>
      </c>
      <c r="J47" s="808">
        <v>0</v>
      </c>
      <c r="K47" s="808">
        <v>0</v>
      </c>
      <c r="L47" s="808">
        <v>0</v>
      </c>
      <c r="M47" s="808">
        <v>0</v>
      </c>
      <c r="N47" s="808">
        <v>0</v>
      </c>
      <c r="O47" s="808">
        <v>0</v>
      </c>
      <c r="P47" s="808">
        <v>0</v>
      </c>
      <c r="Q47" s="808">
        <v>0</v>
      </c>
      <c r="R47" s="808">
        <v>0</v>
      </c>
      <c r="S47" s="808">
        <v>7.2</v>
      </c>
      <c r="T47" s="808">
        <v>0</v>
      </c>
      <c r="U47" s="808">
        <v>0</v>
      </c>
      <c r="V47" s="808">
        <v>0</v>
      </c>
      <c r="W47" s="808">
        <v>0</v>
      </c>
      <c r="X47" s="808">
        <v>0</v>
      </c>
      <c r="Y47" s="808">
        <v>0</v>
      </c>
      <c r="Z47" s="808">
        <v>0</v>
      </c>
      <c r="AA47" s="808">
        <v>0</v>
      </c>
      <c r="AB47" s="808">
        <v>0</v>
      </c>
      <c r="AC47" s="808">
        <v>0</v>
      </c>
      <c r="AD47" s="808">
        <v>7.2</v>
      </c>
    </row>
    <row r="48" spans="1:30" s="728" customFormat="1" ht="15" customHeight="1">
      <c r="A48" s="730" t="s">
        <v>530</v>
      </c>
      <c r="B48" s="808">
        <v>83</v>
      </c>
      <c r="C48" s="808">
        <v>0</v>
      </c>
      <c r="D48" s="808">
        <v>0</v>
      </c>
      <c r="E48" s="808">
        <v>42.3</v>
      </c>
      <c r="F48" s="808">
        <v>99.1</v>
      </c>
      <c r="G48" s="808">
        <v>0</v>
      </c>
      <c r="H48" s="808">
        <v>221.5</v>
      </c>
      <c r="I48" s="808">
        <v>0</v>
      </c>
      <c r="J48" s="808">
        <v>97.4</v>
      </c>
      <c r="K48" s="808">
        <v>0</v>
      </c>
      <c r="L48" s="808">
        <v>87</v>
      </c>
      <c r="M48" s="808">
        <v>39.9</v>
      </c>
      <c r="N48" s="808">
        <v>0</v>
      </c>
      <c r="O48" s="808">
        <v>0</v>
      </c>
      <c r="P48" s="808">
        <v>310.89999999999998</v>
      </c>
      <c r="Q48" s="808">
        <v>13.7</v>
      </c>
      <c r="R48" s="808">
        <v>27.9</v>
      </c>
      <c r="S48" s="808">
        <v>94.4</v>
      </c>
      <c r="T48" s="808">
        <v>78</v>
      </c>
      <c r="U48" s="808">
        <v>83.9</v>
      </c>
      <c r="V48" s="808">
        <v>0</v>
      </c>
      <c r="W48" s="808">
        <v>49</v>
      </c>
      <c r="X48" s="808">
        <v>0</v>
      </c>
      <c r="Y48" s="808">
        <v>102.1</v>
      </c>
      <c r="Z48" s="808">
        <v>0</v>
      </c>
      <c r="AA48" s="808">
        <v>76.099999999999994</v>
      </c>
      <c r="AB48" s="808">
        <v>35.4</v>
      </c>
      <c r="AC48" s="808">
        <v>0</v>
      </c>
      <c r="AD48" s="808">
        <v>1541.6</v>
      </c>
    </row>
    <row r="49" spans="1:30" ht="15" customHeight="1">
      <c r="A49" s="730" t="s">
        <v>531</v>
      </c>
      <c r="B49" s="808">
        <v>0</v>
      </c>
      <c r="C49" s="808">
        <v>0</v>
      </c>
      <c r="D49" s="808">
        <v>0</v>
      </c>
      <c r="E49" s="808">
        <v>0</v>
      </c>
      <c r="F49" s="808">
        <v>0</v>
      </c>
      <c r="G49" s="808">
        <v>0</v>
      </c>
      <c r="H49" s="808">
        <v>163.5</v>
      </c>
      <c r="I49" s="808">
        <v>0</v>
      </c>
      <c r="J49" s="808">
        <v>0</v>
      </c>
      <c r="K49" s="808">
        <v>0</v>
      </c>
      <c r="L49" s="808">
        <v>0</v>
      </c>
      <c r="M49" s="808">
        <v>0</v>
      </c>
      <c r="N49" s="808">
        <v>0</v>
      </c>
      <c r="O49" s="808">
        <v>0</v>
      </c>
      <c r="P49" s="808">
        <v>0</v>
      </c>
      <c r="Q49" s="808">
        <v>0.8</v>
      </c>
      <c r="R49" s="808">
        <v>0</v>
      </c>
      <c r="S49" s="808">
        <v>15.7</v>
      </c>
      <c r="T49" s="808">
        <v>0</v>
      </c>
      <c r="U49" s="808">
        <v>121.1</v>
      </c>
      <c r="V49" s="808">
        <v>0</v>
      </c>
      <c r="W49" s="808">
        <v>0</v>
      </c>
      <c r="X49" s="808">
        <v>0</v>
      </c>
      <c r="Y49" s="808">
        <v>0</v>
      </c>
      <c r="Z49" s="808">
        <v>0</v>
      </c>
      <c r="AA49" s="808">
        <v>32.799999999999997</v>
      </c>
      <c r="AB49" s="808">
        <v>0</v>
      </c>
      <c r="AC49" s="808">
        <v>0</v>
      </c>
      <c r="AD49" s="808">
        <v>333.9</v>
      </c>
    </row>
    <row r="50" spans="1:30" ht="15" customHeight="1">
      <c r="A50" s="730" t="s">
        <v>532</v>
      </c>
      <c r="B50" s="808">
        <v>0</v>
      </c>
      <c r="C50" s="808">
        <v>0</v>
      </c>
      <c r="D50" s="808">
        <v>0</v>
      </c>
      <c r="E50" s="808">
        <v>0</v>
      </c>
      <c r="F50" s="808">
        <v>0</v>
      </c>
      <c r="G50" s="808">
        <v>0</v>
      </c>
      <c r="H50" s="808">
        <v>0</v>
      </c>
      <c r="I50" s="808">
        <v>0</v>
      </c>
      <c r="J50" s="808">
        <v>0</v>
      </c>
      <c r="K50" s="808">
        <v>0</v>
      </c>
      <c r="L50" s="808">
        <v>4.7</v>
      </c>
      <c r="M50" s="808">
        <v>0</v>
      </c>
      <c r="N50" s="808">
        <v>0</v>
      </c>
      <c r="O50" s="808">
        <v>0</v>
      </c>
      <c r="P50" s="808">
        <v>0</v>
      </c>
      <c r="Q50" s="808">
        <v>0</v>
      </c>
      <c r="R50" s="808">
        <v>0</v>
      </c>
      <c r="S50" s="808">
        <v>0</v>
      </c>
      <c r="T50" s="808">
        <v>0</v>
      </c>
      <c r="U50" s="808">
        <v>0</v>
      </c>
      <c r="V50" s="808">
        <v>0</v>
      </c>
      <c r="W50" s="808">
        <v>0</v>
      </c>
      <c r="X50" s="808">
        <v>0</v>
      </c>
      <c r="Y50" s="808">
        <v>0</v>
      </c>
      <c r="Z50" s="808">
        <v>0</v>
      </c>
      <c r="AA50" s="808">
        <v>13.5</v>
      </c>
      <c r="AB50" s="808">
        <v>0</v>
      </c>
      <c r="AC50" s="808">
        <v>0</v>
      </c>
      <c r="AD50" s="808">
        <v>18.2</v>
      </c>
    </row>
    <row r="51" spans="1:30" ht="15" customHeight="1">
      <c r="A51" s="730" t="s">
        <v>533</v>
      </c>
      <c r="B51" s="808">
        <v>206.2</v>
      </c>
      <c r="C51" s="808">
        <v>0</v>
      </c>
      <c r="D51" s="808">
        <v>36.1</v>
      </c>
      <c r="E51" s="808">
        <v>118.4</v>
      </c>
      <c r="F51" s="808">
        <v>474.7</v>
      </c>
      <c r="G51" s="808">
        <v>0</v>
      </c>
      <c r="H51" s="808">
        <v>199.3</v>
      </c>
      <c r="I51" s="808">
        <v>0</v>
      </c>
      <c r="J51" s="808">
        <v>0</v>
      </c>
      <c r="K51" s="808">
        <v>173.1</v>
      </c>
      <c r="L51" s="808">
        <v>241</v>
      </c>
      <c r="M51" s="808">
        <v>139.5</v>
      </c>
      <c r="N51" s="808">
        <v>0</v>
      </c>
      <c r="O51" s="808">
        <v>0</v>
      </c>
      <c r="P51" s="808">
        <v>4.7</v>
      </c>
      <c r="Q51" s="808">
        <v>39.4</v>
      </c>
      <c r="R51" s="808">
        <v>73.900000000000006</v>
      </c>
      <c r="S51" s="808">
        <v>514.9</v>
      </c>
      <c r="T51" s="808">
        <v>58.3</v>
      </c>
      <c r="U51" s="808">
        <v>165.5</v>
      </c>
      <c r="V51" s="808">
        <v>0</v>
      </c>
      <c r="W51" s="808">
        <v>0</v>
      </c>
      <c r="X51" s="808">
        <v>31</v>
      </c>
      <c r="Y51" s="808">
        <v>93.9</v>
      </c>
      <c r="Z51" s="808">
        <v>123.4</v>
      </c>
      <c r="AA51" s="808">
        <v>182.7</v>
      </c>
      <c r="AB51" s="808">
        <v>71.099999999999994</v>
      </c>
      <c r="AC51" s="808">
        <v>0</v>
      </c>
      <c r="AD51" s="808">
        <v>2947.1</v>
      </c>
    </row>
    <row r="52" spans="1:30" ht="15" customHeight="1">
      <c r="A52" s="730" t="s">
        <v>534</v>
      </c>
      <c r="B52" s="808">
        <v>186.7</v>
      </c>
      <c r="C52" s="808">
        <v>246</v>
      </c>
      <c r="D52" s="808">
        <v>112.3</v>
      </c>
      <c r="E52" s="808">
        <v>109.3</v>
      </c>
      <c r="F52" s="808">
        <v>159.4</v>
      </c>
      <c r="G52" s="808">
        <v>48.3</v>
      </c>
      <c r="H52" s="808">
        <v>323.89999999999998</v>
      </c>
      <c r="I52" s="808">
        <v>65.2</v>
      </c>
      <c r="J52" s="808">
        <v>99.3</v>
      </c>
      <c r="K52" s="808">
        <v>107</v>
      </c>
      <c r="L52" s="808">
        <v>157.9</v>
      </c>
      <c r="M52" s="808">
        <v>161.80000000000001</v>
      </c>
      <c r="N52" s="808">
        <v>0</v>
      </c>
      <c r="O52" s="808">
        <v>0</v>
      </c>
      <c r="P52" s="808">
        <v>340</v>
      </c>
      <c r="Q52" s="808">
        <v>27.2</v>
      </c>
      <c r="R52" s="808">
        <v>115.8</v>
      </c>
      <c r="S52" s="808">
        <v>204.6</v>
      </c>
      <c r="T52" s="808">
        <v>127.8</v>
      </c>
      <c r="U52" s="808">
        <v>0</v>
      </c>
      <c r="V52" s="808">
        <v>162.9</v>
      </c>
      <c r="W52" s="808">
        <v>67.400000000000006</v>
      </c>
      <c r="X52" s="808">
        <v>150.19999999999999</v>
      </c>
      <c r="Y52" s="808">
        <v>67.8</v>
      </c>
      <c r="Z52" s="808">
        <v>166.4</v>
      </c>
      <c r="AA52" s="808">
        <v>38</v>
      </c>
      <c r="AB52" s="808">
        <v>238</v>
      </c>
      <c r="AC52" s="808">
        <v>279.89999999999998</v>
      </c>
      <c r="AD52" s="808">
        <v>3763.1</v>
      </c>
    </row>
    <row r="53" spans="1:30" ht="15" customHeight="1">
      <c r="A53" s="732" t="s">
        <v>535</v>
      </c>
      <c r="B53" s="806">
        <v>475.9</v>
      </c>
      <c r="C53" s="806">
        <v>246</v>
      </c>
      <c r="D53" s="806">
        <v>148.4</v>
      </c>
      <c r="E53" s="806">
        <v>270</v>
      </c>
      <c r="F53" s="806">
        <v>733.2</v>
      </c>
      <c r="G53" s="806">
        <v>48.3</v>
      </c>
      <c r="H53" s="806">
        <v>908.2</v>
      </c>
      <c r="I53" s="806">
        <v>65.2</v>
      </c>
      <c r="J53" s="806">
        <v>196.7</v>
      </c>
      <c r="K53" s="806">
        <v>280.10000000000002</v>
      </c>
      <c r="L53" s="806">
        <v>490.6</v>
      </c>
      <c r="M53" s="806">
        <v>341.2</v>
      </c>
      <c r="N53" s="806">
        <v>0</v>
      </c>
      <c r="O53" s="806">
        <v>0</v>
      </c>
      <c r="P53" s="806">
        <v>655.6</v>
      </c>
      <c r="Q53" s="806">
        <v>81.099999999999994</v>
      </c>
      <c r="R53" s="806">
        <v>217.6</v>
      </c>
      <c r="S53" s="806">
        <v>836.8</v>
      </c>
      <c r="T53" s="806">
        <v>264.10000000000002</v>
      </c>
      <c r="U53" s="806">
        <v>370.5</v>
      </c>
      <c r="V53" s="806">
        <v>162.9</v>
      </c>
      <c r="W53" s="806">
        <v>116.4</v>
      </c>
      <c r="X53" s="806">
        <v>181.2</v>
      </c>
      <c r="Y53" s="806">
        <v>263.8</v>
      </c>
      <c r="Z53" s="806">
        <v>289.8</v>
      </c>
      <c r="AA53" s="806">
        <v>343.1</v>
      </c>
      <c r="AB53" s="806">
        <v>344.5</v>
      </c>
      <c r="AC53" s="806">
        <v>279.89999999999998</v>
      </c>
      <c r="AD53" s="806">
        <v>8611.1</v>
      </c>
    </row>
    <row r="54" spans="1:30" ht="15" customHeight="1">
      <c r="A54" s="730" t="s">
        <v>536</v>
      </c>
      <c r="B54" s="808">
        <v>0</v>
      </c>
      <c r="C54" s="808">
        <v>0</v>
      </c>
      <c r="D54" s="808">
        <v>0</v>
      </c>
      <c r="E54" s="808">
        <v>0</v>
      </c>
      <c r="F54" s="808">
        <v>0</v>
      </c>
      <c r="G54" s="808">
        <v>0</v>
      </c>
      <c r="H54" s="808">
        <v>0</v>
      </c>
      <c r="I54" s="808">
        <v>0</v>
      </c>
      <c r="J54" s="808">
        <v>0</v>
      </c>
      <c r="K54" s="808">
        <v>0</v>
      </c>
      <c r="L54" s="808">
        <v>0</v>
      </c>
      <c r="M54" s="808">
        <v>0</v>
      </c>
      <c r="N54" s="808">
        <v>0</v>
      </c>
      <c r="O54" s="808">
        <v>0</v>
      </c>
      <c r="P54" s="808">
        <v>0</v>
      </c>
      <c r="Q54" s="808">
        <v>0</v>
      </c>
      <c r="R54" s="808">
        <v>0</v>
      </c>
      <c r="S54" s="808">
        <v>0</v>
      </c>
      <c r="T54" s="808">
        <v>0</v>
      </c>
      <c r="U54" s="808">
        <v>0</v>
      </c>
      <c r="V54" s="808">
        <v>0</v>
      </c>
      <c r="W54" s="808">
        <v>0</v>
      </c>
      <c r="X54" s="808">
        <v>0</v>
      </c>
      <c r="Y54" s="808">
        <v>0</v>
      </c>
      <c r="Z54" s="808">
        <v>0</v>
      </c>
      <c r="AA54" s="808">
        <v>0</v>
      </c>
      <c r="AB54" s="808">
        <v>0</v>
      </c>
      <c r="AC54" s="808">
        <v>0</v>
      </c>
      <c r="AD54" s="808">
        <v>0</v>
      </c>
    </row>
    <row r="55" spans="1:30" ht="15" customHeight="1">
      <c r="A55" s="730" t="s">
        <v>537</v>
      </c>
      <c r="B55" s="808">
        <v>0</v>
      </c>
      <c r="C55" s="808">
        <v>0</v>
      </c>
      <c r="D55" s="808">
        <v>0</v>
      </c>
      <c r="E55" s="808">
        <v>0</v>
      </c>
      <c r="F55" s="808">
        <v>0</v>
      </c>
      <c r="G55" s="808">
        <v>0</v>
      </c>
      <c r="H55" s="808">
        <v>0</v>
      </c>
      <c r="I55" s="808">
        <v>0</v>
      </c>
      <c r="J55" s="808">
        <v>0</v>
      </c>
      <c r="K55" s="808">
        <v>0</v>
      </c>
      <c r="L55" s="808">
        <v>0</v>
      </c>
      <c r="M55" s="808">
        <v>0</v>
      </c>
      <c r="N55" s="808">
        <v>0</v>
      </c>
      <c r="O55" s="808">
        <v>0</v>
      </c>
      <c r="P55" s="808">
        <v>0</v>
      </c>
      <c r="Q55" s="808">
        <v>0</v>
      </c>
      <c r="R55" s="808">
        <v>0</v>
      </c>
      <c r="S55" s="808">
        <v>0</v>
      </c>
      <c r="T55" s="808">
        <v>0</v>
      </c>
      <c r="U55" s="808">
        <v>0</v>
      </c>
      <c r="V55" s="808">
        <v>0</v>
      </c>
      <c r="W55" s="808">
        <v>0</v>
      </c>
      <c r="X55" s="808">
        <v>0</v>
      </c>
      <c r="Y55" s="808">
        <v>0</v>
      </c>
      <c r="Z55" s="808">
        <v>0</v>
      </c>
      <c r="AA55" s="808">
        <v>0</v>
      </c>
      <c r="AB55" s="808">
        <v>0</v>
      </c>
      <c r="AC55" s="808">
        <v>0</v>
      </c>
      <c r="AD55" s="808">
        <v>0</v>
      </c>
    </row>
    <row r="56" spans="1:30" ht="15" customHeight="1">
      <c r="A56" s="730" t="s">
        <v>538</v>
      </c>
      <c r="B56" s="808">
        <v>0</v>
      </c>
      <c r="C56" s="808">
        <v>0</v>
      </c>
      <c r="D56" s="808">
        <v>0</v>
      </c>
      <c r="E56" s="808">
        <v>0</v>
      </c>
      <c r="F56" s="808">
        <v>0</v>
      </c>
      <c r="G56" s="808">
        <v>0</v>
      </c>
      <c r="H56" s="808">
        <v>0</v>
      </c>
      <c r="I56" s="808">
        <v>0</v>
      </c>
      <c r="J56" s="808">
        <v>0</v>
      </c>
      <c r="K56" s="808">
        <v>0</v>
      </c>
      <c r="L56" s="808">
        <v>0</v>
      </c>
      <c r="M56" s="808">
        <v>0</v>
      </c>
      <c r="N56" s="808">
        <v>0</v>
      </c>
      <c r="O56" s="808">
        <v>0</v>
      </c>
      <c r="P56" s="808">
        <v>0</v>
      </c>
      <c r="Q56" s="808">
        <v>0</v>
      </c>
      <c r="R56" s="808">
        <v>0</v>
      </c>
      <c r="S56" s="808">
        <v>0</v>
      </c>
      <c r="T56" s="808">
        <v>0</v>
      </c>
      <c r="U56" s="808">
        <v>0</v>
      </c>
      <c r="V56" s="808">
        <v>0</v>
      </c>
      <c r="W56" s="808">
        <v>0</v>
      </c>
      <c r="X56" s="808">
        <v>0</v>
      </c>
      <c r="Y56" s="808">
        <v>0</v>
      </c>
      <c r="Z56" s="808">
        <v>0</v>
      </c>
      <c r="AA56" s="808">
        <v>0</v>
      </c>
      <c r="AB56" s="808">
        <v>0</v>
      </c>
      <c r="AC56" s="808">
        <v>0</v>
      </c>
      <c r="AD56" s="808">
        <v>0</v>
      </c>
    </row>
    <row r="57" spans="1:30" ht="15" customHeight="1">
      <c r="A57" s="730" t="s">
        <v>539</v>
      </c>
      <c r="B57" s="808">
        <v>0</v>
      </c>
      <c r="C57" s="808">
        <v>0</v>
      </c>
      <c r="D57" s="808">
        <v>0</v>
      </c>
      <c r="E57" s="808">
        <v>0</v>
      </c>
      <c r="F57" s="808">
        <v>0</v>
      </c>
      <c r="G57" s="808">
        <v>0</v>
      </c>
      <c r="H57" s="808">
        <v>0</v>
      </c>
      <c r="I57" s="808">
        <v>0</v>
      </c>
      <c r="J57" s="808">
        <v>0</v>
      </c>
      <c r="K57" s="808">
        <v>0</v>
      </c>
      <c r="L57" s="808">
        <v>0</v>
      </c>
      <c r="M57" s="808">
        <v>0</v>
      </c>
      <c r="N57" s="808">
        <v>0</v>
      </c>
      <c r="O57" s="808">
        <v>0</v>
      </c>
      <c r="P57" s="808">
        <v>0</v>
      </c>
      <c r="Q57" s="808">
        <v>0</v>
      </c>
      <c r="R57" s="808">
        <v>0</v>
      </c>
      <c r="S57" s="808">
        <v>0</v>
      </c>
      <c r="T57" s="808">
        <v>0</v>
      </c>
      <c r="U57" s="808">
        <v>0</v>
      </c>
      <c r="V57" s="808">
        <v>0</v>
      </c>
      <c r="W57" s="808">
        <v>0</v>
      </c>
      <c r="X57" s="808">
        <v>0</v>
      </c>
      <c r="Y57" s="808">
        <v>0</v>
      </c>
      <c r="Z57" s="808">
        <v>0</v>
      </c>
      <c r="AA57" s="808">
        <v>0</v>
      </c>
      <c r="AB57" s="808">
        <v>0</v>
      </c>
      <c r="AC57" s="808">
        <v>0</v>
      </c>
      <c r="AD57" s="808">
        <v>0</v>
      </c>
    </row>
    <row r="58" spans="1:30" ht="15" customHeight="1">
      <c r="A58" s="730" t="s">
        <v>540</v>
      </c>
      <c r="B58" s="808">
        <v>0</v>
      </c>
      <c r="C58" s="808">
        <v>0</v>
      </c>
      <c r="D58" s="808">
        <v>0</v>
      </c>
      <c r="E58" s="808">
        <v>0</v>
      </c>
      <c r="F58" s="808">
        <v>0</v>
      </c>
      <c r="G58" s="808">
        <v>0</v>
      </c>
      <c r="H58" s="808">
        <v>0</v>
      </c>
      <c r="I58" s="808">
        <v>0</v>
      </c>
      <c r="J58" s="808">
        <v>0</v>
      </c>
      <c r="K58" s="808">
        <v>0</v>
      </c>
      <c r="L58" s="808">
        <v>0</v>
      </c>
      <c r="M58" s="808">
        <v>0</v>
      </c>
      <c r="N58" s="808">
        <v>0</v>
      </c>
      <c r="O58" s="808">
        <v>0</v>
      </c>
      <c r="P58" s="808">
        <v>0</v>
      </c>
      <c r="Q58" s="808">
        <v>0</v>
      </c>
      <c r="R58" s="808">
        <v>0</v>
      </c>
      <c r="S58" s="808">
        <v>0</v>
      </c>
      <c r="T58" s="808">
        <v>0</v>
      </c>
      <c r="U58" s="808">
        <v>0</v>
      </c>
      <c r="V58" s="808">
        <v>0</v>
      </c>
      <c r="W58" s="808">
        <v>0</v>
      </c>
      <c r="X58" s="808">
        <v>0</v>
      </c>
      <c r="Y58" s="808">
        <v>0</v>
      </c>
      <c r="Z58" s="808">
        <v>0</v>
      </c>
      <c r="AA58" s="808">
        <v>0</v>
      </c>
      <c r="AB58" s="808">
        <v>0</v>
      </c>
      <c r="AC58" s="808">
        <v>0</v>
      </c>
      <c r="AD58" s="808">
        <v>0</v>
      </c>
    </row>
    <row r="59" spans="1:30" ht="15" customHeight="1">
      <c r="A59" s="730" t="s">
        <v>541</v>
      </c>
      <c r="B59" s="808">
        <v>0</v>
      </c>
      <c r="C59" s="808">
        <v>0</v>
      </c>
      <c r="D59" s="808">
        <v>0</v>
      </c>
      <c r="E59" s="808">
        <v>0</v>
      </c>
      <c r="F59" s="808">
        <v>0</v>
      </c>
      <c r="G59" s="808">
        <v>0</v>
      </c>
      <c r="H59" s="808">
        <v>0</v>
      </c>
      <c r="I59" s="808">
        <v>0</v>
      </c>
      <c r="J59" s="808">
        <v>0</v>
      </c>
      <c r="K59" s="808">
        <v>0</v>
      </c>
      <c r="L59" s="808">
        <v>0</v>
      </c>
      <c r="M59" s="808">
        <v>0</v>
      </c>
      <c r="N59" s="808">
        <v>0</v>
      </c>
      <c r="O59" s="808">
        <v>0</v>
      </c>
      <c r="P59" s="808">
        <v>0</v>
      </c>
      <c r="Q59" s="808">
        <v>0</v>
      </c>
      <c r="R59" s="808">
        <v>0</v>
      </c>
      <c r="S59" s="808">
        <v>0</v>
      </c>
      <c r="T59" s="808">
        <v>0</v>
      </c>
      <c r="U59" s="808">
        <v>0</v>
      </c>
      <c r="V59" s="808">
        <v>0</v>
      </c>
      <c r="W59" s="808">
        <v>0</v>
      </c>
      <c r="X59" s="808">
        <v>0</v>
      </c>
      <c r="Y59" s="808">
        <v>0</v>
      </c>
      <c r="Z59" s="808">
        <v>0</v>
      </c>
      <c r="AA59" s="808">
        <v>0</v>
      </c>
      <c r="AB59" s="808">
        <v>0</v>
      </c>
      <c r="AC59" s="808">
        <v>0</v>
      </c>
      <c r="AD59" s="808">
        <v>0</v>
      </c>
    </row>
    <row r="60" spans="1:30" ht="15" customHeight="1">
      <c r="A60" s="730" t="s">
        <v>542</v>
      </c>
      <c r="B60" s="808">
        <v>0</v>
      </c>
      <c r="C60" s="808">
        <v>0</v>
      </c>
      <c r="D60" s="808">
        <v>0</v>
      </c>
      <c r="E60" s="808">
        <v>0</v>
      </c>
      <c r="F60" s="808">
        <v>0</v>
      </c>
      <c r="G60" s="808">
        <v>0</v>
      </c>
      <c r="H60" s="808">
        <v>0</v>
      </c>
      <c r="I60" s="808">
        <v>0</v>
      </c>
      <c r="J60" s="808">
        <v>0</v>
      </c>
      <c r="K60" s="808">
        <v>0</v>
      </c>
      <c r="L60" s="808">
        <v>0</v>
      </c>
      <c r="M60" s="808">
        <v>0</v>
      </c>
      <c r="N60" s="808">
        <v>0</v>
      </c>
      <c r="O60" s="808">
        <v>0</v>
      </c>
      <c r="P60" s="808">
        <v>0</v>
      </c>
      <c r="Q60" s="808">
        <v>0</v>
      </c>
      <c r="R60" s="808">
        <v>0</v>
      </c>
      <c r="S60" s="808">
        <v>0</v>
      </c>
      <c r="T60" s="808">
        <v>0</v>
      </c>
      <c r="U60" s="808">
        <v>0</v>
      </c>
      <c r="V60" s="808">
        <v>0</v>
      </c>
      <c r="W60" s="808">
        <v>0</v>
      </c>
      <c r="X60" s="808">
        <v>0</v>
      </c>
      <c r="Y60" s="808">
        <v>0</v>
      </c>
      <c r="Z60" s="808">
        <v>0</v>
      </c>
      <c r="AA60" s="808">
        <v>0</v>
      </c>
      <c r="AB60" s="808">
        <v>0</v>
      </c>
      <c r="AC60" s="808">
        <v>0</v>
      </c>
      <c r="AD60" s="808">
        <v>0</v>
      </c>
    </row>
    <row r="61" spans="1:30" ht="15" customHeight="1">
      <c r="A61" s="732" t="s">
        <v>543</v>
      </c>
      <c r="B61" s="806">
        <v>0</v>
      </c>
      <c r="C61" s="806">
        <v>0</v>
      </c>
      <c r="D61" s="806">
        <v>0</v>
      </c>
      <c r="E61" s="806">
        <v>0</v>
      </c>
      <c r="F61" s="806">
        <v>0</v>
      </c>
      <c r="G61" s="806">
        <v>0</v>
      </c>
      <c r="H61" s="806">
        <v>0</v>
      </c>
      <c r="I61" s="806">
        <v>0</v>
      </c>
      <c r="J61" s="806">
        <v>0</v>
      </c>
      <c r="K61" s="806">
        <v>0</v>
      </c>
      <c r="L61" s="806">
        <v>0</v>
      </c>
      <c r="M61" s="806">
        <v>0</v>
      </c>
      <c r="N61" s="806">
        <v>0</v>
      </c>
      <c r="O61" s="806">
        <v>0</v>
      </c>
      <c r="P61" s="806">
        <v>0</v>
      </c>
      <c r="Q61" s="806">
        <v>0</v>
      </c>
      <c r="R61" s="806">
        <v>0</v>
      </c>
      <c r="S61" s="806">
        <v>0</v>
      </c>
      <c r="T61" s="806">
        <v>0</v>
      </c>
      <c r="U61" s="806">
        <v>0</v>
      </c>
      <c r="V61" s="806">
        <v>0</v>
      </c>
      <c r="W61" s="806">
        <v>0</v>
      </c>
      <c r="X61" s="806">
        <v>0</v>
      </c>
      <c r="Y61" s="806">
        <v>0</v>
      </c>
      <c r="Z61" s="806">
        <v>0</v>
      </c>
      <c r="AA61" s="806">
        <v>0</v>
      </c>
      <c r="AB61" s="806">
        <v>0</v>
      </c>
      <c r="AC61" s="806">
        <v>0</v>
      </c>
      <c r="AD61" s="806">
        <v>0</v>
      </c>
    </row>
    <row r="62" spans="1:30" ht="15" customHeight="1">
      <c r="A62" s="730" t="s">
        <v>544</v>
      </c>
      <c r="B62" s="808">
        <v>0</v>
      </c>
      <c r="C62" s="808">
        <v>7.9</v>
      </c>
      <c r="D62" s="808">
        <v>0</v>
      </c>
      <c r="E62" s="808">
        <v>0</v>
      </c>
      <c r="F62" s="808">
        <v>129.19999999999999</v>
      </c>
      <c r="G62" s="808">
        <v>0</v>
      </c>
      <c r="H62" s="808">
        <v>0</v>
      </c>
      <c r="I62" s="808">
        <v>5.7</v>
      </c>
      <c r="J62" s="808">
        <v>0</v>
      </c>
      <c r="K62" s="808">
        <v>124.3</v>
      </c>
      <c r="L62" s="808">
        <v>22.7</v>
      </c>
      <c r="M62" s="808">
        <v>0</v>
      </c>
      <c r="N62" s="808">
        <v>0</v>
      </c>
      <c r="O62" s="808">
        <v>0</v>
      </c>
      <c r="P62" s="808">
        <v>4.4000000000000004</v>
      </c>
      <c r="Q62" s="808">
        <v>0</v>
      </c>
      <c r="R62" s="808">
        <v>0.1</v>
      </c>
      <c r="S62" s="808">
        <v>25.8</v>
      </c>
      <c r="T62" s="808">
        <v>0</v>
      </c>
      <c r="U62" s="808">
        <v>0</v>
      </c>
      <c r="V62" s="808">
        <v>0</v>
      </c>
      <c r="W62" s="808">
        <v>0</v>
      </c>
      <c r="X62" s="808">
        <v>0</v>
      </c>
      <c r="Y62" s="808">
        <v>87.7</v>
      </c>
      <c r="Z62" s="808">
        <v>13.6</v>
      </c>
      <c r="AA62" s="808">
        <v>7.1</v>
      </c>
      <c r="AB62" s="808">
        <v>49.1</v>
      </c>
      <c r="AC62" s="808">
        <v>0</v>
      </c>
      <c r="AD62" s="808">
        <v>477.6</v>
      </c>
    </row>
    <row r="63" spans="1:30" ht="15" customHeight="1">
      <c r="A63" s="730" t="s">
        <v>545</v>
      </c>
      <c r="B63" s="808">
        <v>0</v>
      </c>
      <c r="C63" s="808">
        <v>0</v>
      </c>
      <c r="D63" s="808">
        <v>0</v>
      </c>
      <c r="E63" s="808">
        <v>0</v>
      </c>
      <c r="F63" s="808">
        <v>504.1</v>
      </c>
      <c r="G63" s="808">
        <v>0</v>
      </c>
      <c r="H63" s="808">
        <v>0</v>
      </c>
      <c r="I63" s="808">
        <v>77.099999999999994</v>
      </c>
      <c r="J63" s="808">
        <v>0</v>
      </c>
      <c r="K63" s="808">
        <v>1321.8</v>
      </c>
      <c r="L63" s="808">
        <v>141.30000000000001</v>
      </c>
      <c r="M63" s="808">
        <v>0</v>
      </c>
      <c r="N63" s="808">
        <v>0</v>
      </c>
      <c r="O63" s="808">
        <v>0</v>
      </c>
      <c r="P63" s="808">
        <v>0</v>
      </c>
      <c r="Q63" s="808">
        <v>0</v>
      </c>
      <c r="R63" s="808">
        <v>0.6</v>
      </c>
      <c r="S63" s="808">
        <v>220</v>
      </c>
      <c r="T63" s="808">
        <v>0</v>
      </c>
      <c r="U63" s="808">
        <v>0</v>
      </c>
      <c r="V63" s="808">
        <v>0</v>
      </c>
      <c r="W63" s="808">
        <v>0</v>
      </c>
      <c r="X63" s="808">
        <v>18.600000000000001</v>
      </c>
      <c r="Y63" s="808">
        <v>568.20000000000005</v>
      </c>
      <c r="Z63" s="808">
        <v>173.8</v>
      </c>
      <c r="AA63" s="808">
        <v>89.8</v>
      </c>
      <c r="AB63" s="808">
        <v>174.4</v>
      </c>
      <c r="AC63" s="808">
        <v>0</v>
      </c>
      <c r="AD63" s="808">
        <v>3289.7</v>
      </c>
    </row>
    <row r="64" spans="1:30" ht="15" customHeight="1">
      <c r="A64" s="730" t="s">
        <v>546</v>
      </c>
      <c r="B64" s="808">
        <v>0</v>
      </c>
      <c r="C64" s="808">
        <v>7.9</v>
      </c>
      <c r="D64" s="808">
        <v>0</v>
      </c>
      <c r="E64" s="808">
        <v>0</v>
      </c>
      <c r="F64" s="808">
        <v>633.29999999999995</v>
      </c>
      <c r="G64" s="808">
        <v>0</v>
      </c>
      <c r="H64" s="808">
        <v>0</v>
      </c>
      <c r="I64" s="808">
        <v>82.8</v>
      </c>
      <c r="J64" s="808">
        <v>0</v>
      </c>
      <c r="K64" s="808">
        <v>1446.1</v>
      </c>
      <c r="L64" s="808">
        <v>164</v>
      </c>
      <c r="M64" s="808">
        <v>0</v>
      </c>
      <c r="N64" s="808">
        <v>0</v>
      </c>
      <c r="O64" s="808">
        <v>0</v>
      </c>
      <c r="P64" s="808">
        <v>4.4000000000000004</v>
      </c>
      <c r="Q64" s="808">
        <v>0</v>
      </c>
      <c r="R64" s="808">
        <v>0.7</v>
      </c>
      <c r="S64" s="808">
        <v>245.8</v>
      </c>
      <c r="T64" s="808">
        <v>0</v>
      </c>
      <c r="U64" s="808">
        <v>0</v>
      </c>
      <c r="V64" s="808">
        <v>0</v>
      </c>
      <c r="W64" s="808">
        <v>0</v>
      </c>
      <c r="X64" s="808">
        <v>18.600000000000001</v>
      </c>
      <c r="Y64" s="808">
        <v>655.9</v>
      </c>
      <c r="Z64" s="808">
        <v>187.4</v>
      </c>
      <c r="AA64" s="808">
        <v>96.9</v>
      </c>
      <c r="AB64" s="808">
        <v>223.5</v>
      </c>
      <c r="AC64" s="808">
        <v>0</v>
      </c>
      <c r="AD64" s="808">
        <v>3767.3</v>
      </c>
    </row>
    <row r="65" spans="1:30" ht="15" customHeight="1">
      <c r="A65" s="730" t="s">
        <v>547</v>
      </c>
      <c r="B65" s="808">
        <v>0</v>
      </c>
      <c r="C65" s="808">
        <v>0</v>
      </c>
      <c r="D65" s="808">
        <v>0</v>
      </c>
      <c r="E65" s="808">
        <v>0</v>
      </c>
      <c r="F65" s="808">
        <v>0.6</v>
      </c>
      <c r="G65" s="808">
        <v>0</v>
      </c>
      <c r="H65" s="808">
        <v>5</v>
      </c>
      <c r="I65" s="808">
        <v>0</v>
      </c>
      <c r="J65" s="808">
        <v>0</v>
      </c>
      <c r="K65" s="808">
        <v>0</v>
      </c>
      <c r="L65" s="808">
        <v>0</v>
      </c>
      <c r="M65" s="808">
        <v>0</v>
      </c>
      <c r="N65" s="808">
        <v>0</v>
      </c>
      <c r="O65" s="808">
        <v>0</v>
      </c>
      <c r="P65" s="808">
        <v>0</v>
      </c>
      <c r="Q65" s="808">
        <v>0</v>
      </c>
      <c r="R65" s="808">
        <v>0</v>
      </c>
      <c r="S65" s="808">
        <v>0</v>
      </c>
      <c r="T65" s="808">
        <v>0</v>
      </c>
      <c r="U65" s="808">
        <v>0</v>
      </c>
      <c r="V65" s="808">
        <v>0</v>
      </c>
      <c r="W65" s="808">
        <v>0</v>
      </c>
      <c r="X65" s="808">
        <v>0</v>
      </c>
      <c r="Y65" s="808">
        <v>1.1000000000000001</v>
      </c>
      <c r="Z65" s="808">
        <v>8.6999999999999993</v>
      </c>
      <c r="AA65" s="808">
        <v>0</v>
      </c>
      <c r="AB65" s="808">
        <v>0</v>
      </c>
      <c r="AC65" s="808">
        <v>0</v>
      </c>
      <c r="AD65" s="808">
        <v>15.4</v>
      </c>
    </row>
    <row r="66" spans="1:30" ht="15" customHeight="1">
      <c r="A66" s="730" t="s">
        <v>548</v>
      </c>
      <c r="B66" s="808">
        <v>0</v>
      </c>
      <c r="C66" s="808">
        <v>28</v>
      </c>
      <c r="D66" s="808">
        <v>13.8</v>
      </c>
      <c r="E66" s="808">
        <v>0</v>
      </c>
      <c r="F66" s="808">
        <v>52.8</v>
      </c>
      <c r="G66" s="808">
        <v>0</v>
      </c>
      <c r="H66" s="808">
        <v>38.299999999999997</v>
      </c>
      <c r="I66" s="808">
        <v>0</v>
      </c>
      <c r="J66" s="808">
        <v>0</v>
      </c>
      <c r="K66" s="808">
        <v>0</v>
      </c>
      <c r="L66" s="808">
        <v>54.2</v>
      </c>
      <c r="M66" s="808">
        <v>5.7</v>
      </c>
      <c r="N66" s="808">
        <v>0</v>
      </c>
      <c r="O66" s="808">
        <v>0</v>
      </c>
      <c r="P66" s="808">
        <v>135.69999999999999</v>
      </c>
      <c r="Q66" s="808">
        <v>0</v>
      </c>
      <c r="R66" s="808">
        <v>0</v>
      </c>
      <c r="S66" s="808">
        <v>0</v>
      </c>
      <c r="T66" s="808">
        <v>0</v>
      </c>
      <c r="U66" s="808">
        <v>0</v>
      </c>
      <c r="V66" s="808">
        <v>0</v>
      </c>
      <c r="W66" s="808">
        <v>11.6</v>
      </c>
      <c r="X66" s="808">
        <v>0</v>
      </c>
      <c r="Y66" s="808">
        <v>38.1</v>
      </c>
      <c r="Z66" s="808">
        <v>27.9</v>
      </c>
      <c r="AA66" s="808">
        <v>122.7</v>
      </c>
      <c r="AB66" s="808">
        <v>20.7</v>
      </c>
      <c r="AC66" s="808">
        <v>0</v>
      </c>
      <c r="AD66" s="808">
        <v>549.5</v>
      </c>
    </row>
    <row r="67" spans="1:30" ht="15" customHeight="1">
      <c r="A67" s="730" t="s">
        <v>549</v>
      </c>
      <c r="B67" s="808">
        <v>0</v>
      </c>
      <c r="C67" s="808">
        <v>0</v>
      </c>
      <c r="D67" s="808">
        <v>0</v>
      </c>
      <c r="E67" s="808">
        <v>0</v>
      </c>
      <c r="F67" s="808">
        <v>0</v>
      </c>
      <c r="G67" s="808">
        <v>0</v>
      </c>
      <c r="H67" s="808">
        <v>0.7</v>
      </c>
      <c r="I67" s="808">
        <v>0</v>
      </c>
      <c r="J67" s="808">
        <v>0</v>
      </c>
      <c r="K67" s="808">
        <v>0</v>
      </c>
      <c r="L67" s="808">
        <v>0</v>
      </c>
      <c r="M67" s="808">
        <v>0</v>
      </c>
      <c r="N67" s="808">
        <v>0</v>
      </c>
      <c r="O67" s="808">
        <v>0</v>
      </c>
      <c r="P67" s="808">
        <v>0</v>
      </c>
      <c r="Q67" s="808">
        <v>0</v>
      </c>
      <c r="R67" s="808">
        <v>0</v>
      </c>
      <c r="S67" s="808">
        <v>0</v>
      </c>
      <c r="T67" s="808">
        <v>0</v>
      </c>
      <c r="U67" s="808">
        <v>0</v>
      </c>
      <c r="V67" s="808">
        <v>0</v>
      </c>
      <c r="W67" s="808">
        <v>0</v>
      </c>
      <c r="X67" s="808">
        <v>0</v>
      </c>
      <c r="Y67" s="808">
        <v>0</v>
      </c>
      <c r="Z67" s="808">
        <v>0</v>
      </c>
      <c r="AA67" s="808">
        <v>0</v>
      </c>
      <c r="AB67" s="808">
        <v>0</v>
      </c>
      <c r="AC67" s="808">
        <v>0</v>
      </c>
      <c r="AD67" s="808">
        <v>0.7</v>
      </c>
    </row>
    <row r="68" spans="1:30" ht="15" customHeight="1">
      <c r="A68" s="730" t="s">
        <v>550</v>
      </c>
      <c r="B68" s="808">
        <v>0</v>
      </c>
      <c r="C68" s="808">
        <v>0.8</v>
      </c>
      <c r="D68" s="808">
        <v>1.2</v>
      </c>
      <c r="E68" s="808">
        <v>0</v>
      </c>
      <c r="F68" s="808">
        <v>34.799999999999997</v>
      </c>
      <c r="G68" s="808">
        <v>0</v>
      </c>
      <c r="H68" s="808">
        <v>16.100000000000001</v>
      </c>
      <c r="I68" s="808">
        <v>0</v>
      </c>
      <c r="J68" s="808">
        <v>0</v>
      </c>
      <c r="K68" s="808">
        <v>0</v>
      </c>
      <c r="L68" s="808">
        <v>3</v>
      </c>
      <c r="M68" s="808">
        <v>1.7</v>
      </c>
      <c r="N68" s="808">
        <v>0</v>
      </c>
      <c r="O68" s="808">
        <v>0</v>
      </c>
      <c r="P68" s="808">
        <v>1.1000000000000001</v>
      </c>
      <c r="Q68" s="808">
        <v>0</v>
      </c>
      <c r="R68" s="808">
        <v>0</v>
      </c>
      <c r="S68" s="808">
        <v>0</v>
      </c>
      <c r="T68" s="808">
        <v>0</v>
      </c>
      <c r="U68" s="808">
        <v>0</v>
      </c>
      <c r="V68" s="808">
        <v>0</v>
      </c>
      <c r="W68" s="808">
        <v>5.9</v>
      </c>
      <c r="X68" s="808">
        <v>0</v>
      </c>
      <c r="Y68" s="808">
        <v>1</v>
      </c>
      <c r="Z68" s="808">
        <v>14.5</v>
      </c>
      <c r="AA68" s="808">
        <v>31.3</v>
      </c>
      <c r="AB68" s="808">
        <v>3</v>
      </c>
      <c r="AC68" s="808">
        <v>0</v>
      </c>
      <c r="AD68" s="808">
        <v>114.4</v>
      </c>
    </row>
    <row r="69" spans="1:30" ht="15" customHeight="1">
      <c r="A69" s="730" t="s">
        <v>551</v>
      </c>
      <c r="B69" s="808">
        <v>0</v>
      </c>
      <c r="C69" s="808">
        <v>49.8</v>
      </c>
      <c r="D69" s="808">
        <v>0</v>
      </c>
      <c r="E69" s="808">
        <v>0</v>
      </c>
      <c r="F69" s="808">
        <v>110.5</v>
      </c>
      <c r="G69" s="808">
        <v>0</v>
      </c>
      <c r="H69" s="808">
        <v>362.7</v>
      </c>
      <c r="I69" s="808">
        <v>0</v>
      </c>
      <c r="J69" s="808">
        <v>0</v>
      </c>
      <c r="K69" s="808">
        <v>0</v>
      </c>
      <c r="L69" s="808">
        <v>272.5</v>
      </c>
      <c r="M69" s="808">
        <v>0</v>
      </c>
      <c r="N69" s="808">
        <v>0</v>
      </c>
      <c r="O69" s="808">
        <v>0</v>
      </c>
      <c r="P69" s="808">
        <v>2304.4</v>
      </c>
      <c r="Q69" s="808">
        <v>0</v>
      </c>
      <c r="R69" s="808">
        <v>0</v>
      </c>
      <c r="S69" s="808">
        <v>0</v>
      </c>
      <c r="T69" s="808">
        <v>0</v>
      </c>
      <c r="U69" s="808">
        <v>0</v>
      </c>
      <c r="V69" s="808">
        <v>0</v>
      </c>
      <c r="W69" s="808">
        <v>0</v>
      </c>
      <c r="X69" s="808">
        <v>0</v>
      </c>
      <c r="Y69" s="808">
        <v>59.2</v>
      </c>
      <c r="Z69" s="808">
        <v>228.2</v>
      </c>
      <c r="AA69" s="808">
        <v>89.5</v>
      </c>
      <c r="AB69" s="808">
        <v>14.7</v>
      </c>
      <c r="AC69" s="808">
        <v>0</v>
      </c>
      <c r="AD69" s="808">
        <v>3491.5</v>
      </c>
    </row>
    <row r="70" spans="1:30" ht="15" customHeight="1">
      <c r="A70" s="732" t="s">
        <v>552</v>
      </c>
      <c r="B70" s="806">
        <v>0</v>
      </c>
      <c r="C70" s="806">
        <v>78.599999999999994</v>
      </c>
      <c r="D70" s="806">
        <v>15</v>
      </c>
      <c r="E70" s="806">
        <v>0</v>
      </c>
      <c r="F70" s="806">
        <v>198.1</v>
      </c>
      <c r="G70" s="806">
        <v>0</v>
      </c>
      <c r="H70" s="806">
        <v>417.8</v>
      </c>
      <c r="I70" s="806">
        <v>0</v>
      </c>
      <c r="J70" s="806">
        <v>0</v>
      </c>
      <c r="K70" s="806">
        <v>0</v>
      </c>
      <c r="L70" s="806">
        <v>329.7</v>
      </c>
      <c r="M70" s="806">
        <v>7.4</v>
      </c>
      <c r="N70" s="806">
        <v>0</v>
      </c>
      <c r="O70" s="806">
        <v>0</v>
      </c>
      <c r="P70" s="806">
        <v>2441.1999999999998</v>
      </c>
      <c r="Q70" s="806">
        <v>0</v>
      </c>
      <c r="R70" s="806">
        <v>0</v>
      </c>
      <c r="S70" s="806">
        <v>0</v>
      </c>
      <c r="T70" s="806">
        <v>0</v>
      </c>
      <c r="U70" s="806">
        <v>0</v>
      </c>
      <c r="V70" s="806">
        <v>0</v>
      </c>
      <c r="W70" s="806">
        <v>17.5</v>
      </c>
      <c r="X70" s="806">
        <v>0</v>
      </c>
      <c r="Y70" s="806">
        <v>98.3</v>
      </c>
      <c r="Z70" s="806">
        <v>270.60000000000002</v>
      </c>
      <c r="AA70" s="806">
        <v>243.5</v>
      </c>
      <c r="AB70" s="806">
        <v>38.4</v>
      </c>
      <c r="AC70" s="806">
        <v>0</v>
      </c>
      <c r="AD70" s="806">
        <v>4156.1000000000004</v>
      </c>
    </row>
    <row r="71" spans="1:30" ht="15" customHeight="1">
      <c r="A71" s="732" t="s">
        <v>553</v>
      </c>
      <c r="B71" s="806">
        <v>475.9</v>
      </c>
      <c r="C71" s="806">
        <v>332.5</v>
      </c>
      <c r="D71" s="806">
        <v>163.4</v>
      </c>
      <c r="E71" s="806">
        <v>270</v>
      </c>
      <c r="F71" s="806">
        <v>1565.2</v>
      </c>
      <c r="G71" s="806">
        <v>48.3</v>
      </c>
      <c r="H71" s="806">
        <v>1331</v>
      </c>
      <c r="I71" s="806">
        <v>148</v>
      </c>
      <c r="J71" s="806">
        <v>196.7</v>
      </c>
      <c r="K71" s="806">
        <v>1726.2</v>
      </c>
      <c r="L71" s="806">
        <v>984.3</v>
      </c>
      <c r="M71" s="806">
        <v>348.6</v>
      </c>
      <c r="N71" s="806">
        <v>0</v>
      </c>
      <c r="O71" s="806">
        <v>0</v>
      </c>
      <c r="P71" s="806">
        <v>3101.2</v>
      </c>
      <c r="Q71" s="806">
        <v>81.099999999999994</v>
      </c>
      <c r="R71" s="806">
        <v>218.3</v>
      </c>
      <c r="S71" s="806">
        <v>1082.5999999999999</v>
      </c>
      <c r="T71" s="806">
        <v>264.10000000000002</v>
      </c>
      <c r="U71" s="806">
        <v>370.5</v>
      </c>
      <c r="V71" s="806">
        <v>162.9</v>
      </c>
      <c r="W71" s="806">
        <v>133.9</v>
      </c>
      <c r="X71" s="806">
        <v>199.8</v>
      </c>
      <c r="Y71" s="806">
        <v>1019.1</v>
      </c>
      <c r="Z71" s="806">
        <v>756.5</v>
      </c>
      <c r="AA71" s="806">
        <v>683.5</v>
      </c>
      <c r="AB71" s="806">
        <v>606.4</v>
      </c>
      <c r="AC71" s="806">
        <v>279.89999999999998</v>
      </c>
      <c r="AD71" s="806">
        <v>16549.900000000001</v>
      </c>
    </row>
    <row r="72" spans="1:30" ht="15" customHeight="1">
      <c r="A72" s="732" t="s">
        <v>554</v>
      </c>
      <c r="B72" s="806">
        <v>9365.5</v>
      </c>
      <c r="C72" s="806">
        <v>21997.7</v>
      </c>
      <c r="D72" s="806">
        <v>4342.3</v>
      </c>
      <c r="E72" s="806">
        <v>1340.6</v>
      </c>
      <c r="F72" s="806">
        <v>9951.1</v>
      </c>
      <c r="G72" s="806">
        <v>8890</v>
      </c>
      <c r="H72" s="806">
        <v>14850</v>
      </c>
      <c r="I72" s="806">
        <v>929</v>
      </c>
      <c r="J72" s="806">
        <v>3506</v>
      </c>
      <c r="K72" s="806">
        <v>20318.599999999999</v>
      </c>
      <c r="L72" s="806">
        <v>10006.4</v>
      </c>
      <c r="M72" s="806">
        <v>2129.6999999999998</v>
      </c>
      <c r="N72" s="806">
        <v>3895</v>
      </c>
      <c r="O72" s="806">
        <v>5541</v>
      </c>
      <c r="P72" s="806">
        <v>45520.9</v>
      </c>
      <c r="Q72" s="806">
        <v>831.4</v>
      </c>
      <c r="R72" s="806">
        <v>3227.1</v>
      </c>
      <c r="S72" s="806">
        <v>17083</v>
      </c>
      <c r="T72" s="806">
        <v>6299.5</v>
      </c>
      <c r="U72" s="806">
        <v>6376.2</v>
      </c>
      <c r="V72" s="806">
        <v>5524.4</v>
      </c>
      <c r="W72" s="806">
        <v>4541.2</v>
      </c>
      <c r="X72" s="806">
        <v>12508</v>
      </c>
      <c r="Y72" s="806">
        <v>9917.4</v>
      </c>
      <c r="Z72" s="806">
        <v>10156.4</v>
      </c>
      <c r="AA72" s="806">
        <v>2420.9</v>
      </c>
      <c r="AB72" s="806">
        <v>10426.200000000001</v>
      </c>
      <c r="AC72" s="806">
        <v>34299.9</v>
      </c>
      <c r="AD72" s="806">
        <v>286195.40000000002</v>
      </c>
    </row>
    <row r="73" spans="1:30" ht="15" customHeight="1">
      <c r="A73" s="730" t="s">
        <v>555</v>
      </c>
      <c r="B73" s="808">
        <v>937.3</v>
      </c>
      <c r="C73" s="808">
        <v>1134.7</v>
      </c>
      <c r="D73" s="808">
        <v>309.5</v>
      </c>
      <c r="E73" s="808">
        <v>129.69999999999999</v>
      </c>
      <c r="F73" s="808">
        <v>973.9</v>
      </c>
      <c r="G73" s="808">
        <v>566.5</v>
      </c>
      <c r="H73" s="808">
        <v>1626.6</v>
      </c>
      <c r="I73" s="808">
        <v>65.900000000000006</v>
      </c>
      <c r="J73" s="808">
        <v>126.3</v>
      </c>
      <c r="K73" s="808">
        <v>85.1</v>
      </c>
      <c r="L73" s="808">
        <v>1249.5999999999999</v>
      </c>
      <c r="M73" s="808">
        <v>151.69999999999999</v>
      </c>
      <c r="N73" s="808">
        <v>224.7</v>
      </c>
      <c r="O73" s="808">
        <v>476.6</v>
      </c>
      <c r="P73" s="808">
        <v>2536.4</v>
      </c>
      <c r="Q73" s="808">
        <v>23.7</v>
      </c>
      <c r="R73" s="808">
        <v>276.10000000000002</v>
      </c>
      <c r="S73" s="808">
        <v>829.7</v>
      </c>
      <c r="T73" s="808">
        <v>264.60000000000002</v>
      </c>
      <c r="U73" s="808">
        <v>364.1</v>
      </c>
      <c r="V73" s="808">
        <v>614.4</v>
      </c>
      <c r="W73" s="808">
        <v>209.3</v>
      </c>
      <c r="X73" s="808">
        <v>2241.9</v>
      </c>
      <c r="Y73" s="808">
        <v>430.5</v>
      </c>
      <c r="Z73" s="808">
        <v>992.2</v>
      </c>
      <c r="AA73" s="808">
        <v>104</v>
      </c>
      <c r="AB73" s="808">
        <v>181</v>
      </c>
      <c r="AC73" s="808">
        <v>1282.9000000000001</v>
      </c>
      <c r="AD73" s="808">
        <v>18408.900000000001</v>
      </c>
    </row>
    <row r="74" spans="1:30" ht="15" customHeight="1">
      <c r="A74" s="732" t="s">
        <v>556</v>
      </c>
      <c r="B74" s="806">
        <v>10302.799999999999</v>
      </c>
      <c r="C74" s="806">
        <v>23132.400000000001</v>
      </c>
      <c r="D74" s="806">
        <v>4651.8</v>
      </c>
      <c r="E74" s="806">
        <v>1470.3</v>
      </c>
      <c r="F74" s="806">
        <v>10925</v>
      </c>
      <c r="G74" s="806">
        <v>9456.5</v>
      </c>
      <c r="H74" s="806">
        <v>16476.599999999999</v>
      </c>
      <c r="I74" s="806">
        <v>994.9</v>
      </c>
      <c r="J74" s="806">
        <v>3632.3</v>
      </c>
      <c r="K74" s="806">
        <v>20403.7</v>
      </c>
      <c r="L74" s="806">
        <v>11256</v>
      </c>
      <c r="M74" s="806">
        <v>2281.4</v>
      </c>
      <c r="N74" s="806">
        <v>4119.7</v>
      </c>
      <c r="O74" s="806">
        <v>6017.6</v>
      </c>
      <c r="P74" s="806">
        <v>48057.3</v>
      </c>
      <c r="Q74" s="806">
        <v>855.1</v>
      </c>
      <c r="R74" s="806">
        <v>3503.2</v>
      </c>
      <c r="S74" s="806">
        <v>17912.7</v>
      </c>
      <c r="T74" s="806">
        <v>6564.1</v>
      </c>
      <c r="U74" s="806">
        <v>6740.3</v>
      </c>
      <c r="V74" s="806">
        <v>6138.8</v>
      </c>
      <c r="W74" s="806">
        <v>4750.5</v>
      </c>
      <c r="X74" s="806">
        <v>14749.9</v>
      </c>
      <c r="Y74" s="806">
        <v>10347.9</v>
      </c>
      <c r="Z74" s="806">
        <v>11148.6</v>
      </c>
      <c r="AA74" s="806">
        <v>2524.9</v>
      </c>
      <c r="AB74" s="806">
        <v>10607.2</v>
      </c>
      <c r="AC74" s="806">
        <v>35582.800000000003</v>
      </c>
      <c r="AD74" s="806">
        <v>304604.3</v>
      </c>
    </row>
    <row r="76" spans="1:30">
      <c r="A76" s="729" t="s">
        <v>557</v>
      </c>
      <c r="B76" s="728"/>
      <c r="C76" s="728"/>
      <c r="D76" s="728"/>
      <c r="E76" s="728"/>
      <c r="F76" s="728"/>
      <c r="G76" s="728"/>
      <c r="H76" s="728"/>
      <c r="I76" s="728"/>
      <c r="J76" s="728"/>
      <c r="K76" s="728"/>
    </row>
    <row r="77" spans="1:30">
      <c r="A77" s="729" t="s">
        <v>483</v>
      </c>
      <c r="B77" s="728"/>
      <c r="C77" s="728"/>
      <c r="D77" s="728"/>
      <c r="E77" s="728"/>
      <c r="F77" s="728"/>
      <c r="G77" s="728"/>
      <c r="H77" s="728"/>
      <c r="I77" s="728"/>
      <c r="J77" s="728"/>
      <c r="K77" s="728"/>
    </row>
    <row r="79" spans="1:30" ht="15.6">
      <c r="A79" s="722" t="s">
        <v>204</v>
      </c>
    </row>
  </sheetData>
  <mergeCells count="4">
    <mergeCell ref="A2:K2"/>
    <mergeCell ref="A3:K3"/>
    <mergeCell ref="A4:K4"/>
    <mergeCell ref="A5:K5"/>
  </mergeCells>
  <hyperlinks>
    <hyperlink ref="A1" location="'Table of Contents'!A1" display="Return to Table of Contents" xr:uid="{E3B37AC8-7C6D-42CA-A29C-1F242FAAAE80}"/>
    <hyperlink ref="A79" location="'Table of Contents'!A1" display="Return to Table of Contents" xr:uid="{9A96405E-A10E-4CB6-B3AC-96C1CB5F783D}"/>
  </hyperlinks>
  <pageMargins left="0" right="0" top="0" bottom="0" header="0.5" footer="0.5"/>
  <pageSetup paperSize="5"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6"/>
  <sheetViews>
    <sheetView showGridLines="0" zoomScaleNormal="100" workbookViewId="0">
      <selection activeCell="A9" sqref="A9:S9"/>
    </sheetView>
  </sheetViews>
  <sheetFormatPr defaultColWidth="11" defaultRowHeight="15" customHeight="1"/>
  <cols>
    <col min="1" max="1" width="17" bestFit="1" customWidth="1"/>
    <col min="2" max="17" width="6.5" customWidth="1"/>
    <col min="18" max="18" width="7.69921875" customWidth="1"/>
    <col min="19" max="19" width="7.8984375" customWidth="1"/>
  </cols>
  <sheetData>
    <row r="1" spans="1:19" ht="15" customHeight="1">
      <c r="A1" s="128" t="s">
        <v>204</v>
      </c>
    </row>
    <row r="2" spans="1:19" ht="94.2" customHeight="1">
      <c r="A2" s="1243" t="s">
        <v>558</v>
      </c>
      <c r="B2" s="1243"/>
      <c r="C2" s="1243"/>
      <c r="D2" s="1243"/>
      <c r="E2" s="1243"/>
      <c r="F2" s="1243"/>
      <c r="G2" s="1243"/>
      <c r="H2" s="1243"/>
      <c r="I2" s="1243"/>
      <c r="J2" s="1243"/>
      <c r="K2" s="1243"/>
      <c r="L2" s="1243"/>
      <c r="M2" s="1243"/>
      <c r="N2" s="1243"/>
      <c r="O2" s="1243"/>
      <c r="P2" s="1243"/>
      <c r="Q2" s="1243"/>
      <c r="R2" s="1243"/>
      <c r="S2" s="1243"/>
    </row>
    <row r="3" spans="1:19" ht="15" customHeight="1">
      <c r="A3" s="680"/>
      <c r="B3" s="682" t="s">
        <v>292</v>
      </c>
      <c r="C3" s="682" t="s">
        <v>292</v>
      </c>
      <c r="D3" s="682" t="s">
        <v>292</v>
      </c>
      <c r="E3" s="682" t="s">
        <v>292</v>
      </c>
      <c r="F3" s="682" t="s">
        <v>292</v>
      </c>
      <c r="G3" s="682" t="s">
        <v>292</v>
      </c>
      <c r="H3" s="682" t="s">
        <v>292</v>
      </c>
      <c r="I3" s="682" t="s">
        <v>292</v>
      </c>
      <c r="J3" s="682" t="s">
        <v>292</v>
      </c>
      <c r="K3" s="682" t="s">
        <v>292</v>
      </c>
      <c r="L3" s="682" t="s">
        <v>292</v>
      </c>
      <c r="M3" s="682" t="s">
        <v>292</v>
      </c>
      <c r="N3" s="682" t="s">
        <v>292</v>
      </c>
      <c r="O3" s="682" t="s">
        <v>292</v>
      </c>
      <c r="P3" s="682" t="s">
        <v>292</v>
      </c>
      <c r="Q3" s="682" t="s">
        <v>292</v>
      </c>
      <c r="R3" s="682" t="s">
        <v>292</v>
      </c>
      <c r="S3" s="682" t="s">
        <v>292</v>
      </c>
    </row>
    <row r="4" spans="1:19" ht="35.1" customHeight="1">
      <c r="A4" s="1288" t="s">
        <v>559</v>
      </c>
      <c r="B4" s="1286" t="s">
        <v>560</v>
      </c>
      <c r="C4" s="1287"/>
      <c r="D4" s="1286" t="s">
        <v>429</v>
      </c>
      <c r="E4" s="1287"/>
      <c r="F4" s="1286" t="s">
        <v>427</v>
      </c>
      <c r="G4" s="1287"/>
      <c r="H4" s="1286" t="s">
        <v>428</v>
      </c>
      <c r="I4" s="1287"/>
      <c r="J4" s="1290" t="s">
        <v>561</v>
      </c>
      <c r="K4" s="1291"/>
      <c r="L4" s="1286" t="s">
        <v>562</v>
      </c>
      <c r="M4" s="1287"/>
      <c r="N4" s="1286" t="s">
        <v>563</v>
      </c>
      <c r="O4" s="1287"/>
      <c r="P4" s="1286" t="s">
        <v>564</v>
      </c>
      <c r="Q4" s="1287"/>
      <c r="R4" s="880" t="s">
        <v>565</v>
      </c>
      <c r="S4" s="881" t="s">
        <v>566</v>
      </c>
    </row>
    <row r="5" spans="1:19" ht="17.100000000000001" customHeight="1">
      <c r="A5" s="1289"/>
      <c r="B5" s="328" t="s">
        <v>224</v>
      </c>
      <c r="C5" s="328" t="s">
        <v>225</v>
      </c>
      <c r="D5" s="328" t="s">
        <v>224</v>
      </c>
      <c r="E5" s="328" t="s">
        <v>225</v>
      </c>
      <c r="F5" s="328" t="s">
        <v>224</v>
      </c>
      <c r="G5" s="328" t="s">
        <v>225</v>
      </c>
      <c r="H5" s="328" t="s">
        <v>224</v>
      </c>
      <c r="I5" s="328" t="s">
        <v>225</v>
      </c>
      <c r="J5" s="328" t="s">
        <v>224</v>
      </c>
      <c r="K5" s="328" t="s">
        <v>225</v>
      </c>
      <c r="L5" s="328" t="s">
        <v>224</v>
      </c>
      <c r="M5" s="328" t="s">
        <v>225</v>
      </c>
      <c r="N5" s="328" t="s">
        <v>224</v>
      </c>
      <c r="O5" s="328" t="s">
        <v>225</v>
      </c>
      <c r="P5" s="328" t="s">
        <v>224</v>
      </c>
      <c r="Q5" s="328" t="s">
        <v>225</v>
      </c>
      <c r="R5" s="328" t="s">
        <v>224</v>
      </c>
      <c r="S5" s="307" t="s">
        <v>224</v>
      </c>
    </row>
    <row r="6" spans="1:19" ht="19.95" customHeight="1">
      <c r="A6" s="741" t="s">
        <v>325</v>
      </c>
      <c r="B6" s="815">
        <v>200690</v>
      </c>
      <c r="C6" s="817">
        <v>0.7</v>
      </c>
      <c r="D6" s="815">
        <v>61279</v>
      </c>
      <c r="E6" s="817">
        <v>0.2</v>
      </c>
      <c r="F6" s="817">
        <v>272</v>
      </c>
      <c r="G6" s="817">
        <v>0</v>
      </c>
      <c r="H6" s="815">
        <v>8611</v>
      </c>
      <c r="I6" s="817">
        <v>0</v>
      </c>
      <c r="J6" s="815">
        <v>3767</v>
      </c>
      <c r="K6" s="817">
        <v>0</v>
      </c>
      <c r="L6" s="817" t="s">
        <v>292</v>
      </c>
      <c r="M6" s="817" t="s">
        <v>292</v>
      </c>
      <c r="N6" s="815">
        <v>4172</v>
      </c>
      <c r="O6" s="817">
        <v>0</v>
      </c>
      <c r="P6" s="815">
        <v>7405</v>
      </c>
      <c r="Q6" s="817">
        <v>0</v>
      </c>
      <c r="R6" s="815">
        <v>286195</v>
      </c>
      <c r="S6" s="861">
        <v>18409</v>
      </c>
    </row>
    <row r="7" spans="1:19" ht="19.95" customHeight="1">
      <c r="A7" s="247"/>
      <c r="B7" s="247"/>
      <c r="C7" s="247"/>
      <c r="D7" s="247"/>
      <c r="E7" s="247"/>
      <c r="F7" s="247"/>
      <c r="G7" s="247"/>
      <c r="H7" s="247"/>
      <c r="I7" s="247"/>
      <c r="J7" s="247"/>
      <c r="K7" s="247"/>
      <c r="L7" s="247"/>
      <c r="M7" s="247"/>
      <c r="N7" s="247"/>
      <c r="O7" s="247"/>
      <c r="P7" s="247"/>
      <c r="Q7" s="247"/>
      <c r="R7" s="247"/>
      <c r="S7" s="247"/>
    </row>
    <row r="8" spans="1:19" ht="17.100000000000001" customHeight="1">
      <c r="A8" s="1219" t="s">
        <v>567</v>
      </c>
      <c r="B8" s="1219"/>
      <c r="C8" s="1219"/>
      <c r="D8" s="1219"/>
      <c r="E8" s="1219"/>
      <c r="F8" s="1219"/>
      <c r="G8" s="1219"/>
      <c r="H8" s="1219"/>
      <c r="I8" s="1219"/>
      <c r="J8" s="1219"/>
      <c r="K8" s="1219"/>
      <c r="L8" s="1219"/>
      <c r="M8" s="1219"/>
      <c r="N8" s="1219"/>
      <c r="O8" s="1219"/>
      <c r="P8" s="1219"/>
      <c r="Q8" s="1219"/>
      <c r="R8" s="1219"/>
      <c r="S8" s="1219"/>
    </row>
    <row r="9" spans="1:19" ht="17.100000000000001" customHeight="1">
      <c r="A9" s="1219" t="s">
        <v>568</v>
      </c>
      <c r="B9" s="1219"/>
      <c r="C9" s="1219"/>
      <c r="D9" s="1219"/>
      <c r="E9" s="1219"/>
      <c r="F9" s="1219"/>
      <c r="G9" s="1219"/>
      <c r="H9" s="1219"/>
      <c r="I9" s="1219"/>
      <c r="J9" s="1219"/>
      <c r="K9" s="1219"/>
      <c r="L9" s="1219"/>
      <c r="M9" s="1219"/>
      <c r="N9" s="1219"/>
      <c r="O9" s="1219"/>
      <c r="P9" s="1219"/>
      <c r="Q9" s="1219"/>
      <c r="R9" s="1219"/>
      <c r="S9" s="1219"/>
    </row>
    <row r="10" spans="1:19" ht="17.100000000000001" customHeight="1">
      <c r="A10" s="1219" t="s">
        <v>569</v>
      </c>
      <c r="B10" s="1219"/>
      <c r="C10" s="1219"/>
      <c r="D10" s="1219"/>
      <c r="E10" s="1219"/>
      <c r="F10" s="1219"/>
      <c r="G10" s="1219"/>
      <c r="H10" s="1219"/>
      <c r="I10" s="1219"/>
      <c r="J10" s="1219"/>
      <c r="K10" s="1219"/>
      <c r="L10" s="1219"/>
      <c r="M10" s="1219"/>
      <c r="N10" s="1219"/>
      <c r="O10" s="1219"/>
      <c r="P10" s="1219"/>
      <c r="Q10" s="1219"/>
      <c r="R10" s="1219"/>
      <c r="S10" s="1219"/>
    </row>
    <row r="11" spans="1:19" ht="17.100000000000001" customHeight="1">
      <c r="A11" s="1219" t="s">
        <v>435</v>
      </c>
      <c r="B11" s="1219"/>
      <c r="C11" s="1219"/>
      <c r="D11" s="1219"/>
      <c r="E11" s="1219"/>
      <c r="F11" s="1219"/>
      <c r="G11" s="1219"/>
      <c r="H11" s="1219"/>
      <c r="I11" s="1219"/>
      <c r="J11" s="1219"/>
      <c r="K11" s="1219"/>
      <c r="L11" s="1219"/>
      <c r="M11" s="1219"/>
      <c r="N11" s="1219"/>
      <c r="O11" s="1219"/>
      <c r="P11" s="1219"/>
      <c r="Q11" s="1219"/>
      <c r="R11" s="1219"/>
      <c r="S11" s="1219"/>
    </row>
    <row r="13" spans="1:19" ht="15" customHeight="1">
      <c r="A13" s="128" t="s">
        <v>204</v>
      </c>
    </row>
    <row r="16" spans="1:19" ht="15" customHeight="1">
      <c r="H16" s="6"/>
    </row>
  </sheetData>
  <mergeCells count="14">
    <mergeCell ref="A2:S2"/>
    <mergeCell ref="A8:S8"/>
    <mergeCell ref="A9:S9"/>
    <mergeCell ref="A10:S10"/>
    <mergeCell ref="A11:S11"/>
    <mergeCell ref="L4:M4"/>
    <mergeCell ref="B4:C4"/>
    <mergeCell ref="D4:E4"/>
    <mergeCell ref="P4:Q4"/>
    <mergeCell ref="A4:A5"/>
    <mergeCell ref="F4:G4"/>
    <mergeCell ref="H4:I4"/>
    <mergeCell ref="J4:K4"/>
    <mergeCell ref="N4:O4"/>
  </mergeCells>
  <hyperlinks>
    <hyperlink ref="A1" location="'Table of Contents'!A1" display="Return to Table of Contents" xr:uid="{630EBE67-8E76-4A8C-AC20-14F129286B2A}"/>
    <hyperlink ref="A13" location="'Table of Contents'!A1" display="Return to Table of Contents" xr:uid="{A4AC90A1-4F4F-47D1-B3A9-01BCC2D4FE38}"/>
  </hyperlinks>
  <pageMargins left="0.2" right="0.2" top="0.5" bottom="0.5" header="0" footer="0"/>
  <pageSetup paperSize="5"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2"/>
  <sheetViews>
    <sheetView showGridLines="0" zoomScaleNormal="100" workbookViewId="0">
      <selection activeCell="K4" sqref="K4:L4"/>
    </sheetView>
  </sheetViews>
  <sheetFormatPr defaultColWidth="11" defaultRowHeight="15" customHeight="1"/>
  <cols>
    <col min="1" max="1" width="9" bestFit="1" customWidth="1"/>
    <col min="2" max="2" width="6" bestFit="1" customWidth="1"/>
    <col min="3" max="4" width="7" bestFit="1" customWidth="1"/>
    <col min="5" max="6" width="6" bestFit="1" customWidth="1"/>
    <col min="7" max="7" width="8" bestFit="1" customWidth="1"/>
    <col min="8" max="8" width="6" bestFit="1" customWidth="1"/>
    <col min="9" max="10" width="8" bestFit="1" customWidth="1"/>
    <col min="11" max="11" width="6" bestFit="1" customWidth="1"/>
    <col min="12" max="12" width="5" bestFit="1" customWidth="1"/>
    <col min="13" max="14" width="6" bestFit="1" customWidth="1"/>
    <col min="15" max="15" width="8" bestFit="1" customWidth="1"/>
    <col min="16" max="18" width="6" bestFit="1" customWidth="1"/>
    <col min="19" max="19" width="8" bestFit="1" customWidth="1"/>
    <col min="20" max="22" width="6" bestFit="1" customWidth="1"/>
    <col min="23" max="24" width="8" bestFit="1" customWidth="1"/>
  </cols>
  <sheetData>
    <row r="1" spans="1:24" ht="15" customHeight="1">
      <c r="A1" s="128" t="s">
        <v>204</v>
      </c>
    </row>
    <row r="2" spans="1:24" ht="88.2" customHeight="1">
      <c r="A2" s="1296" t="s">
        <v>570</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7.100000000000001" customHeight="1" thickBot="1">
      <c r="A3" s="1297" t="s">
        <v>571</v>
      </c>
      <c r="B3" s="1297"/>
      <c r="C3" s="1297"/>
      <c r="D3" s="1297"/>
      <c r="E3" s="1297"/>
      <c r="F3" s="1297"/>
      <c r="G3" s="1297"/>
      <c r="H3" s="1297"/>
      <c r="I3" s="1297"/>
      <c r="J3" s="1297"/>
      <c r="K3" s="1297"/>
      <c r="L3" s="1297"/>
      <c r="M3" s="1297"/>
      <c r="N3" s="1297"/>
      <c r="O3" s="1297"/>
      <c r="P3" s="1297"/>
      <c r="Q3" s="1297"/>
      <c r="R3" s="1297"/>
      <c r="S3" s="1297"/>
      <c r="T3" s="1297"/>
      <c r="U3" s="1297"/>
      <c r="V3" s="1297"/>
      <c r="W3" s="1297"/>
      <c r="X3" s="1297"/>
    </row>
    <row r="4" spans="1:24" ht="71.099999999999994" customHeight="1">
      <c r="A4" s="1274" t="s">
        <v>572</v>
      </c>
      <c r="B4" s="1292"/>
      <c r="C4" s="1293" t="s">
        <v>573</v>
      </c>
      <c r="D4" s="1295"/>
      <c r="E4" s="1293" t="s">
        <v>561</v>
      </c>
      <c r="F4" s="1295"/>
      <c r="G4" s="1270" t="s">
        <v>574</v>
      </c>
      <c r="H4" s="1292"/>
      <c r="I4" s="1293" t="s">
        <v>575</v>
      </c>
      <c r="J4" s="1295"/>
      <c r="K4" s="1270" t="s">
        <v>576</v>
      </c>
      <c r="L4" s="1292"/>
      <c r="M4" s="1293" t="s">
        <v>577</v>
      </c>
      <c r="N4" s="1295"/>
      <c r="O4" s="1270" t="s">
        <v>578</v>
      </c>
      <c r="P4" s="1292"/>
      <c r="Q4" s="1293" t="s">
        <v>579</v>
      </c>
      <c r="R4" s="1295"/>
      <c r="S4" s="1270" t="s">
        <v>580</v>
      </c>
      <c r="T4" s="1292"/>
      <c r="U4" s="1270" t="s">
        <v>581</v>
      </c>
      <c r="V4" s="1292"/>
      <c r="W4" s="1293" t="s">
        <v>582</v>
      </c>
      <c r="X4" s="1294"/>
    </row>
    <row r="5" spans="1:24" ht="17.100000000000001" customHeight="1">
      <c r="A5" s="327" t="s">
        <v>224</v>
      </c>
      <c r="B5" s="328" t="s">
        <v>225</v>
      </c>
      <c r="C5" s="328" t="s">
        <v>224</v>
      </c>
      <c r="D5" s="328" t="s">
        <v>225</v>
      </c>
      <c r="E5" s="328" t="s">
        <v>224</v>
      </c>
      <c r="F5" s="328" t="s">
        <v>225</v>
      </c>
      <c r="G5" s="328" t="s">
        <v>224</v>
      </c>
      <c r="H5" s="328" t="s">
        <v>225</v>
      </c>
      <c r="I5" s="328" t="s">
        <v>224</v>
      </c>
      <c r="J5" s="328" t="s">
        <v>225</v>
      </c>
      <c r="K5" s="328" t="s">
        <v>224</v>
      </c>
      <c r="L5" s="328" t="s">
        <v>225</v>
      </c>
      <c r="M5" s="328" t="s">
        <v>224</v>
      </c>
      <c r="N5" s="328" t="s">
        <v>225</v>
      </c>
      <c r="O5" s="328" t="s">
        <v>224</v>
      </c>
      <c r="P5" s="328" t="s">
        <v>225</v>
      </c>
      <c r="Q5" s="328" t="s">
        <v>224</v>
      </c>
      <c r="R5" s="328" t="s">
        <v>225</v>
      </c>
      <c r="S5" s="328" t="s">
        <v>224</v>
      </c>
      <c r="T5" s="328" t="s">
        <v>225</v>
      </c>
      <c r="U5" s="328" t="s">
        <v>224</v>
      </c>
      <c r="V5" s="328" t="s">
        <v>225</v>
      </c>
      <c r="W5" s="328" t="s">
        <v>224</v>
      </c>
      <c r="X5" s="307" t="s">
        <v>225</v>
      </c>
    </row>
    <row r="6" spans="1:24" ht="17.100000000000001" customHeight="1" thickBot="1">
      <c r="A6" s="363">
        <v>299934</v>
      </c>
      <c r="B6" s="882">
        <v>57.54</v>
      </c>
      <c r="C6" s="883">
        <v>1184</v>
      </c>
      <c r="D6" s="882">
        <v>0.23</v>
      </c>
      <c r="E6" s="883">
        <v>2066</v>
      </c>
      <c r="F6" s="882">
        <v>0.4</v>
      </c>
      <c r="G6" s="883">
        <v>62347</v>
      </c>
      <c r="H6" s="882">
        <v>11.96</v>
      </c>
      <c r="I6" s="882">
        <v>207</v>
      </c>
      <c r="J6" s="882">
        <v>0.04</v>
      </c>
      <c r="K6" s="882">
        <v>970</v>
      </c>
      <c r="L6" s="882">
        <v>0.19</v>
      </c>
      <c r="M6" s="883">
        <v>10006</v>
      </c>
      <c r="N6" s="882">
        <v>1.92</v>
      </c>
      <c r="O6" s="883">
        <v>70995</v>
      </c>
      <c r="P6" s="882">
        <v>13.62</v>
      </c>
      <c r="Q6" s="882">
        <v>344</v>
      </c>
      <c r="R6" s="882">
        <v>7.0000000000000007E-2</v>
      </c>
      <c r="S6" s="883">
        <v>46756</v>
      </c>
      <c r="T6" s="882">
        <v>8.9700000000000006</v>
      </c>
      <c r="U6" s="883">
        <v>5091</v>
      </c>
      <c r="V6" s="882">
        <v>0.98</v>
      </c>
      <c r="W6" s="883">
        <v>21333</v>
      </c>
      <c r="X6" s="884">
        <v>4.09</v>
      </c>
    </row>
    <row r="7" spans="1:24" ht="17.100000000000001" customHeight="1">
      <c r="A7" s="361"/>
      <c r="B7" s="361"/>
      <c r="C7" s="361"/>
      <c r="D7" s="361"/>
      <c r="E7" s="361"/>
      <c r="F7" s="361"/>
      <c r="G7" s="361"/>
      <c r="H7" s="361"/>
      <c r="I7" s="361"/>
      <c r="J7" s="361"/>
      <c r="K7" s="361"/>
      <c r="L7" s="361"/>
      <c r="M7" s="361"/>
      <c r="N7" s="361"/>
      <c r="O7" s="361"/>
      <c r="P7" s="361"/>
      <c r="Q7" s="361"/>
      <c r="R7" s="361"/>
      <c r="S7" s="361"/>
      <c r="T7" s="361"/>
      <c r="U7" s="361"/>
      <c r="V7" s="361"/>
      <c r="W7" s="361"/>
      <c r="X7" s="361"/>
    </row>
    <row r="8" spans="1:24" ht="17.100000000000001" customHeight="1">
      <c r="A8" s="1219" t="s">
        <v>583</v>
      </c>
      <c r="B8" s="1219"/>
      <c r="C8" s="1219"/>
      <c r="D8" s="1219"/>
      <c r="E8" s="1219"/>
      <c r="F8" s="1219"/>
      <c r="G8" s="1219"/>
      <c r="H8" s="1219"/>
      <c r="I8" s="1219"/>
      <c r="J8" s="1219"/>
      <c r="K8" s="1219"/>
      <c r="L8" s="1219"/>
      <c r="M8" s="1219"/>
      <c r="N8" s="1219"/>
      <c r="O8" s="1219"/>
      <c r="P8" s="1219"/>
      <c r="Q8" s="1219"/>
      <c r="R8" s="1219"/>
      <c r="S8" s="1219"/>
      <c r="T8" s="1219"/>
      <c r="U8" s="1219"/>
      <c r="V8" s="1219"/>
      <c r="W8" s="1219"/>
      <c r="X8" s="1219"/>
    </row>
    <row r="9" spans="1:24" ht="17.100000000000001" customHeight="1">
      <c r="A9" s="1219" t="s">
        <v>584</v>
      </c>
      <c r="B9" s="1219"/>
      <c r="C9" s="1219"/>
      <c r="D9" s="1219"/>
      <c r="E9" s="1219"/>
      <c r="F9" s="1219"/>
      <c r="G9" s="1219"/>
      <c r="H9" s="1219"/>
      <c r="I9" s="1219"/>
      <c r="J9" s="1219"/>
      <c r="K9" s="1219"/>
      <c r="L9" s="1219"/>
      <c r="M9" s="1219"/>
      <c r="N9" s="1219"/>
      <c r="O9" s="1219"/>
      <c r="P9" s="1219"/>
      <c r="Q9" s="1219"/>
      <c r="R9" s="1219"/>
      <c r="S9" s="1219"/>
      <c r="T9" s="1219"/>
      <c r="U9" s="1219"/>
      <c r="V9" s="1219"/>
      <c r="W9" s="1219"/>
      <c r="X9" s="1219"/>
    </row>
    <row r="10" spans="1:24" ht="17.100000000000001" customHeight="1">
      <c r="A10" s="1219" t="s">
        <v>585</v>
      </c>
      <c r="B10" s="1219"/>
      <c r="C10" s="1219"/>
      <c r="D10" s="1219"/>
      <c r="E10" s="1219"/>
      <c r="F10" s="1219"/>
      <c r="G10" s="1219"/>
      <c r="H10" s="1219"/>
      <c r="I10" s="1219"/>
      <c r="J10" s="1219"/>
      <c r="K10" s="1219"/>
      <c r="L10" s="1219"/>
      <c r="M10" s="1219"/>
      <c r="N10" s="1219"/>
      <c r="O10" s="1219"/>
      <c r="P10" s="1219"/>
      <c r="Q10" s="1219"/>
      <c r="R10" s="1219"/>
      <c r="S10" s="1219"/>
      <c r="T10" s="1219"/>
      <c r="U10" s="1219"/>
      <c r="V10" s="1219"/>
      <c r="W10" s="1219"/>
      <c r="X10" s="1219"/>
    </row>
    <row r="12" spans="1:24" ht="15" customHeight="1">
      <c r="A12" s="128" t="s">
        <v>204</v>
      </c>
    </row>
  </sheetData>
  <mergeCells count="17">
    <mergeCell ref="A2:X2"/>
    <mergeCell ref="A3:X3"/>
    <mergeCell ref="K4:L4"/>
    <mergeCell ref="M4:N4"/>
    <mergeCell ref="O4:P4"/>
    <mergeCell ref="Q4:R4"/>
    <mergeCell ref="S4:T4"/>
    <mergeCell ref="A4:B4"/>
    <mergeCell ref="C4:D4"/>
    <mergeCell ref="E4:F4"/>
    <mergeCell ref="G4:H4"/>
    <mergeCell ref="A8:X8"/>
    <mergeCell ref="A9:X9"/>
    <mergeCell ref="A10:X10"/>
    <mergeCell ref="U4:V4"/>
    <mergeCell ref="W4:X4"/>
    <mergeCell ref="I4:J4"/>
  </mergeCells>
  <hyperlinks>
    <hyperlink ref="A1" location="'Table of Contents'!A1" display="Return to Table of Contents" xr:uid="{4A87E378-115E-434A-96D4-7C80C4F5351F}"/>
    <hyperlink ref="A12" location="'Table of Contents'!A1" display="Return to Table of Contents" xr:uid="{10F2F909-F9BB-4EC6-A5C2-9A1CF73A01F7}"/>
  </hyperlinks>
  <pageMargins left="0.2" right="0.2" top="0.5" bottom="0.5" header="0" footer="0"/>
  <pageSetup paperSize="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4"/>
  <sheetViews>
    <sheetView showGridLines="0" zoomScaleNormal="100" workbookViewId="0">
      <selection activeCell="E5" sqref="E5"/>
    </sheetView>
  </sheetViews>
  <sheetFormatPr defaultColWidth="11" defaultRowHeight="15" customHeight="1"/>
  <cols>
    <col min="1" max="2" width="9" bestFit="1" customWidth="1"/>
    <col min="3" max="3" width="13" bestFit="1" customWidth="1"/>
    <col min="4" max="4" width="17.3984375" customWidth="1"/>
    <col min="5" max="5" width="6" bestFit="1" customWidth="1"/>
    <col min="6" max="6" width="9" bestFit="1" customWidth="1"/>
  </cols>
  <sheetData>
    <row r="1" spans="1:6" ht="15" customHeight="1">
      <c r="A1" s="128" t="s">
        <v>204</v>
      </c>
    </row>
    <row r="2" spans="1:6" ht="90.6" customHeight="1">
      <c r="A2" s="1243" t="s">
        <v>586</v>
      </c>
      <c r="B2" s="1243"/>
      <c r="C2" s="1243"/>
      <c r="D2" s="1243"/>
      <c r="E2" s="1243"/>
      <c r="F2" s="1243"/>
    </row>
    <row r="3" spans="1:6" ht="15" customHeight="1" thickBot="1">
      <c r="A3" s="362" t="s">
        <v>292</v>
      </c>
      <c r="B3" s="362" t="s">
        <v>292</v>
      </c>
      <c r="C3" s="362" t="s">
        <v>292</v>
      </c>
      <c r="D3" s="362" t="s">
        <v>292</v>
      </c>
      <c r="E3" s="362" t="s">
        <v>292</v>
      </c>
      <c r="F3" s="362" t="s">
        <v>292</v>
      </c>
    </row>
    <row r="4" spans="1:6" ht="17.100000000000001" customHeight="1">
      <c r="A4" s="1274" t="s">
        <v>587</v>
      </c>
      <c r="B4" s="1270"/>
      <c r="C4" s="1270"/>
      <c r="D4" s="1270"/>
      <c r="E4" s="1270"/>
      <c r="F4" s="1271"/>
    </row>
    <row r="5" spans="1:6" ht="41.4" customHeight="1">
      <c r="A5" s="327" t="s">
        <v>572</v>
      </c>
      <c r="B5" s="328" t="s">
        <v>429</v>
      </c>
      <c r="C5" s="328" t="s">
        <v>588</v>
      </c>
      <c r="D5" s="334" t="s">
        <v>589</v>
      </c>
      <c r="E5" s="328" t="s">
        <v>427</v>
      </c>
      <c r="F5" s="307" t="s">
        <v>207</v>
      </c>
    </row>
    <row r="6" spans="1:6" ht="17.100000000000001" customHeight="1" thickBot="1">
      <c r="A6" s="363">
        <v>299934</v>
      </c>
      <c r="B6" s="883">
        <v>137610</v>
      </c>
      <c r="C6" s="883">
        <v>82512</v>
      </c>
      <c r="D6" s="882">
        <v>207</v>
      </c>
      <c r="E6" s="882">
        <v>970</v>
      </c>
      <c r="F6" s="885">
        <v>521233</v>
      </c>
    </row>
    <row r="7" spans="1:6" ht="17.100000000000001" customHeight="1">
      <c r="A7" s="361"/>
      <c r="B7" s="361"/>
      <c r="C7" s="361"/>
      <c r="D7" s="361"/>
      <c r="E7" s="361"/>
      <c r="F7" s="361"/>
    </row>
    <row r="8" spans="1:6" ht="17.100000000000001" customHeight="1">
      <c r="A8" s="1219" t="s">
        <v>590</v>
      </c>
      <c r="B8" s="1219"/>
      <c r="C8" s="1219"/>
      <c r="D8" s="1219"/>
      <c r="E8" s="1219"/>
      <c r="F8" s="1219"/>
    </row>
    <row r="9" spans="1:6" ht="17.100000000000001" customHeight="1">
      <c r="A9" s="1219" t="s">
        <v>584</v>
      </c>
      <c r="B9" s="1219"/>
      <c r="C9" s="1219"/>
      <c r="D9" s="1219"/>
      <c r="E9" s="1219"/>
      <c r="F9" s="1219"/>
    </row>
    <row r="11" spans="1:6" ht="15" customHeight="1">
      <c r="A11" s="128" t="s">
        <v>204</v>
      </c>
    </row>
    <row r="14" spans="1:6" ht="15" customHeight="1">
      <c r="A14" s="13"/>
    </row>
  </sheetData>
  <mergeCells count="4">
    <mergeCell ref="A8:F8"/>
    <mergeCell ref="A9:F9"/>
    <mergeCell ref="A4:F4"/>
    <mergeCell ref="A2:F2"/>
  </mergeCells>
  <hyperlinks>
    <hyperlink ref="A1" location="'Table of Contents'!A1" display="Return to Table of Contents" xr:uid="{6C566D4C-ED29-4D46-8C32-B3CF8CD2B694}"/>
    <hyperlink ref="A11" location="'Table of Contents'!A1" display="Return to Table of Contents" xr:uid="{6C9E6746-6D88-41A7-8600-32413FE2E366}"/>
  </hyperlinks>
  <pageMargins left="0.2" right="0.2" top="0.5" bottom="0.5" header="0" footer="0"/>
  <pageSetup paperSize="5"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43"/>
  <sheetViews>
    <sheetView showGridLines="0" zoomScaleNormal="100" workbookViewId="0">
      <selection activeCell="G5" sqref="G5:H5"/>
    </sheetView>
  </sheetViews>
  <sheetFormatPr defaultColWidth="11" defaultRowHeight="15" customHeight="1"/>
  <cols>
    <col min="1" max="1" width="9.69921875" style="14" customWidth="1"/>
    <col min="2" max="2" width="40.19921875" style="11" bestFit="1" customWidth="1"/>
    <col min="3" max="3" width="6.59765625" style="11" bestFit="1" customWidth="1"/>
    <col min="4" max="4" width="5" style="11" bestFit="1" customWidth="1"/>
    <col min="5" max="5" width="6.59765625" style="11" bestFit="1" customWidth="1"/>
    <col min="6" max="6" width="5" style="11" bestFit="1" customWidth="1"/>
    <col min="7" max="7" width="6.59765625" style="11" bestFit="1" customWidth="1"/>
    <col min="8" max="8" width="4.8984375" style="11" bestFit="1" customWidth="1"/>
    <col min="9" max="9" width="6.59765625" style="11" bestFit="1" customWidth="1"/>
    <col min="10" max="10" width="5.8984375" style="11" bestFit="1" customWidth="1"/>
    <col min="11" max="11" width="6.59765625" style="11" bestFit="1" customWidth="1"/>
    <col min="12" max="12" width="5.8984375" style="11" bestFit="1" customWidth="1"/>
    <col min="13" max="13" width="6.59765625" style="11" bestFit="1" customWidth="1"/>
    <col min="14" max="14" width="5.8984375" style="11" bestFit="1" customWidth="1"/>
    <col min="15" max="15" width="6.59765625" style="11" bestFit="1" customWidth="1"/>
    <col min="16" max="16" width="4.8984375" style="11" bestFit="1" customWidth="1"/>
    <col min="17" max="17" width="6.59765625" style="11" bestFit="1" customWidth="1"/>
    <col min="18" max="18" width="5" style="11" bestFit="1" customWidth="1"/>
    <col min="19" max="19" width="9.09765625" style="11" bestFit="1" customWidth="1"/>
    <col min="20" max="20" width="6.69921875" style="11" bestFit="1" customWidth="1"/>
    <col min="21" max="21" width="7.59765625" style="11" bestFit="1" customWidth="1"/>
    <col min="22" max="22" width="5.8984375" style="11" bestFit="1" customWidth="1"/>
    <col min="23" max="23" width="11.19921875" style="11" bestFit="1" customWidth="1"/>
    <col min="24" max="16384" width="11" style="11"/>
  </cols>
  <sheetData>
    <row r="1" spans="1:23" ht="15" customHeight="1">
      <c r="A1" s="128" t="s">
        <v>204</v>
      </c>
    </row>
    <row r="2" spans="1:23" ht="127.2" customHeight="1">
      <c r="A2" s="1296" t="s">
        <v>591</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07" t="s">
        <v>245</v>
      </c>
      <c r="B4" s="1304" t="s">
        <v>246</v>
      </c>
      <c r="C4" s="1270" t="s">
        <v>592</v>
      </c>
      <c r="D4" s="1270"/>
      <c r="E4" s="1270"/>
      <c r="F4" s="1270"/>
      <c r="G4" s="1270"/>
      <c r="H4" s="1270"/>
      <c r="I4" s="1270"/>
      <c r="J4" s="1270"/>
      <c r="K4" s="1270"/>
      <c r="L4" s="1270"/>
      <c r="M4" s="1270"/>
      <c r="N4" s="1270"/>
      <c r="O4" s="1270"/>
      <c r="P4" s="1270"/>
      <c r="Q4" s="1270"/>
      <c r="R4" s="1270"/>
      <c r="S4" s="1270"/>
      <c r="T4" s="1310"/>
      <c r="U4" s="1270" t="s">
        <v>292</v>
      </c>
      <c r="V4" s="1270"/>
      <c r="W4" s="1271"/>
    </row>
    <row r="5" spans="1:23" ht="53.1" customHeight="1">
      <c r="A5" s="1308"/>
      <c r="B5" s="1305"/>
      <c r="C5" s="1300" t="s">
        <v>295</v>
      </c>
      <c r="D5" s="1301"/>
      <c r="E5" s="1298" t="s">
        <v>593</v>
      </c>
      <c r="F5" s="1299"/>
      <c r="G5" s="1300" t="s">
        <v>594</v>
      </c>
      <c r="H5" s="1301"/>
      <c r="I5" s="1300" t="s">
        <v>217</v>
      </c>
      <c r="J5" s="1301"/>
      <c r="K5" s="1300" t="s">
        <v>595</v>
      </c>
      <c r="L5" s="1301"/>
      <c r="M5" s="1298" t="s">
        <v>223</v>
      </c>
      <c r="N5" s="1299"/>
      <c r="O5" s="1300" t="s">
        <v>596</v>
      </c>
      <c r="P5" s="1301"/>
      <c r="Q5" s="1300" t="s">
        <v>221</v>
      </c>
      <c r="R5" s="1301"/>
      <c r="S5" s="328" t="s">
        <v>207</v>
      </c>
      <c r="T5" s="306" t="s">
        <v>597</v>
      </c>
      <c r="U5" s="1302" t="s">
        <v>598</v>
      </c>
      <c r="V5" s="1302"/>
      <c r="W5" s="1303"/>
    </row>
    <row r="6" spans="1:23" ht="17.100000000000001" customHeight="1">
      <c r="A6" s="1309"/>
      <c r="B6" s="1306"/>
      <c r="C6" s="328"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373" t="s">
        <v>207</v>
      </c>
      <c r="U6" s="328" t="s">
        <v>600</v>
      </c>
      <c r="V6" s="328" t="s">
        <v>601</v>
      </c>
      <c r="W6" s="307" t="s">
        <v>602</v>
      </c>
    </row>
    <row r="7" spans="1:23" ht="17.100000000000001" customHeight="1">
      <c r="A7" s="390" t="s">
        <v>603</v>
      </c>
      <c r="B7" s="364" t="s">
        <v>248</v>
      </c>
      <c r="C7" s="374">
        <v>7621</v>
      </c>
      <c r="D7" s="886">
        <v>5278</v>
      </c>
      <c r="E7" s="886">
        <v>4401</v>
      </c>
      <c r="F7" s="886">
        <v>3659</v>
      </c>
      <c r="G7" s="887">
        <v>409</v>
      </c>
      <c r="H7" s="887">
        <v>274</v>
      </c>
      <c r="I7" s="886">
        <v>34169</v>
      </c>
      <c r="J7" s="886">
        <v>17708</v>
      </c>
      <c r="K7" s="886">
        <v>66790</v>
      </c>
      <c r="L7" s="886">
        <v>43892</v>
      </c>
      <c r="M7" s="886">
        <v>52520</v>
      </c>
      <c r="N7" s="886">
        <v>35415</v>
      </c>
      <c r="O7" s="887">
        <v>252</v>
      </c>
      <c r="P7" s="887">
        <v>166</v>
      </c>
      <c r="Q7" s="886">
        <v>6928</v>
      </c>
      <c r="R7" s="886">
        <v>4115</v>
      </c>
      <c r="S7" s="888">
        <v>16337</v>
      </c>
      <c r="T7" s="889">
        <v>299934</v>
      </c>
      <c r="U7" s="374">
        <v>11121</v>
      </c>
      <c r="V7" s="374">
        <v>14058</v>
      </c>
      <c r="W7" s="375">
        <v>161651</v>
      </c>
    </row>
    <row r="8" spans="1:23" ht="17.100000000000001" customHeight="1">
      <c r="A8" s="391" t="s">
        <v>604</v>
      </c>
      <c r="B8" s="367" t="s">
        <v>249</v>
      </c>
      <c r="C8" s="376">
        <v>89</v>
      </c>
      <c r="D8" s="376">
        <v>82</v>
      </c>
      <c r="E8" s="376">
        <v>113</v>
      </c>
      <c r="F8" s="376">
        <v>85</v>
      </c>
      <c r="G8" s="376">
        <v>14</v>
      </c>
      <c r="H8" s="376">
        <v>8</v>
      </c>
      <c r="I8" s="376">
        <v>732</v>
      </c>
      <c r="J8" s="376">
        <v>333</v>
      </c>
      <c r="K8" s="377">
        <v>1021</v>
      </c>
      <c r="L8" s="376">
        <v>591</v>
      </c>
      <c r="M8" s="377">
        <v>2561</v>
      </c>
      <c r="N8" s="377">
        <v>1686</v>
      </c>
      <c r="O8" s="376">
        <v>10</v>
      </c>
      <c r="P8" s="376">
        <v>5</v>
      </c>
      <c r="Q8" s="376">
        <v>316</v>
      </c>
      <c r="R8" s="376">
        <v>180</v>
      </c>
      <c r="S8" s="378">
        <v>225</v>
      </c>
      <c r="T8" s="379">
        <v>8051</v>
      </c>
      <c r="U8" s="376">
        <v>415</v>
      </c>
      <c r="V8" s="376">
        <v>392</v>
      </c>
      <c r="W8" s="380">
        <v>4780</v>
      </c>
    </row>
    <row r="9" spans="1:23" ht="17.100000000000001" customHeight="1">
      <c r="A9" s="392" t="s">
        <v>605</v>
      </c>
      <c r="B9" s="368" t="s">
        <v>250</v>
      </c>
      <c r="C9" s="320">
        <v>959</v>
      </c>
      <c r="D9" s="320">
        <v>718</v>
      </c>
      <c r="E9" s="320">
        <v>327</v>
      </c>
      <c r="F9" s="320">
        <v>310</v>
      </c>
      <c r="G9" s="320">
        <v>25</v>
      </c>
      <c r="H9" s="320">
        <v>15</v>
      </c>
      <c r="I9" s="308">
        <v>4415</v>
      </c>
      <c r="J9" s="308">
        <v>2624</v>
      </c>
      <c r="K9" s="308">
        <v>4844</v>
      </c>
      <c r="L9" s="308">
        <v>3560</v>
      </c>
      <c r="M9" s="308">
        <v>1282</v>
      </c>
      <c r="N9" s="308">
        <v>1140</v>
      </c>
      <c r="O9" s="320">
        <v>26</v>
      </c>
      <c r="P9" s="320">
        <v>15</v>
      </c>
      <c r="Q9" s="320">
        <v>384</v>
      </c>
      <c r="R9" s="320">
        <v>220</v>
      </c>
      <c r="S9" s="381">
        <v>822</v>
      </c>
      <c r="T9" s="382">
        <v>21686</v>
      </c>
      <c r="U9" s="320">
        <v>632</v>
      </c>
      <c r="V9" s="308">
        <v>1702</v>
      </c>
      <c r="W9" s="309">
        <v>12825</v>
      </c>
    </row>
    <row r="10" spans="1:23" ht="17.100000000000001" customHeight="1">
      <c r="A10" s="392" t="s">
        <v>606</v>
      </c>
      <c r="B10" s="368" t="s">
        <v>251</v>
      </c>
      <c r="C10" s="320">
        <v>66</v>
      </c>
      <c r="D10" s="320">
        <v>45</v>
      </c>
      <c r="E10" s="320">
        <v>83</v>
      </c>
      <c r="F10" s="320">
        <v>65</v>
      </c>
      <c r="G10" s="320">
        <v>9</v>
      </c>
      <c r="H10" s="320">
        <v>6</v>
      </c>
      <c r="I10" s="320">
        <v>397</v>
      </c>
      <c r="J10" s="320">
        <v>196</v>
      </c>
      <c r="K10" s="320">
        <v>827</v>
      </c>
      <c r="L10" s="320">
        <v>439</v>
      </c>
      <c r="M10" s="308">
        <v>1807</v>
      </c>
      <c r="N10" s="320">
        <v>919</v>
      </c>
      <c r="O10" s="320">
        <v>5</v>
      </c>
      <c r="P10" s="320">
        <v>5</v>
      </c>
      <c r="Q10" s="320">
        <v>162</v>
      </c>
      <c r="R10" s="320">
        <v>84</v>
      </c>
      <c r="S10" s="381">
        <v>107</v>
      </c>
      <c r="T10" s="382">
        <v>5222</v>
      </c>
      <c r="U10" s="320">
        <v>251</v>
      </c>
      <c r="V10" s="320">
        <v>25</v>
      </c>
      <c r="W10" s="309">
        <v>2940</v>
      </c>
    </row>
    <row r="11" spans="1:23" ht="17.100000000000001" customHeight="1">
      <c r="A11" s="392" t="s">
        <v>607</v>
      </c>
      <c r="B11" s="368" t="s">
        <v>252</v>
      </c>
      <c r="C11" s="320">
        <v>11</v>
      </c>
      <c r="D11" s="320">
        <v>13</v>
      </c>
      <c r="E11" s="320">
        <v>6</v>
      </c>
      <c r="F11" s="320">
        <v>4</v>
      </c>
      <c r="G11" s="320">
        <v>5</v>
      </c>
      <c r="H11" s="320">
        <v>2</v>
      </c>
      <c r="I11" s="320">
        <v>167</v>
      </c>
      <c r="J11" s="320">
        <v>69</v>
      </c>
      <c r="K11" s="320">
        <v>65</v>
      </c>
      <c r="L11" s="320">
        <v>42</v>
      </c>
      <c r="M11" s="320">
        <v>688</v>
      </c>
      <c r="N11" s="320">
        <v>411</v>
      </c>
      <c r="O11" s="320">
        <v>2</v>
      </c>
      <c r="P11" s="320">
        <v>1</v>
      </c>
      <c r="Q11" s="320">
        <v>59</v>
      </c>
      <c r="R11" s="320">
        <v>20</v>
      </c>
      <c r="S11" s="381">
        <v>85</v>
      </c>
      <c r="T11" s="382">
        <v>1650</v>
      </c>
      <c r="U11" s="320">
        <v>28</v>
      </c>
      <c r="V11" s="320">
        <v>0</v>
      </c>
      <c r="W11" s="383">
        <v>517</v>
      </c>
    </row>
    <row r="12" spans="1:23" ht="17.100000000000001" customHeight="1">
      <c r="A12" s="392" t="s">
        <v>608</v>
      </c>
      <c r="B12" s="368" t="s">
        <v>253</v>
      </c>
      <c r="C12" s="320">
        <v>37</v>
      </c>
      <c r="D12" s="320">
        <v>31</v>
      </c>
      <c r="E12" s="320">
        <v>99</v>
      </c>
      <c r="F12" s="320">
        <v>78</v>
      </c>
      <c r="G12" s="320">
        <v>10</v>
      </c>
      <c r="H12" s="320">
        <v>8</v>
      </c>
      <c r="I12" s="320">
        <v>806</v>
      </c>
      <c r="J12" s="320">
        <v>367</v>
      </c>
      <c r="K12" s="308">
        <v>1275</v>
      </c>
      <c r="L12" s="320">
        <v>648</v>
      </c>
      <c r="M12" s="308">
        <v>2304</v>
      </c>
      <c r="N12" s="308">
        <v>1262</v>
      </c>
      <c r="O12" s="320">
        <v>3</v>
      </c>
      <c r="P12" s="320">
        <v>2</v>
      </c>
      <c r="Q12" s="320">
        <v>276</v>
      </c>
      <c r="R12" s="320">
        <v>144</v>
      </c>
      <c r="S12" s="381">
        <v>530</v>
      </c>
      <c r="T12" s="382">
        <v>7880</v>
      </c>
      <c r="U12" s="320">
        <v>176</v>
      </c>
      <c r="V12" s="308">
        <v>1048</v>
      </c>
      <c r="W12" s="309">
        <v>4726</v>
      </c>
    </row>
    <row r="13" spans="1:23" ht="17.100000000000001" customHeight="1">
      <c r="A13" s="392" t="s">
        <v>609</v>
      </c>
      <c r="B13" s="370" t="s">
        <v>610</v>
      </c>
      <c r="C13" s="320">
        <v>279</v>
      </c>
      <c r="D13" s="320">
        <v>136</v>
      </c>
      <c r="E13" s="320">
        <v>177</v>
      </c>
      <c r="F13" s="320">
        <v>127</v>
      </c>
      <c r="G13" s="320">
        <v>35</v>
      </c>
      <c r="H13" s="320">
        <v>23</v>
      </c>
      <c r="I13" s="308">
        <v>1146</v>
      </c>
      <c r="J13" s="320">
        <v>528</v>
      </c>
      <c r="K13" s="308">
        <v>3518</v>
      </c>
      <c r="L13" s="308">
        <v>1688</v>
      </c>
      <c r="M13" s="308">
        <v>2598</v>
      </c>
      <c r="N13" s="308">
        <v>1454</v>
      </c>
      <c r="O13" s="320">
        <v>10</v>
      </c>
      <c r="P13" s="320">
        <v>8</v>
      </c>
      <c r="Q13" s="320">
        <v>207</v>
      </c>
      <c r="R13" s="320">
        <v>129</v>
      </c>
      <c r="S13" s="384">
        <v>1146</v>
      </c>
      <c r="T13" s="382">
        <v>13209</v>
      </c>
      <c r="U13" s="320">
        <v>443</v>
      </c>
      <c r="V13" s="320">
        <v>2</v>
      </c>
      <c r="W13" s="309">
        <v>5675</v>
      </c>
    </row>
    <row r="14" spans="1:23" ht="17.100000000000001" customHeight="1">
      <c r="A14" s="392" t="s">
        <v>611</v>
      </c>
      <c r="B14" s="370" t="s">
        <v>612</v>
      </c>
      <c r="C14" s="320">
        <v>352</v>
      </c>
      <c r="D14" s="320">
        <v>207</v>
      </c>
      <c r="E14" s="320">
        <v>199</v>
      </c>
      <c r="F14" s="320">
        <v>163</v>
      </c>
      <c r="G14" s="320">
        <v>16</v>
      </c>
      <c r="H14" s="320">
        <v>16</v>
      </c>
      <c r="I14" s="308">
        <v>1865</v>
      </c>
      <c r="J14" s="320">
        <v>952</v>
      </c>
      <c r="K14" s="320">
        <v>691</v>
      </c>
      <c r="L14" s="320">
        <v>474</v>
      </c>
      <c r="M14" s="308">
        <v>2550</v>
      </c>
      <c r="N14" s="308">
        <v>1948</v>
      </c>
      <c r="O14" s="320">
        <v>14</v>
      </c>
      <c r="P14" s="320">
        <v>16</v>
      </c>
      <c r="Q14" s="320">
        <v>881</v>
      </c>
      <c r="R14" s="320">
        <v>471</v>
      </c>
      <c r="S14" s="381">
        <v>94</v>
      </c>
      <c r="T14" s="382">
        <v>10909</v>
      </c>
      <c r="U14" s="320">
        <v>581</v>
      </c>
      <c r="V14" s="320">
        <v>246</v>
      </c>
      <c r="W14" s="309">
        <v>6537</v>
      </c>
    </row>
    <row r="15" spans="1:23" ht="17.100000000000001" customHeight="1">
      <c r="A15" s="392" t="s">
        <v>613</v>
      </c>
      <c r="B15" s="368" t="s">
        <v>256</v>
      </c>
      <c r="C15" s="320">
        <v>18</v>
      </c>
      <c r="D15" s="320">
        <v>4</v>
      </c>
      <c r="E15" s="320">
        <v>5</v>
      </c>
      <c r="F15" s="320">
        <v>1</v>
      </c>
      <c r="G15" s="320">
        <v>0</v>
      </c>
      <c r="H15" s="320">
        <v>0</v>
      </c>
      <c r="I15" s="320">
        <v>45</v>
      </c>
      <c r="J15" s="320">
        <v>11</v>
      </c>
      <c r="K15" s="320">
        <v>113</v>
      </c>
      <c r="L15" s="320">
        <v>41</v>
      </c>
      <c r="M15" s="320">
        <v>139</v>
      </c>
      <c r="N15" s="320">
        <v>79</v>
      </c>
      <c r="O15" s="320">
        <v>2</v>
      </c>
      <c r="P15" s="320">
        <v>1</v>
      </c>
      <c r="Q15" s="320">
        <v>7</v>
      </c>
      <c r="R15" s="320">
        <v>7</v>
      </c>
      <c r="S15" s="381">
        <v>33</v>
      </c>
      <c r="T15" s="385">
        <v>506</v>
      </c>
      <c r="U15" s="320">
        <v>29</v>
      </c>
      <c r="V15" s="320">
        <v>63</v>
      </c>
      <c r="W15" s="383">
        <v>288</v>
      </c>
    </row>
    <row r="16" spans="1:23" ht="17.100000000000001" customHeight="1">
      <c r="A16" s="392" t="s">
        <v>614</v>
      </c>
      <c r="B16" s="368" t="s">
        <v>257</v>
      </c>
      <c r="C16" s="320">
        <v>37</v>
      </c>
      <c r="D16" s="320">
        <v>16</v>
      </c>
      <c r="E16" s="320">
        <v>48</v>
      </c>
      <c r="F16" s="320">
        <v>47</v>
      </c>
      <c r="G16" s="320">
        <v>10</v>
      </c>
      <c r="H16" s="320">
        <v>1</v>
      </c>
      <c r="I16" s="320">
        <v>365</v>
      </c>
      <c r="J16" s="320">
        <v>127</v>
      </c>
      <c r="K16" s="320">
        <v>253</v>
      </c>
      <c r="L16" s="320">
        <v>116</v>
      </c>
      <c r="M16" s="308">
        <v>1503</v>
      </c>
      <c r="N16" s="320">
        <v>747</v>
      </c>
      <c r="O16" s="320">
        <v>1</v>
      </c>
      <c r="P16" s="320">
        <v>1</v>
      </c>
      <c r="Q16" s="320">
        <v>161</v>
      </c>
      <c r="R16" s="320">
        <v>82</v>
      </c>
      <c r="S16" s="381">
        <v>79</v>
      </c>
      <c r="T16" s="382">
        <v>3594</v>
      </c>
      <c r="U16" s="320">
        <v>205</v>
      </c>
      <c r="V16" s="320">
        <v>6</v>
      </c>
      <c r="W16" s="309">
        <v>1961</v>
      </c>
    </row>
    <row r="17" spans="1:23" ht="17.100000000000001" customHeight="1">
      <c r="A17" s="392">
        <v>10</v>
      </c>
      <c r="B17" s="368" t="s">
        <v>258</v>
      </c>
      <c r="C17" s="320">
        <v>210</v>
      </c>
      <c r="D17" s="320">
        <v>188</v>
      </c>
      <c r="E17" s="320">
        <v>399</v>
      </c>
      <c r="F17" s="320">
        <v>361</v>
      </c>
      <c r="G17" s="320">
        <v>18</v>
      </c>
      <c r="H17" s="320">
        <v>8</v>
      </c>
      <c r="I17" s="308">
        <v>2584</v>
      </c>
      <c r="J17" s="308">
        <v>1356</v>
      </c>
      <c r="K17" s="308">
        <v>5386</v>
      </c>
      <c r="L17" s="308">
        <v>3166</v>
      </c>
      <c r="M17" s="308">
        <v>3465</v>
      </c>
      <c r="N17" s="308">
        <v>2416</v>
      </c>
      <c r="O17" s="320">
        <v>15</v>
      </c>
      <c r="P17" s="320">
        <v>10</v>
      </c>
      <c r="Q17" s="320">
        <v>697</v>
      </c>
      <c r="R17" s="320">
        <v>443</v>
      </c>
      <c r="S17" s="384">
        <v>1232</v>
      </c>
      <c r="T17" s="382">
        <v>21954</v>
      </c>
      <c r="U17" s="320">
        <v>941</v>
      </c>
      <c r="V17" s="320">
        <v>824</v>
      </c>
      <c r="W17" s="309">
        <v>13083</v>
      </c>
    </row>
    <row r="18" spans="1:23" ht="17.100000000000001" customHeight="1">
      <c r="A18" s="392">
        <v>11</v>
      </c>
      <c r="B18" s="368" t="s">
        <v>259</v>
      </c>
      <c r="C18" s="320">
        <v>128</v>
      </c>
      <c r="D18" s="320">
        <v>70</v>
      </c>
      <c r="E18" s="320">
        <v>61</v>
      </c>
      <c r="F18" s="320">
        <v>37</v>
      </c>
      <c r="G18" s="320">
        <v>12</v>
      </c>
      <c r="H18" s="320">
        <v>2</v>
      </c>
      <c r="I18" s="320">
        <v>820</v>
      </c>
      <c r="J18" s="320">
        <v>327</v>
      </c>
      <c r="K18" s="308">
        <v>3211</v>
      </c>
      <c r="L18" s="308">
        <v>1617</v>
      </c>
      <c r="M18" s="308">
        <v>1604</v>
      </c>
      <c r="N18" s="320">
        <v>962</v>
      </c>
      <c r="O18" s="320">
        <v>3</v>
      </c>
      <c r="P18" s="320">
        <v>3</v>
      </c>
      <c r="Q18" s="320">
        <v>138</v>
      </c>
      <c r="R18" s="320">
        <v>67</v>
      </c>
      <c r="S18" s="381">
        <v>180</v>
      </c>
      <c r="T18" s="382">
        <v>9242</v>
      </c>
      <c r="U18" s="320">
        <v>228</v>
      </c>
      <c r="V18" s="308">
        <v>1808</v>
      </c>
      <c r="W18" s="309">
        <v>5016</v>
      </c>
    </row>
    <row r="19" spans="1:23" ht="17.100000000000001" customHeight="1">
      <c r="A19" s="392">
        <v>12</v>
      </c>
      <c r="B19" s="368" t="s">
        <v>260</v>
      </c>
      <c r="C19" s="320">
        <v>2</v>
      </c>
      <c r="D19" s="320">
        <v>1</v>
      </c>
      <c r="E19" s="320">
        <v>27</v>
      </c>
      <c r="F19" s="320">
        <v>19</v>
      </c>
      <c r="G19" s="320">
        <v>12</v>
      </c>
      <c r="H19" s="320">
        <v>6</v>
      </c>
      <c r="I19" s="320">
        <v>330</v>
      </c>
      <c r="J19" s="320">
        <v>88</v>
      </c>
      <c r="K19" s="320">
        <v>135</v>
      </c>
      <c r="L19" s="320">
        <v>60</v>
      </c>
      <c r="M19" s="308">
        <v>1185</v>
      </c>
      <c r="N19" s="320">
        <v>429</v>
      </c>
      <c r="O19" s="320">
        <v>0</v>
      </c>
      <c r="P19" s="320">
        <v>0</v>
      </c>
      <c r="Q19" s="320">
        <v>61</v>
      </c>
      <c r="R19" s="320">
        <v>19</v>
      </c>
      <c r="S19" s="381">
        <v>0</v>
      </c>
      <c r="T19" s="382">
        <v>2374</v>
      </c>
      <c r="U19" s="320">
        <v>65</v>
      </c>
      <c r="V19" s="320">
        <v>0</v>
      </c>
      <c r="W19" s="309">
        <v>1170</v>
      </c>
    </row>
    <row r="20" spans="1:23" ht="17.100000000000001" customHeight="1">
      <c r="A20" s="392">
        <v>13</v>
      </c>
      <c r="B20" s="368" t="s">
        <v>261</v>
      </c>
      <c r="C20" s="320">
        <v>42</v>
      </c>
      <c r="D20" s="320">
        <v>23</v>
      </c>
      <c r="E20" s="320">
        <v>92</v>
      </c>
      <c r="F20" s="320">
        <v>65</v>
      </c>
      <c r="G20" s="320">
        <v>13</v>
      </c>
      <c r="H20" s="320">
        <v>15</v>
      </c>
      <c r="I20" s="320">
        <v>400</v>
      </c>
      <c r="J20" s="320">
        <v>198</v>
      </c>
      <c r="K20" s="320">
        <v>772</v>
      </c>
      <c r="L20" s="320">
        <v>471</v>
      </c>
      <c r="M20" s="308">
        <v>1215</v>
      </c>
      <c r="N20" s="320">
        <v>657</v>
      </c>
      <c r="O20" s="320">
        <v>6</v>
      </c>
      <c r="P20" s="320">
        <v>6</v>
      </c>
      <c r="Q20" s="320">
        <v>52</v>
      </c>
      <c r="R20" s="320">
        <v>30</v>
      </c>
      <c r="S20" s="381">
        <v>81</v>
      </c>
      <c r="T20" s="382">
        <v>4138</v>
      </c>
      <c r="U20" s="320">
        <v>184</v>
      </c>
      <c r="V20" s="320">
        <v>202</v>
      </c>
      <c r="W20" s="309">
        <v>2262</v>
      </c>
    </row>
    <row r="21" spans="1:23" ht="28.8">
      <c r="A21" s="392">
        <v>14</v>
      </c>
      <c r="B21" s="370" t="s">
        <v>615</v>
      </c>
      <c r="C21" s="320">
        <v>147</v>
      </c>
      <c r="D21" s="320">
        <v>84</v>
      </c>
      <c r="E21" s="320">
        <v>150</v>
      </c>
      <c r="F21" s="320">
        <v>127</v>
      </c>
      <c r="G21" s="320">
        <v>29</v>
      </c>
      <c r="H21" s="320">
        <v>11</v>
      </c>
      <c r="I21" s="320">
        <v>454</v>
      </c>
      <c r="J21" s="320">
        <v>190</v>
      </c>
      <c r="K21" s="308">
        <v>1213</v>
      </c>
      <c r="L21" s="320">
        <v>640</v>
      </c>
      <c r="M21" s="308">
        <v>1995</v>
      </c>
      <c r="N21" s="308">
        <v>1261</v>
      </c>
      <c r="O21" s="320">
        <v>7</v>
      </c>
      <c r="P21" s="320">
        <v>2</v>
      </c>
      <c r="Q21" s="320">
        <v>11</v>
      </c>
      <c r="R21" s="320">
        <v>3</v>
      </c>
      <c r="S21" s="381">
        <v>294</v>
      </c>
      <c r="T21" s="382">
        <v>6618</v>
      </c>
      <c r="U21" s="320">
        <v>477</v>
      </c>
      <c r="V21" s="320">
        <v>55</v>
      </c>
      <c r="W21" s="309">
        <v>3197</v>
      </c>
    </row>
    <row r="22" spans="1:23" ht="17.100000000000001" customHeight="1">
      <c r="A22" s="392">
        <v>15</v>
      </c>
      <c r="B22" s="368" t="s">
        <v>263</v>
      </c>
      <c r="C22" s="308">
        <v>1871</v>
      </c>
      <c r="D22" s="308">
        <v>1413</v>
      </c>
      <c r="E22" s="320">
        <v>179</v>
      </c>
      <c r="F22" s="320">
        <v>148</v>
      </c>
      <c r="G22" s="320">
        <v>6</v>
      </c>
      <c r="H22" s="320">
        <v>8</v>
      </c>
      <c r="I22" s="308">
        <v>2563</v>
      </c>
      <c r="J22" s="308">
        <v>1747</v>
      </c>
      <c r="K22" s="308">
        <v>14582</v>
      </c>
      <c r="L22" s="308">
        <v>12427</v>
      </c>
      <c r="M22" s="320">
        <v>560</v>
      </c>
      <c r="N22" s="320">
        <v>622</v>
      </c>
      <c r="O22" s="320">
        <v>8</v>
      </c>
      <c r="P22" s="320">
        <v>2</v>
      </c>
      <c r="Q22" s="320">
        <v>195</v>
      </c>
      <c r="R22" s="320">
        <v>130</v>
      </c>
      <c r="S22" s="381">
        <v>255</v>
      </c>
      <c r="T22" s="382">
        <v>36716</v>
      </c>
      <c r="U22" s="308">
        <v>1775</v>
      </c>
      <c r="V22" s="308">
        <v>3401</v>
      </c>
      <c r="W22" s="309">
        <v>20218</v>
      </c>
    </row>
    <row r="23" spans="1:23" ht="17.100000000000001" customHeight="1">
      <c r="A23" s="392">
        <v>16</v>
      </c>
      <c r="B23" s="368" t="s">
        <v>264</v>
      </c>
      <c r="C23" s="320">
        <v>4</v>
      </c>
      <c r="D23" s="320">
        <v>1</v>
      </c>
      <c r="E23" s="320">
        <v>3</v>
      </c>
      <c r="F23" s="320">
        <v>6</v>
      </c>
      <c r="G23" s="320">
        <v>1</v>
      </c>
      <c r="H23" s="320">
        <v>2</v>
      </c>
      <c r="I23" s="320">
        <v>191</v>
      </c>
      <c r="J23" s="320">
        <v>45</v>
      </c>
      <c r="K23" s="320">
        <v>101</v>
      </c>
      <c r="L23" s="320">
        <v>53</v>
      </c>
      <c r="M23" s="320">
        <v>400</v>
      </c>
      <c r="N23" s="320">
        <v>247</v>
      </c>
      <c r="O23" s="320">
        <v>0</v>
      </c>
      <c r="P23" s="320">
        <v>0</v>
      </c>
      <c r="Q23" s="320">
        <v>13</v>
      </c>
      <c r="R23" s="320">
        <v>6</v>
      </c>
      <c r="S23" s="381">
        <v>4</v>
      </c>
      <c r="T23" s="382">
        <v>1077</v>
      </c>
      <c r="U23" s="320">
        <v>29</v>
      </c>
      <c r="V23" s="320">
        <v>0</v>
      </c>
      <c r="W23" s="383">
        <v>369</v>
      </c>
    </row>
    <row r="24" spans="1:23" ht="17.100000000000001" customHeight="1">
      <c r="A24" s="392">
        <v>17</v>
      </c>
      <c r="B24" s="368" t="s">
        <v>265</v>
      </c>
      <c r="C24" s="320">
        <v>15</v>
      </c>
      <c r="D24" s="320">
        <v>14</v>
      </c>
      <c r="E24" s="320">
        <v>64</v>
      </c>
      <c r="F24" s="320">
        <v>41</v>
      </c>
      <c r="G24" s="320">
        <v>11</v>
      </c>
      <c r="H24" s="320">
        <v>11</v>
      </c>
      <c r="I24" s="320">
        <v>149</v>
      </c>
      <c r="J24" s="320">
        <v>95</v>
      </c>
      <c r="K24" s="320">
        <v>336</v>
      </c>
      <c r="L24" s="320">
        <v>185</v>
      </c>
      <c r="M24" s="308">
        <v>1468</v>
      </c>
      <c r="N24" s="320">
        <v>964</v>
      </c>
      <c r="O24" s="320">
        <v>4</v>
      </c>
      <c r="P24" s="320">
        <v>4</v>
      </c>
      <c r="Q24" s="320">
        <v>193</v>
      </c>
      <c r="R24" s="320">
        <v>102</v>
      </c>
      <c r="S24" s="381">
        <v>386</v>
      </c>
      <c r="T24" s="382">
        <v>4042</v>
      </c>
      <c r="U24" s="320">
        <v>111</v>
      </c>
      <c r="V24" s="320">
        <v>6</v>
      </c>
      <c r="W24" s="383">
        <v>957</v>
      </c>
    </row>
    <row r="25" spans="1:23" ht="17.100000000000001" customHeight="1">
      <c r="A25" s="392">
        <v>18</v>
      </c>
      <c r="B25" s="368" t="s">
        <v>266</v>
      </c>
      <c r="C25" s="320">
        <v>564</v>
      </c>
      <c r="D25" s="320">
        <v>305</v>
      </c>
      <c r="E25" s="320">
        <v>260</v>
      </c>
      <c r="F25" s="320">
        <v>229</v>
      </c>
      <c r="G25" s="320">
        <v>18</v>
      </c>
      <c r="H25" s="320">
        <v>13</v>
      </c>
      <c r="I25" s="308">
        <v>4741</v>
      </c>
      <c r="J25" s="308">
        <v>2477</v>
      </c>
      <c r="K25" s="308">
        <v>5160</v>
      </c>
      <c r="L25" s="308">
        <v>3072</v>
      </c>
      <c r="M25" s="308">
        <v>2656</v>
      </c>
      <c r="N25" s="308">
        <v>2200</v>
      </c>
      <c r="O25" s="320">
        <v>15</v>
      </c>
      <c r="P25" s="320">
        <v>11</v>
      </c>
      <c r="Q25" s="320">
        <v>334</v>
      </c>
      <c r="R25" s="320">
        <v>243</v>
      </c>
      <c r="S25" s="384">
        <v>1140</v>
      </c>
      <c r="T25" s="382">
        <v>23438</v>
      </c>
      <c r="U25" s="320">
        <v>896</v>
      </c>
      <c r="V25" s="308">
        <v>1541</v>
      </c>
      <c r="W25" s="309">
        <v>14440</v>
      </c>
    </row>
    <row r="26" spans="1:23" ht="17.100000000000001" customHeight="1">
      <c r="A26" s="392">
        <v>19</v>
      </c>
      <c r="B26" s="368" t="s">
        <v>267</v>
      </c>
      <c r="C26" s="320">
        <v>8</v>
      </c>
      <c r="D26" s="320">
        <v>10</v>
      </c>
      <c r="E26" s="320">
        <v>16</v>
      </c>
      <c r="F26" s="320">
        <v>7</v>
      </c>
      <c r="G26" s="320">
        <v>2</v>
      </c>
      <c r="H26" s="320">
        <v>1</v>
      </c>
      <c r="I26" s="320">
        <v>25</v>
      </c>
      <c r="J26" s="320">
        <v>13</v>
      </c>
      <c r="K26" s="308">
        <v>1559</v>
      </c>
      <c r="L26" s="320">
        <v>855</v>
      </c>
      <c r="M26" s="320">
        <v>231</v>
      </c>
      <c r="N26" s="320">
        <v>130</v>
      </c>
      <c r="O26" s="320">
        <v>0</v>
      </c>
      <c r="P26" s="320">
        <v>0</v>
      </c>
      <c r="Q26" s="320">
        <v>20</v>
      </c>
      <c r="R26" s="320">
        <v>8</v>
      </c>
      <c r="S26" s="384">
        <v>5952</v>
      </c>
      <c r="T26" s="382">
        <v>8837</v>
      </c>
      <c r="U26" s="320">
        <v>329</v>
      </c>
      <c r="V26" s="320">
        <v>0</v>
      </c>
      <c r="W26" s="309">
        <v>3495</v>
      </c>
    </row>
    <row r="27" spans="1:23" ht="17.100000000000001" customHeight="1">
      <c r="A27" s="392">
        <v>20</v>
      </c>
      <c r="B27" s="368" t="s">
        <v>268</v>
      </c>
      <c r="C27" s="320">
        <v>60</v>
      </c>
      <c r="D27" s="320">
        <v>24</v>
      </c>
      <c r="E27" s="320">
        <v>90</v>
      </c>
      <c r="F27" s="320">
        <v>57</v>
      </c>
      <c r="G27" s="320">
        <v>27</v>
      </c>
      <c r="H27" s="320">
        <v>14</v>
      </c>
      <c r="I27" s="308">
        <v>1099</v>
      </c>
      <c r="J27" s="320">
        <v>267</v>
      </c>
      <c r="K27" s="320">
        <v>463</v>
      </c>
      <c r="L27" s="320">
        <v>232</v>
      </c>
      <c r="M27" s="308">
        <v>2456</v>
      </c>
      <c r="N27" s="308">
        <v>1250</v>
      </c>
      <c r="O27" s="320">
        <v>18</v>
      </c>
      <c r="P27" s="320">
        <v>7</v>
      </c>
      <c r="Q27" s="320">
        <v>339</v>
      </c>
      <c r="R27" s="320">
        <v>155</v>
      </c>
      <c r="S27" s="381">
        <v>1</v>
      </c>
      <c r="T27" s="382">
        <v>6559</v>
      </c>
      <c r="U27" s="320">
        <v>424</v>
      </c>
      <c r="V27" s="320">
        <v>0</v>
      </c>
      <c r="W27" s="309">
        <v>4210</v>
      </c>
    </row>
    <row r="28" spans="1:23" ht="17.100000000000001" customHeight="1">
      <c r="A28" s="392">
        <v>21</v>
      </c>
      <c r="B28" s="368" t="s">
        <v>269</v>
      </c>
      <c r="C28" s="320">
        <v>158</v>
      </c>
      <c r="D28" s="320">
        <v>93</v>
      </c>
      <c r="E28" s="320">
        <v>74</v>
      </c>
      <c r="F28" s="320">
        <v>69</v>
      </c>
      <c r="G28" s="320">
        <v>4</v>
      </c>
      <c r="H28" s="320">
        <v>5</v>
      </c>
      <c r="I28" s="320">
        <v>878</v>
      </c>
      <c r="J28" s="320">
        <v>362</v>
      </c>
      <c r="K28" s="308">
        <v>1538</v>
      </c>
      <c r="L28" s="320">
        <v>695</v>
      </c>
      <c r="M28" s="308">
        <v>1468</v>
      </c>
      <c r="N28" s="320">
        <v>747</v>
      </c>
      <c r="O28" s="320">
        <v>8</v>
      </c>
      <c r="P28" s="320">
        <v>3</v>
      </c>
      <c r="Q28" s="320">
        <v>113</v>
      </c>
      <c r="R28" s="320">
        <v>63</v>
      </c>
      <c r="S28" s="381">
        <v>655</v>
      </c>
      <c r="T28" s="382">
        <v>6933</v>
      </c>
      <c r="U28" s="320">
        <v>300</v>
      </c>
      <c r="V28" s="320">
        <v>21</v>
      </c>
      <c r="W28" s="309">
        <v>3816</v>
      </c>
    </row>
    <row r="29" spans="1:23" ht="17.100000000000001" customHeight="1">
      <c r="A29" s="392">
        <v>22</v>
      </c>
      <c r="B29" s="368" t="s">
        <v>270</v>
      </c>
      <c r="C29" s="320">
        <v>27</v>
      </c>
      <c r="D29" s="320">
        <v>16</v>
      </c>
      <c r="E29" s="320">
        <v>160</v>
      </c>
      <c r="F29" s="320">
        <v>121</v>
      </c>
      <c r="G29" s="320">
        <v>21</v>
      </c>
      <c r="H29" s="320">
        <v>9</v>
      </c>
      <c r="I29" s="320">
        <v>550</v>
      </c>
      <c r="J29" s="320">
        <v>237</v>
      </c>
      <c r="K29" s="320">
        <v>740</v>
      </c>
      <c r="L29" s="320">
        <v>450</v>
      </c>
      <c r="M29" s="308">
        <v>2852</v>
      </c>
      <c r="N29" s="308">
        <v>1736</v>
      </c>
      <c r="O29" s="320">
        <v>13</v>
      </c>
      <c r="P29" s="320">
        <v>5</v>
      </c>
      <c r="Q29" s="320">
        <v>281</v>
      </c>
      <c r="R29" s="320">
        <v>157</v>
      </c>
      <c r="S29" s="381">
        <v>394</v>
      </c>
      <c r="T29" s="382">
        <v>7769</v>
      </c>
      <c r="U29" s="320">
        <v>464</v>
      </c>
      <c r="V29" s="320">
        <v>0</v>
      </c>
      <c r="W29" s="309">
        <v>1900</v>
      </c>
    </row>
    <row r="30" spans="1:23" ht="17.100000000000001" customHeight="1">
      <c r="A30" s="392">
        <v>23</v>
      </c>
      <c r="B30" s="368" t="s">
        <v>271</v>
      </c>
      <c r="C30" s="320">
        <v>77</v>
      </c>
      <c r="D30" s="320">
        <v>66</v>
      </c>
      <c r="E30" s="320">
        <v>299</v>
      </c>
      <c r="F30" s="320">
        <v>234</v>
      </c>
      <c r="G30" s="320">
        <v>27</v>
      </c>
      <c r="H30" s="320">
        <v>15</v>
      </c>
      <c r="I30" s="308">
        <v>1125</v>
      </c>
      <c r="J30" s="320">
        <v>538</v>
      </c>
      <c r="K30" s="308">
        <v>1557</v>
      </c>
      <c r="L30" s="320">
        <v>960</v>
      </c>
      <c r="M30" s="308">
        <v>3471</v>
      </c>
      <c r="N30" s="308">
        <v>2386</v>
      </c>
      <c r="O30" s="320">
        <v>16</v>
      </c>
      <c r="P30" s="320">
        <v>12</v>
      </c>
      <c r="Q30" s="320">
        <v>389</v>
      </c>
      <c r="R30" s="320">
        <v>219</v>
      </c>
      <c r="S30" s="381">
        <v>547</v>
      </c>
      <c r="T30" s="382">
        <v>11938</v>
      </c>
      <c r="U30" s="320">
        <v>509</v>
      </c>
      <c r="V30" s="320">
        <v>164</v>
      </c>
      <c r="W30" s="309">
        <v>6756</v>
      </c>
    </row>
    <row r="31" spans="1:23" ht="17.100000000000001" customHeight="1">
      <c r="A31" s="392">
        <v>24</v>
      </c>
      <c r="B31" s="368" t="s">
        <v>272</v>
      </c>
      <c r="C31" s="320">
        <v>173</v>
      </c>
      <c r="D31" s="320">
        <v>202</v>
      </c>
      <c r="E31" s="320">
        <v>229</v>
      </c>
      <c r="F31" s="320">
        <v>208</v>
      </c>
      <c r="G31" s="320">
        <v>15</v>
      </c>
      <c r="H31" s="320">
        <v>19</v>
      </c>
      <c r="I31" s="320">
        <v>902</v>
      </c>
      <c r="J31" s="320">
        <v>496</v>
      </c>
      <c r="K31" s="308">
        <v>1536</v>
      </c>
      <c r="L31" s="308">
        <v>1305</v>
      </c>
      <c r="M31" s="308">
        <v>3049</v>
      </c>
      <c r="N31" s="308">
        <v>2419</v>
      </c>
      <c r="O31" s="320">
        <v>9</v>
      </c>
      <c r="P31" s="320">
        <v>8</v>
      </c>
      <c r="Q31" s="320">
        <v>318</v>
      </c>
      <c r="R31" s="320">
        <v>228</v>
      </c>
      <c r="S31" s="381">
        <v>538</v>
      </c>
      <c r="T31" s="382">
        <v>11654</v>
      </c>
      <c r="U31" s="320">
        <v>707</v>
      </c>
      <c r="V31" s="320">
        <v>52</v>
      </c>
      <c r="W31" s="309">
        <v>4972</v>
      </c>
    </row>
    <row r="32" spans="1:23" ht="17.100000000000001" customHeight="1">
      <c r="A32" s="392">
        <v>25</v>
      </c>
      <c r="B32" s="368" t="s">
        <v>273</v>
      </c>
      <c r="C32" s="320">
        <v>142</v>
      </c>
      <c r="D32" s="320">
        <v>91</v>
      </c>
      <c r="E32" s="320">
        <v>170</v>
      </c>
      <c r="F32" s="320">
        <v>142</v>
      </c>
      <c r="G32" s="320">
        <v>5</v>
      </c>
      <c r="H32" s="320">
        <v>7</v>
      </c>
      <c r="I32" s="320">
        <v>867</v>
      </c>
      <c r="J32" s="320">
        <v>550</v>
      </c>
      <c r="K32" s="308">
        <v>1748</v>
      </c>
      <c r="L32" s="308">
        <v>1287</v>
      </c>
      <c r="M32" s="308">
        <v>1813</v>
      </c>
      <c r="N32" s="308">
        <v>1609</v>
      </c>
      <c r="O32" s="320">
        <v>9</v>
      </c>
      <c r="P32" s="320">
        <v>7</v>
      </c>
      <c r="Q32" s="320">
        <v>275</v>
      </c>
      <c r="R32" s="320">
        <v>191</v>
      </c>
      <c r="S32" s="381">
        <v>238</v>
      </c>
      <c r="T32" s="382">
        <v>9151</v>
      </c>
      <c r="U32" s="320">
        <v>549</v>
      </c>
      <c r="V32" s="320">
        <v>219</v>
      </c>
      <c r="W32" s="309">
        <v>4809</v>
      </c>
    </row>
    <row r="33" spans="1:23" ht="17.100000000000001" customHeight="1">
      <c r="A33" s="392">
        <v>26</v>
      </c>
      <c r="B33" s="368" t="s">
        <v>274</v>
      </c>
      <c r="C33" s="320">
        <v>28</v>
      </c>
      <c r="D33" s="320">
        <v>8</v>
      </c>
      <c r="E33" s="320">
        <v>34</v>
      </c>
      <c r="F33" s="320">
        <v>22</v>
      </c>
      <c r="G33" s="320">
        <v>4</v>
      </c>
      <c r="H33" s="320">
        <v>6</v>
      </c>
      <c r="I33" s="320">
        <v>200</v>
      </c>
      <c r="J33" s="320">
        <v>71</v>
      </c>
      <c r="K33" s="320">
        <v>770</v>
      </c>
      <c r="L33" s="320">
        <v>272</v>
      </c>
      <c r="M33" s="320">
        <v>544</v>
      </c>
      <c r="N33" s="320">
        <v>272</v>
      </c>
      <c r="O33" s="320">
        <v>1</v>
      </c>
      <c r="P33" s="320">
        <v>1</v>
      </c>
      <c r="Q33" s="320">
        <v>31</v>
      </c>
      <c r="R33" s="320">
        <v>13</v>
      </c>
      <c r="S33" s="381">
        <v>184</v>
      </c>
      <c r="T33" s="382">
        <v>2461</v>
      </c>
      <c r="U33" s="320">
        <v>71</v>
      </c>
      <c r="V33" s="320">
        <v>2</v>
      </c>
      <c r="W33" s="309">
        <v>1142</v>
      </c>
    </row>
    <row r="34" spans="1:23" ht="17.100000000000001" customHeight="1">
      <c r="A34" s="392">
        <v>27</v>
      </c>
      <c r="B34" s="368" t="s">
        <v>275</v>
      </c>
      <c r="C34" s="320">
        <v>154</v>
      </c>
      <c r="D34" s="320">
        <v>115</v>
      </c>
      <c r="E34" s="320">
        <v>74</v>
      </c>
      <c r="F34" s="320">
        <v>73</v>
      </c>
      <c r="G34" s="320">
        <v>11</v>
      </c>
      <c r="H34" s="320">
        <v>8</v>
      </c>
      <c r="I34" s="308">
        <v>1881</v>
      </c>
      <c r="J34" s="308">
        <v>1008</v>
      </c>
      <c r="K34" s="308">
        <v>2024</v>
      </c>
      <c r="L34" s="308">
        <v>1700</v>
      </c>
      <c r="M34" s="308">
        <v>2230</v>
      </c>
      <c r="N34" s="308">
        <v>2088</v>
      </c>
      <c r="O34" s="320">
        <v>8</v>
      </c>
      <c r="P34" s="320">
        <v>3</v>
      </c>
      <c r="Q34" s="320">
        <v>244</v>
      </c>
      <c r="R34" s="320">
        <v>174</v>
      </c>
      <c r="S34" s="381">
        <v>177</v>
      </c>
      <c r="T34" s="382">
        <v>11972</v>
      </c>
      <c r="U34" s="320">
        <v>251</v>
      </c>
      <c r="V34" s="320">
        <v>0</v>
      </c>
      <c r="W34" s="309">
        <v>6064</v>
      </c>
    </row>
    <row r="35" spans="1:23" ht="17.100000000000001" customHeight="1" thickBot="1">
      <c r="A35" s="393">
        <v>28</v>
      </c>
      <c r="B35" s="890" t="s">
        <v>276</v>
      </c>
      <c r="C35" s="815">
        <v>1963</v>
      </c>
      <c r="D35" s="815">
        <v>1302</v>
      </c>
      <c r="E35" s="817">
        <v>963</v>
      </c>
      <c r="F35" s="817">
        <v>813</v>
      </c>
      <c r="G35" s="817">
        <v>49</v>
      </c>
      <c r="H35" s="817">
        <v>35</v>
      </c>
      <c r="I35" s="815">
        <v>4472</v>
      </c>
      <c r="J35" s="815">
        <v>2436</v>
      </c>
      <c r="K35" s="815">
        <v>11352</v>
      </c>
      <c r="L35" s="815">
        <v>6846</v>
      </c>
      <c r="M35" s="815">
        <v>4426</v>
      </c>
      <c r="N35" s="815">
        <v>3374</v>
      </c>
      <c r="O35" s="817">
        <v>39</v>
      </c>
      <c r="P35" s="817">
        <v>28</v>
      </c>
      <c r="Q35" s="817">
        <v>771</v>
      </c>
      <c r="R35" s="817">
        <v>527</v>
      </c>
      <c r="S35" s="742">
        <v>958</v>
      </c>
      <c r="T35" s="891">
        <v>40354</v>
      </c>
      <c r="U35" s="817">
        <v>51</v>
      </c>
      <c r="V35" s="815">
        <v>2279</v>
      </c>
      <c r="W35" s="861">
        <v>23526</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616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618</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19">
    <mergeCell ref="K5:L5"/>
    <mergeCell ref="A2:W2"/>
    <mergeCell ref="A38:W38"/>
    <mergeCell ref="A39:W39"/>
    <mergeCell ref="A40:W40"/>
    <mergeCell ref="A41:W41"/>
    <mergeCell ref="M5:N5"/>
    <mergeCell ref="O5:P5"/>
    <mergeCell ref="Q5:R5"/>
    <mergeCell ref="U5:W5"/>
    <mergeCell ref="A37:W37"/>
    <mergeCell ref="B4:B6"/>
    <mergeCell ref="A4:A6"/>
    <mergeCell ref="C4:T4"/>
    <mergeCell ref="U4:W4"/>
    <mergeCell ref="C5:D5"/>
    <mergeCell ref="E5:F5"/>
    <mergeCell ref="G5:H5"/>
    <mergeCell ref="I5:J5"/>
  </mergeCells>
  <hyperlinks>
    <hyperlink ref="A1" location="'Table of Contents'!A1" display="Return to Table of Contents" xr:uid="{C0B2D8CA-9562-49B6-AFC9-0C73D318FFAA}"/>
    <hyperlink ref="A43" location="'Table of Contents'!A1" display="Return to Table of Contents" xr:uid="{9922FD62-39F7-404E-9BC6-68103F06B221}"/>
  </hyperlinks>
  <pageMargins left="0.2" right="0.2" top="0.5" bottom="0.5" header="0" footer="0"/>
  <pageSetup paperSize="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showGridLines="0" zoomScaleNormal="100" workbookViewId="0"/>
  </sheetViews>
  <sheetFormatPr defaultColWidth="11" defaultRowHeight="15" customHeight="1"/>
  <cols>
    <col min="1" max="1" width="11" bestFit="1" customWidth="1"/>
    <col min="2" max="2" width="12" bestFit="1" customWidth="1"/>
    <col min="3" max="4" width="13" bestFit="1" customWidth="1"/>
    <col min="5" max="5" width="16" bestFit="1" customWidth="1"/>
    <col min="6" max="6" width="9" bestFit="1" customWidth="1"/>
  </cols>
  <sheetData>
    <row r="1" spans="1:13" ht="15" customHeight="1">
      <c r="A1" s="128" t="s">
        <v>204</v>
      </c>
    </row>
    <row r="2" spans="1:13" ht="21.9" customHeight="1">
      <c r="A2" s="1231" t="s">
        <v>205</v>
      </c>
      <c r="B2" s="1232"/>
      <c r="C2" s="1232"/>
      <c r="D2" s="1232"/>
      <c r="E2" s="1232"/>
      <c r="F2" s="1232"/>
    </row>
    <row r="3" spans="1:13" ht="21.9" customHeight="1">
      <c r="A3" s="1232"/>
      <c r="B3" s="1232"/>
      <c r="C3" s="1232"/>
      <c r="D3" s="1232"/>
      <c r="E3" s="1232"/>
      <c r="F3" s="1232"/>
    </row>
    <row r="4" spans="1:13" ht="21.9" customHeight="1">
      <c r="A4" s="1232"/>
      <c r="B4" s="1232"/>
      <c r="C4" s="1232"/>
      <c r="D4" s="1232"/>
      <c r="E4" s="1232"/>
      <c r="F4" s="1232"/>
    </row>
    <row r="5" spans="1:13" ht="21.9" customHeight="1">
      <c r="A5" s="1232"/>
      <c r="B5" s="1232"/>
      <c r="C5" s="1232"/>
      <c r="D5" s="1232"/>
      <c r="E5" s="1232"/>
      <c r="F5" s="1232"/>
      <c r="H5" s="1225"/>
      <c r="I5" s="1226"/>
      <c r="J5" s="1226"/>
      <c r="K5" s="1226"/>
      <c r="L5" s="1226"/>
      <c r="M5" s="1226"/>
    </row>
    <row r="6" spans="1:13" ht="21.9" customHeight="1">
      <c r="A6" s="1232"/>
      <c r="B6" s="1232"/>
      <c r="C6" s="1232"/>
      <c r="D6" s="1232"/>
      <c r="E6" s="1232"/>
      <c r="F6" s="1232"/>
      <c r="H6" s="1225"/>
      <c r="I6" s="1226"/>
      <c r="J6" s="1226"/>
      <c r="K6" s="1226"/>
      <c r="L6" s="1226"/>
      <c r="M6" s="1226"/>
    </row>
    <row r="7" spans="1:13" ht="15" customHeight="1" thickBot="1">
      <c r="H7" s="1225"/>
      <c r="I7" s="1226"/>
      <c r="J7" s="1226"/>
      <c r="K7" s="1226"/>
      <c r="L7" s="1226"/>
      <c r="M7" s="1226"/>
    </row>
    <row r="8" spans="1:13" ht="17.100000000000001" customHeight="1">
      <c r="A8" s="1227" t="s">
        <v>2</v>
      </c>
      <c r="B8" s="1222" t="s">
        <v>206</v>
      </c>
      <c r="C8" s="1223"/>
      <c r="D8" s="1223"/>
      <c r="E8" s="1224"/>
      <c r="F8" s="1229" t="s">
        <v>207</v>
      </c>
      <c r="H8" s="1225"/>
      <c r="I8" s="1226"/>
      <c r="J8" s="1226"/>
      <c r="K8" s="1226"/>
      <c r="L8" s="1226"/>
      <c r="M8" s="1226"/>
    </row>
    <row r="9" spans="1:13" ht="53.1" customHeight="1">
      <c r="A9" s="1228"/>
      <c r="B9" s="279" t="s">
        <v>208</v>
      </c>
      <c r="C9" s="280" t="s">
        <v>209</v>
      </c>
      <c r="D9" s="280" t="s">
        <v>210</v>
      </c>
      <c r="E9" s="281" t="s">
        <v>211</v>
      </c>
      <c r="F9" s="1230"/>
      <c r="H9" s="1225"/>
      <c r="I9" s="1226"/>
      <c r="J9" s="1226"/>
      <c r="K9" s="1226"/>
      <c r="L9" s="1226"/>
      <c r="M9" s="1226"/>
    </row>
    <row r="10" spans="1:13" ht="17.100000000000001" customHeight="1">
      <c r="A10" s="828" t="s">
        <v>207</v>
      </c>
      <c r="B10" s="829">
        <v>78414</v>
      </c>
      <c r="C10" s="830">
        <v>21636</v>
      </c>
      <c r="D10" s="830">
        <v>245110</v>
      </c>
      <c r="E10" s="831">
        <v>83683</v>
      </c>
      <c r="F10" s="832">
        <v>428843</v>
      </c>
      <c r="G10" s="6"/>
    </row>
    <row r="11" spans="1:13" ht="17.100000000000001" customHeight="1">
      <c r="A11" s="282" t="s">
        <v>212</v>
      </c>
      <c r="B11" s="255">
        <v>50093</v>
      </c>
      <c r="C11" s="249">
        <v>10394</v>
      </c>
      <c r="D11" s="249">
        <v>87723</v>
      </c>
      <c r="E11" s="283">
        <v>15570</v>
      </c>
      <c r="F11" s="256">
        <v>163780</v>
      </c>
    </row>
    <row r="12" spans="1:13" ht="17.100000000000001" customHeight="1" thickBot="1">
      <c r="A12" s="284" t="s">
        <v>213</v>
      </c>
      <c r="B12" s="254">
        <v>28321</v>
      </c>
      <c r="C12" s="251">
        <v>11242</v>
      </c>
      <c r="D12" s="251">
        <v>157387</v>
      </c>
      <c r="E12" s="285">
        <v>68113</v>
      </c>
      <c r="F12" s="265">
        <v>265063</v>
      </c>
    </row>
    <row r="13" spans="1:13" ht="24.6" customHeight="1">
      <c r="A13" s="1219" t="s">
        <v>214</v>
      </c>
      <c r="B13" s="1220"/>
      <c r="C13" s="1220"/>
      <c r="D13" s="1220"/>
      <c r="E13" s="1220"/>
      <c r="F13" s="1220"/>
    </row>
    <row r="14" spans="1:13" ht="37.200000000000003" customHeight="1">
      <c r="A14" s="1221" t="s">
        <v>215</v>
      </c>
      <c r="B14" s="1221"/>
      <c r="C14" s="1221"/>
      <c r="D14" s="1221"/>
      <c r="E14" s="1221"/>
      <c r="F14" s="1221"/>
    </row>
    <row r="15" spans="1:13" ht="17.25" customHeight="1">
      <c r="A15" s="246"/>
      <c r="B15" s="246"/>
      <c r="C15" s="246"/>
      <c r="D15" s="246"/>
      <c r="E15" s="246"/>
      <c r="F15" s="246"/>
    </row>
    <row r="16" spans="1:13" ht="15" customHeight="1">
      <c r="A16" s="128" t="s">
        <v>204</v>
      </c>
    </row>
  </sheetData>
  <mergeCells count="11">
    <mergeCell ref="A13:F13"/>
    <mergeCell ref="A14:F14"/>
    <mergeCell ref="B8:E8"/>
    <mergeCell ref="H5:M5"/>
    <mergeCell ref="H6:M6"/>
    <mergeCell ref="H7:M7"/>
    <mergeCell ref="H8:M8"/>
    <mergeCell ref="H9:M9"/>
    <mergeCell ref="A8:A9"/>
    <mergeCell ref="F8:F9"/>
    <mergeCell ref="A2:F6"/>
  </mergeCells>
  <hyperlinks>
    <hyperlink ref="A16" location="'Table of Contents'!A1" display="Return to Table of Contents" xr:uid="{E569A08A-16B8-4D36-BCB5-94C6DCA74EAF}"/>
    <hyperlink ref="A1" location="'Table of Contents'!A1" display="Return to Table of Contents" xr:uid="{79EE51B3-F0AE-46B8-ADC8-249DC923D9A4}"/>
  </hyperlinks>
  <pageMargins left="0.2" right="0.2" top="0.5" bottom="0.5" header="0" footer="0"/>
  <pageSetup paperSize="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DE7D-7C07-4E52-B892-EAD88FC85EF6}">
  <dimension ref="A1:W43"/>
  <sheetViews>
    <sheetView showGridLines="0" topLeftCell="A4" zoomScale="90" zoomScaleNormal="90" workbookViewId="0">
      <selection activeCell="C7" sqref="C7"/>
    </sheetView>
  </sheetViews>
  <sheetFormatPr defaultColWidth="11" defaultRowHeight="15" customHeight="1"/>
  <cols>
    <col min="1" max="1" width="10" style="9" customWidth="1"/>
    <col min="2" max="2" width="58" bestFit="1" customWidth="1"/>
    <col min="3" max="3" width="6.8984375" bestFit="1" customWidth="1"/>
    <col min="4" max="4" width="5.09765625" bestFit="1" customWidth="1"/>
    <col min="5" max="5" width="6.8984375" bestFit="1" customWidth="1"/>
    <col min="6" max="6" width="5.09765625" bestFit="1" customWidth="1"/>
    <col min="7" max="7" width="6.8984375" bestFit="1" customWidth="1"/>
    <col min="8" max="8" width="5.09765625" bestFit="1" customWidth="1"/>
    <col min="9" max="9" width="6.8984375" bestFit="1" customWidth="1"/>
    <col min="10" max="10" width="5.09765625" bestFit="1" customWidth="1"/>
    <col min="11" max="11" width="6.8984375" bestFit="1" customWidth="1"/>
    <col min="12" max="12" width="5.09765625" bestFit="1" customWidth="1"/>
    <col min="13" max="13" width="6.8984375" bestFit="1" customWidth="1"/>
    <col min="14" max="14" width="5.09765625" bestFit="1" customWidth="1"/>
    <col min="15" max="15" width="6.8984375" bestFit="1" customWidth="1"/>
    <col min="16" max="16" width="5.09765625" bestFit="1" customWidth="1"/>
    <col min="17" max="17" width="6.8984375" bestFit="1" customWidth="1"/>
    <col min="18" max="18" width="5.09765625" bestFit="1" customWidth="1"/>
    <col min="19" max="19" width="9.8984375" bestFit="1" customWidth="1"/>
    <col min="20" max="20" width="7" bestFit="1" customWidth="1"/>
    <col min="21" max="21" width="8.19921875" bestFit="1" customWidth="1"/>
    <col min="22" max="22" width="3.69921875" bestFit="1" customWidth="1"/>
    <col min="23" max="23" width="12.19921875" bestFit="1" customWidth="1"/>
  </cols>
  <sheetData>
    <row r="1" spans="1:23" ht="15" customHeight="1">
      <c r="A1" s="128" t="s">
        <v>204</v>
      </c>
    </row>
    <row r="2" spans="1:23" ht="124.2" customHeight="1">
      <c r="A2" s="1296" t="s">
        <v>620</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s="126" customFormat="1" ht="24.6" customHeight="1" thickBot="1">
      <c r="A3" s="1314" t="s">
        <v>621</v>
      </c>
      <c r="B3" s="1314"/>
      <c r="C3" s="1314"/>
      <c r="D3" s="1314"/>
      <c r="E3" s="1314"/>
      <c r="F3" s="1314"/>
      <c r="G3" s="1314"/>
      <c r="H3" s="1314"/>
      <c r="I3" s="1314"/>
      <c r="J3" s="1314"/>
      <c r="K3" s="1314"/>
      <c r="L3" s="1314"/>
      <c r="M3" s="1314"/>
      <c r="N3" s="1314"/>
      <c r="O3" s="1314"/>
      <c r="P3" s="1314"/>
      <c r="Q3" s="1314"/>
      <c r="R3" s="1314"/>
      <c r="S3" s="1314"/>
      <c r="T3" s="1314"/>
      <c r="U3" s="1314"/>
      <c r="V3" s="1314"/>
      <c r="W3" s="1314"/>
    </row>
    <row r="4" spans="1:23" ht="17.100000000000001" customHeight="1">
      <c r="A4" s="1307" t="s">
        <v>245</v>
      </c>
      <c r="B4" s="1315" t="s">
        <v>246</v>
      </c>
      <c r="C4" s="1318" t="s">
        <v>592</v>
      </c>
      <c r="D4" s="1270"/>
      <c r="E4" s="1270"/>
      <c r="F4" s="1270"/>
      <c r="G4" s="1270"/>
      <c r="H4" s="1270"/>
      <c r="I4" s="1270"/>
      <c r="J4" s="1270"/>
      <c r="K4" s="1270"/>
      <c r="L4" s="1270"/>
      <c r="M4" s="1270"/>
      <c r="N4" s="1270"/>
      <c r="O4" s="1270"/>
      <c r="P4" s="1270"/>
      <c r="Q4" s="1270"/>
      <c r="R4" s="1270"/>
      <c r="S4" s="1270"/>
      <c r="T4" s="1310"/>
      <c r="U4" s="1270" t="s">
        <v>292</v>
      </c>
      <c r="V4" s="1270"/>
      <c r="W4" s="1271"/>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328" t="s">
        <v>207</v>
      </c>
      <c r="T5" s="306" t="s">
        <v>597</v>
      </c>
      <c r="U5" s="1302" t="s">
        <v>598</v>
      </c>
      <c r="V5" s="1302"/>
      <c r="W5" s="1303"/>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7">
        <v>50</v>
      </c>
      <c r="D7" s="887">
        <v>30</v>
      </c>
      <c r="E7" s="887">
        <v>10</v>
      </c>
      <c r="F7" s="887">
        <v>3</v>
      </c>
      <c r="G7" s="887">
        <v>0</v>
      </c>
      <c r="H7" s="887">
        <v>0</v>
      </c>
      <c r="I7" s="887">
        <v>114</v>
      </c>
      <c r="J7" s="887">
        <v>32</v>
      </c>
      <c r="K7" s="887">
        <v>272</v>
      </c>
      <c r="L7" s="887">
        <v>80</v>
      </c>
      <c r="M7" s="887">
        <v>217</v>
      </c>
      <c r="N7" s="887">
        <v>96</v>
      </c>
      <c r="O7" s="887">
        <v>0</v>
      </c>
      <c r="P7" s="887">
        <v>0</v>
      </c>
      <c r="Q7" s="887">
        <v>17</v>
      </c>
      <c r="R7" s="887">
        <v>5</v>
      </c>
      <c r="S7" s="895">
        <v>44</v>
      </c>
      <c r="T7" s="388">
        <v>970</v>
      </c>
      <c r="U7" s="389">
        <v>18</v>
      </c>
      <c r="V7" s="887">
        <v>224</v>
      </c>
      <c r="W7" s="896">
        <v>161</v>
      </c>
    </row>
    <row r="8" spans="1:23" ht="17.100000000000001" customHeight="1">
      <c r="A8" s="391" t="s">
        <v>604</v>
      </c>
      <c r="B8" s="299" t="s">
        <v>249</v>
      </c>
      <c r="C8" s="320">
        <v>0</v>
      </c>
      <c r="D8" s="320">
        <v>0</v>
      </c>
      <c r="E8" s="320">
        <v>0</v>
      </c>
      <c r="F8" s="320">
        <v>0</v>
      </c>
      <c r="G8" s="320">
        <v>0</v>
      </c>
      <c r="H8" s="320">
        <v>0</v>
      </c>
      <c r="I8" s="320">
        <v>0</v>
      </c>
      <c r="J8" s="320">
        <v>0</v>
      </c>
      <c r="K8" s="320">
        <v>1</v>
      </c>
      <c r="L8" s="320">
        <v>1</v>
      </c>
      <c r="M8" s="320">
        <v>10</v>
      </c>
      <c r="N8" s="320">
        <v>1</v>
      </c>
      <c r="O8" s="320">
        <v>0</v>
      </c>
      <c r="P8" s="320">
        <v>0</v>
      </c>
      <c r="Q8" s="320">
        <v>0</v>
      </c>
      <c r="R8" s="320">
        <v>0</v>
      </c>
      <c r="S8" s="381">
        <v>0</v>
      </c>
      <c r="T8" s="385">
        <v>13</v>
      </c>
      <c r="U8" s="320">
        <v>0</v>
      </c>
      <c r="V8" s="320">
        <v>1</v>
      </c>
      <c r="W8" s="383">
        <v>2</v>
      </c>
    </row>
    <row r="9" spans="1:23" ht="17.100000000000001" customHeight="1">
      <c r="A9" s="392" t="s">
        <v>605</v>
      </c>
      <c r="B9" s="299" t="s">
        <v>250</v>
      </c>
      <c r="C9" s="320">
        <v>0</v>
      </c>
      <c r="D9" s="320">
        <v>0</v>
      </c>
      <c r="E9" s="320">
        <v>0</v>
      </c>
      <c r="F9" s="320">
        <v>0</v>
      </c>
      <c r="G9" s="320">
        <v>0</v>
      </c>
      <c r="H9" s="320">
        <v>0</v>
      </c>
      <c r="I9" s="320">
        <v>7</v>
      </c>
      <c r="J9" s="320">
        <v>0</v>
      </c>
      <c r="K9" s="320">
        <v>8</v>
      </c>
      <c r="L9" s="320">
        <v>1</v>
      </c>
      <c r="M9" s="320">
        <v>2</v>
      </c>
      <c r="N9" s="320">
        <v>1</v>
      </c>
      <c r="O9" s="320">
        <v>0</v>
      </c>
      <c r="P9" s="320">
        <v>0</v>
      </c>
      <c r="Q9" s="320">
        <v>0</v>
      </c>
      <c r="R9" s="320">
        <v>0</v>
      </c>
      <c r="S9" s="381">
        <v>2</v>
      </c>
      <c r="T9" s="385">
        <v>21</v>
      </c>
      <c r="U9" s="320">
        <v>0</v>
      </c>
      <c r="V9" s="320">
        <v>1</v>
      </c>
      <c r="W9" s="383">
        <v>0</v>
      </c>
    </row>
    <row r="10" spans="1:23" ht="17.100000000000001" customHeight="1">
      <c r="A10" s="392" t="s">
        <v>606</v>
      </c>
      <c r="B10" s="299" t="s">
        <v>251</v>
      </c>
      <c r="C10" s="320">
        <v>0</v>
      </c>
      <c r="D10" s="320">
        <v>0</v>
      </c>
      <c r="E10" s="320">
        <v>0</v>
      </c>
      <c r="F10" s="320">
        <v>0</v>
      </c>
      <c r="G10" s="320">
        <v>0</v>
      </c>
      <c r="H10" s="320">
        <v>0</v>
      </c>
      <c r="I10" s="320">
        <v>0</v>
      </c>
      <c r="J10" s="320">
        <v>0</v>
      </c>
      <c r="K10" s="320">
        <v>0</v>
      </c>
      <c r="L10" s="320">
        <v>0</v>
      </c>
      <c r="M10" s="320">
        <v>0</v>
      </c>
      <c r="N10" s="320">
        <v>0</v>
      </c>
      <c r="O10" s="320">
        <v>0</v>
      </c>
      <c r="P10" s="320">
        <v>0</v>
      </c>
      <c r="Q10" s="320">
        <v>0</v>
      </c>
      <c r="R10" s="320">
        <v>0</v>
      </c>
      <c r="S10" s="381">
        <v>0</v>
      </c>
      <c r="T10" s="385">
        <v>0</v>
      </c>
      <c r="U10" s="320">
        <v>0</v>
      </c>
      <c r="V10" s="320">
        <v>0</v>
      </c>
      <c r="W10" s="383">
        <v>0</v>
      </c>
    </row>
    <row r="11" spans="1:23" ht="17.100000000000001" customHeight="1">
      <c r="A11" s="392" t="s">
        <v>607</v>
      </c>
      <c r="B11" s="299" t="s">
        <v>252</v>
      </c>
      <c r="C11" s="320">
        <v>0</v>
      </c>
      <c r="D11" s="320">
        <v>0</v>
      </c>
      <c r="E11" s="320">
        <v>0</v>
      </c>
      <c r="F11" s="320">
        <v>0</v>
      </c>
      <c r="G11" s="320">
        <v>0</v>
      </c>
      <c r="H11" s="320">
        <v>0</v>
      </c>
      <c r="I11" s="320">
        <v>0</v>
      </c>
      <c r="J11" s="320">
        <v>0</v>
      </c>
      <c r="K11" s="320">
        <v>0</v>
      </c>
      <c r="L11" s="320">
        <v>0</v>
      </c>
      <c r="M11" s="320">
        <v>0</v>
      </c>
      <c r="N11" s="320">
        <v>0</v>
      </c>
      <c r="O11" s="320">
        <v>0</v>
      </c>
      <c r="P11" s="320">
        <v>0</v>
      </c>
      <c r="Q11" s="320">
        <v>0</v>
      </c>
      <c r="R11" s="320">
        <v>0</v>
      </c>
      <c r="S11" s="381">
        <v>0</v>
      </c>
      <c r="T11" s="385">
        <v>0</v>
      </c>
      <c r="U11" s="320">
        <v>0</v>
      </c>
      <c r="V11" s="320">
        <v>0</v>
      </c>
      <c r="W11" s="383">
        <v>0</v>
      </c>
    </row>
    <row r="12" spans="1:23" ht="17.100000000000001" customHeight="1">
      <c r="A12" s="392" t="s">
        <v>608</v>
      </c>
      <c r="B12" s="299" t="s">
        <v>253</v>
      </c>
      <c r="C12" s="320">
        <v>0</v>
      </c>
      <c r="D12" s="320">
        <v>0</v>
      </c>
      <c r="E12" s="320">
        <v>0</v>
      </c>
      <c r="F12" s="320">
        <v>0</v>
      </c>
      <c r="G12" s="320">
        <v>0</v>
      </c>
      <c r="H12" s="320">
        <v>0</v>
      </c>
      <c r="I12" s="320">
        <v>2</v>
      </c>
      <c r="J12" s="320">
        <v>1</v>
      </c>
      <c r="K12" s="320">
        <v>1</v>
      </c>
      <c r="L12" s="320">
        <v>0</v>
      </c>
      <c r="M12" s="320">
        <v>8</v>
      </c>
      <c r="N12" s="320">
        <v>3</v>
      </c>
      <c r="O12" s="320">
        <v>0</v>
      </c>
      <c r="P12" s="320">
        <v>0</v>
      </c>
      <c r="Q12" s="320">
        <v>0</v>
      </c>
      <c r="R12" s="320">
        <v>0</v>
      </c>
      <c r="S12" s="381">
        <v>0</v>
      </c>
      <c r="T12" s="385">
        <v>15</v>
      </c>
      <c r="U12" s="320">
        <v>1</v>
      </c>
      <c r="V12" s="320">
        <v>2</v>
      </c>
      <c r="W12" s="383">
        <v>7</v>
      </c>
    </row>
    <row r="13" spans="1:23" ht="17.100000000000001" customHeight="1">
      <c r="A13" s="392" t="s">
        <v>609</v>
      </c>
      <c r="B13" s="299" t="s">
        <v>254</v>
      </c>
      <c r="C13" s="320">
        <v>0</v>
      </c>
      <c r="D13" s="320">
        <v>0</v>
      </c>
      <c r="E13" s="320">
        <v>0</v>
      </c>
      <c r="F13" s="320">
        <v>0</v>
      </c>
      <c r="G13" s="320">
        <v>0</v>
      </c>
      <c r="H13" s="320">
        <v>0</v>
      </c>
      <c r="I13" s="320">
        <v>0</v>
      </c>
      <c r="J13" s="320">
        <v>0</v>
      </c>
      <c r="K13" s="320">
        <v>0</v>
      </c>
      <c r="L13" s="320">
        <v>0</v>
      </c>
      <c r="M13" s="320">
        <v>0</v>
      </c>
      <c r="N13" s="320">
        <v>0</v>
      </c>
      <c r="O13" s="320">
        <v>0</v>
      </c>
      <c r="P13" s="320">
        <v>0</v>
      </c>
      <c r="Q13" s="320">
        <v>0</v>
      </c>
      <c r="R13" s="320">
        <v>0</v>
      </c>
      <c r="S13" s="381">
        <v>0</v>
      </c>
      <c r="T13" s="385">
        <v>0</v>
      </c>
      <c r="U13" s="320">
        <v>0</v>
      </c>
      <c r="V13" s="320">
        <v>0</v>
      </c>
      <c r="W13" s="383">
        <v>0</v>
      </c>
    </row>
    <row r="14" spans="1:23" ht="17.100000000000001" customHeight="1">
      <c r="A14" s="392" t="s">
        <v>611</v>
      </c>
      <c r="B14" s="299" t="s">
        <v>255</v>
      </c>
      <c r="C14" s="320" t="s">
        <v>622</v>
      </c>
      <c r="D14" s="320" t="s">
        <v>622</v>
      </c>
      <c r="E14" s="320" t="s">
        <v>622</v>
      </c>
      <c r="F14" s="320" t="s">
        <v>622</v>
      </c>
      <c r="G14" s="320" t="s">
        <v>622</v>
      </c>
      <c r="H14" s="320" t="s">
        <v>622</v>
      </c>
      <c r="I14" s="320" t="s">
        <v>622</v>
      </c>
      <c r="J14" s="320" t="s">
        <v>622</v>
      </c>
      <c r="K14" s="320" t="s">
        <v>622</v>
      </c>
      <c r="L14" s="320" t="s">
        <v>622</v>
      </c>
      <c r="M14" s="320" t="s">
        <v>622</v>
      </c>
      <c r="N14" s="320" t="s">
        <v>622</v>
      </c>
      <c r="O14" s="320" t="s">
        <v>622</v>
      </c>
      <c r="P14" s="320" t="s">
        <v>622</v>
      </c>
      <c r="Q14" s="320" t="s">
        <v>622</v>
      </c>
      <c r="R14" s="320" t="s">
        <v>622</v>
      </c>
      <c r="S14" s="381" t="s">
        <v>622</v>
      </c>
      <c r="T14" s="385" t="s">
        <v>622</v>
      </c>
      <c r="U14" s="320" t="s">
        <v>622</v>
      </c>
      <c r="V14" s="320" t="s">
        <v>622</v>
      </c>
      <c r="W14" s="383" t="s">
        <v>622</v>
      </c>
    </row>
    <row r="15" spans="1:23" ht="17.100000000000001" customHeight="1">
      <c r="A15" s="392" t="s">
        <v>613</v>
      </c>
      <c r="B15" s="299" t="s">
        <v>256</v>
      </c>
      <c r="C15" s="320">
        <v>0</v>
      </c>
      <c r="D15" s="320">
        <v>0</v>
      </c>
      <c r="E15" s="320">
        <v>0</v>
      </c>
      <c r="F15" s="320">
        <v>0</v>
      </c>
      <c r="G15" s="320">
        <v>0</v>
      </c>
      <c r="H15" s="320">
        <v>0</v>
      </c>
      <c r="I15" s="320">
        <v>0</v>
      </c>
      <c r="J15" s="320">
        <v>0</v>
      </c>
      <c r="K15" s="320">
        <v>0</v>
      </c>
      <c r="L15" s="320">
        <v>0</v>
      </c>
      <c r="M15" s="320">
        <v>0</v>
      </c>
      <c r="N15" s="320">
        <v>0</v>
      </c>
      <c r="O15" s="320">
        <v>0</v>
      </c>
      <c r="P15" s="320">
        <v>0</v>
      </c>
      <c r="Q15" s="320">
        <v>0</v>
      </c>
      <c r="R15" s="320">
        <v>0</v>
      </c>
      <c r="S15" s="381">
        <v>0</v>
      </c>
      <c r="T15" s="385">
        <v>0</v>
      </c>
      <c r="U15" s="320">
        <v>0</v>
      </c>
      <c r="V15" s="320">
        <v>0</v>
      </c>
      <c r="W15" s="383">
        <v>0</v>
      </c>
    </row>
    <row r="16" spans="1:23" ht="17.100000000000001" customHeight="1">
      <c r="A16" s="392" t="s">
        <v>614</v>
      </c>
      <c r="B16" s="299" t="s">
        <v>257</v>
      </c>
      <c r="C16" s="320">
        <v>0</v>
      </c>
      <c r="D16" s="320">
        <v>0</v>
      </c>
      <c r="E16" s="320">
        <v>0</v>
      </c>
      <c r="F16" s="320">
        <v>0</v>
      </c>
      <c r="G16" s="320">
        <v>0</v>
      </c>
      <c r="H16" s="320">
        <v>0</v>
      </c>
      <c r="I16" s="320">
        <v>0</v>
      </c>
      <c r="J16" s="320">
        <v>0</v>
      </c>
      <c r="K16" s="320">
        <v>0</v>
      </c>
      <c r="L16" s="320">
        <v>0</v>
      </c>
      <c r="M16" s="320">
        <v>0</v>
      </c>
      <c r="N16" s="320">
        <v>0</v>
      </c>
      <c r="O16" s="320">
        <v>0</v>
      </c>
      <c r="P16" s="320">
        <v>0</v>
      </c>
      <c r="Q16" s="320">
        <v>0</v>
      </c>
      <c r="R16" s="320">
        <v>0</v>
      </c>
      <c r="S16" s="381">
        <v>0</v>
      </c>
      <c r="T16" s="385">
        <v>0</v>
      </c>
      <c r="U16" s="320">
        <v>0</v>
      </c>
      <c r="V16" s="320">
        <v>0</v>
      </c>
      <c r="W16" s="383">
        <v>0</v>
      </c>
    </row>
    <row r="17" spans="1:23" ht="17.100000000000001" customHeight="1">
      <c r="A17" s="392">
        <v>10</v>
      </c>
      <c r="B17" s="299" t="s">
        <v>258</v>
      </c>
      <c r="C17" s="320">
        <v>0</v>
      </c>
      <c r="D17" s="320">
        <v>0</v>
      </c>
      <c r="E17" s="320">
        <v>1</v>
      </c>
      <c r="F17" s="320">
        <v>0</v>
      </c>
      <c r="G17" s="320">
        <v>0</v>
      </c>
      <c r="H17" s="320">
        <v>0</v>
      </c>
      <c r="I17" s="320">
        <v>10</v>
      </c>
      <c r="J17" s="320">
        <v>4</v>
      </c>
      <c r="K17" s="320">
        <v>7</v>
      </c>
      <c r="L17" s="320">
        <v>1</v>
      </c>
      <c r="M17" s="320">
        <v>9</v>
      </c>
      <c r="N17" s="320">
        <v>5</v>
      </c>
      <c r="O17" s="320">
        <v>0</v>
      </c>
      <c r="P17" s="320">
        <v>0</v>
      </c>
      <c r="Q17" s="320">
        <v>0</v>
      </c>
      <c r="R17" s="320">
        <v>1</v>
      </c>
      <c r="S17" s="381">
        <v>2</v>
      </c>
      <c r="T17" s="385">
        <v>40</v>
      </c>
      <c r="U17" s="320">
        <v>0</v>
      </c>
      <c r="V17" s="320">
        <v>0</v>
      </c>
      <c r="W17" s="383">
        <v>7</v>
      </c>
    </row>
    <row r="18" spans="1:23" ht="17.100000000000001" customHeight="1">
      <c r="A18" s="392">
        <v>11</v>
      </c>
      <c r="B18" s="299" t="s">
        <v>259</v>
      </c>
      <c r="C18" s="320">
        <v>0</v>
      </c>
      <c r="D18" s="320">
        <v>0</v>
      </c>
      <c r="E18" s="320">
        <v>0</v>
      </c>
      <c r="F18" s="320">
        <v>0</v>
      </c>
      <c r="G18" s="320">
        <v>0</v>
      </c>
      <c r="H18" s="320">
        <v>0</v>
      </c>
      <c r="I18" s="320">
        <v>1</v>
      </c>
      <c r="J18" s="320">
        <v>0</v>
      </c>
      <c r="K18" s="320">
        <v>3</v>
      </c>
      <c r="L18" s="320">
        <v>2</v>
      </c>
      <c r="M18" s="320">
        <v>9</v>
      </c>
      <c r="N18" s="320">
        <v>1</v>
      </c>
      <c r="O18" s="320">
        <v>0</v>
      </c>
      <c r="P18" s="320">
        <v>0</v>
      </c>
      <c r="Q18" s="320">
        <v>0</v>
      </c>
      <c r="R18" s="320">
        <v>0</v>
      </c>
      <c r="S18" s="381">
        <v>4</v>
      </c>
      <c r="T18" s="385">
        <v>20</v>
      </c>
      <c r="U18" s="320">
        <v>0</v>
      </c>
      <c r="V18" s="320">
        <v>1</v>
      </c>
      <c r="W18" s="383">
        <v>0</v>
      </c>
    </row>
    <row r="19" spans="1:23" ht="17.100000000000001" customHeight="1">
      <c r="A19" s="392">
        <v>12</v>
      </c>
      <c r="B19" s="299" t="s">
        <v>260</v>
      </c>
      <c r="C19" s="320">
        <v>0</v>
      </c>
      <c r="D19" s="320">
        <v>0</v>
      </c>
      <c r="E19" s="320">
        <v>0</v>
      </c>
      <c r="F19" s="320">
        <v>0</v>
      </c>
      <c r="G19" s="320">
        <v>0</v>
      </c>
      <c r="H19" s="320">
        <v>0</v>
      </c>
      <c r="I19" s="320">
        <v>5</v>
      </c>
      <c r="J19" s="320">
        <v>2</v>
      </c>
      <c r="K19" s="320">
        <v>3</v>
      </c>
      <c r="L19" s="320">
        <v>1</v>
      </c>
      <c r="M19" s="320">
        <v>7</v>
      </c>
      <c r="N19" s="320">
        <v>4</v>
      </c>
      <c r="O19" s="320">
        <v>0</v>
      </c>
      <c r="P19" s="320">
        <v>0</v>
      </c>
      <c r="Q19" s="320">
        <v>1</v>
      </c>
      <c r="R19" s="320">
        <v>0</v>
      </c>
      <c r="S19" s="381">
        <v>0</v>
      </c>
      <c r="T19" s="385">
        <v>23</v>
      </c>
      <c r="U19" s="320">
        <v>0</v>
      </c>
      <c r="V19" s="320">
        <v>0</v>
      </c>
      <c r="W19" s="383">
        <v>5</v>
      </c>
    </row>
    <row r="20" spans="1:23" ht="17.100000000000001" customHeight="1">
      <c r="A20" s="392">
        <v>13</v>
      </c>
      <c r="B20" s="299" t="s">
        <v>261</v>
      </c>
      <c r="C20" s="320">
        <v>0</v>
      </c>
      <c r="D20" s="320">
        <v>0</v>
      </c>
      <c r="E20" s="320">
        <v>0</v>
      </c>
      <c r="F20" s="320">
        <v>0</v>
      </c>
      <c r="G20" s="320">
        <v>0</v>
      </c>
      <c r="H20" s="320">
        <v>0</v>
      </c>
      <c r="I20" s="320">
        <v>0</v>
      </c>
      <c r="J20" s="320">
        <v>0</v>
      </c>
      <c r="K20" s="320">
        <v>0</v>
      </c>
      <c r="L20" s="320">
        <v>0</v>
      </c>
      <c r="M20" s="320">
        <v>0</v>
      </c>
      <c r="N20" s="320">
        <v>0</v>
      </c>
      <c r="O20" s="320">
        <v>0</v>
      </c>
      <c r="P20" s="320">
        <v>0</v>
      </c>
      <c r="Q20" s="320">
        <v>0</v>
      </c>
      <c r="R20" s="320">
        <v>0</v>
      </c>
      <c r="S20" s="381">
        <v>0</v>
      </c>
      <c r="T20" s="385">
        <v>0</v>
      </c>
      <c r="U20" s="320">
        <v>0</v>
      </c>
      <c r="V20" s="320">
        <v>0</v>
      </c>
      <c r="W20" s="383">
        <v>0</v>
      </c>
    </row>
    <row r="21" spans="1:23" ht="29.4">
      <c r="A21" s="392">
        <v>14</v>
      </c>
      <c r="B21" s="386" t="s">
        <v>615</v>
      </c>
      <c r="C21" s="320">
        <v>0</v>
      </c>
      <c r="D21" s="320">
        <v>0</v>
      </c>
      <c r="E21" s="320">
        <v>1</v>
      </c>
      <c r="F21" s="320">
        <v>0</v>
      </c>
      <c r="G21" s="320">
        <v>0</v>
      </c>
      <c r="H21" s="320">
        <v>0</v>
      </c>
      <c r="I21" s="320">
        <v>1</v>
      </c>
      <c r="J21" s="320">
        <v>0</v>
      </c>
      <c r="K21" s="320">
        <v>16</v>
      </c>
      <c r="L21" s="320">
        <v>3</v>
      </c>
      <c r="M21" s="320">
        <v>33</v>
      </c>
      <c r="N21" s="320">
        <v>18</v>
      </c>
      <c r="O21" s="320">
        <v>0</v>
      </c>
      <c r="P21" s="320">
        <v>0</v>
      </c>
      <c r="Q21" s="320">
        <v>0</v>
      </c>
      <c r="R21" s="320">
        <v>0</v>
      </c>
      <c r="S21" s="381">
        <v>2</v>
      </c>
      <c r="T21" s="385">
        <v>74</v>
      </c>
      <c r="U21" s="320">
        <v>4</v>
      </c>
      <c r="V21" s="320">
        <v>0</v>
      </c>
      <c r="W21" s="383">
        <v>1</v>
      </c>
    </row>
    <row r="22" spans="1:23" ht="17.100000000000001" customHeight="1">
      <c r="A22" s="392">
        <v>15</v>
      </c>
      <c r="B22" s="299" t="s">
        <v>263</v>
      </c>
      <c r="C22" s="320">
        <v>48</v>
      </c>
      <c r="D22" s="320">
        <v>30</v>
      </c>
      <c r="E22" s="320">
        <v>3</v>
      </c>
      <c r="F22" s="320">
        <v>2</v>
      </c>
      <c r="G22" s="320">
        <v>0</v>
      </c>
      <c r="H22" s="320">
        <v>0</v>
      </c>
      <c r="I22" s="320">
        <v>49</v>
      </c>
      <c r="J22" s="320">
        <v>6</v>
      </c>
      <c r="K22" s="320">
        <v>190</v>
      </c>
      <c r="L22" s="320">
        <v>59</v>
      </c>
      <c r="M22" s="320">
        <v>21</v>
      </c>
      <c r="N22" s="320">
        <v>8</v>
      </c>
      <c r="O22" s="320">
        <v>0</v>
      </c>
      <c r="P22" s="320">
        <v>0</v>
      </c>
      <c r="Q22" s="320">
        <v>6</v>
      </c>
      <c r="R22" s="320">
        <v>1</v>
      </c>
      <c r="S22" s="381">
        <v>13</v>
      </c>
      <c r="T22" s="385">
        <v>436</v>
      </c>
      <c r="U22" s="320">
        <v>9</v>
      </c>
      <c r="V22" s="320">
        <v>214</v>
      </c>
      <c r="W22" s="383">
        <v>77</v>
      </c>
    </row>
    <row r="23" spans="1:23" ht="17.100000000000001" customHeight="1">
      <c r="A23" s="392">
        <v>16</v>
      </c>
      <c r="B23" s="299" t="s">
        <v>264</v>
      </c>
      <c r="C23" s="320">
        <v>0</v>
      </c>
      <c r="D23" s="320">
        <v>0</v>
      </c>
      <c r="E23" s="320">
        <v>0</v>
      </c>
      <c r="F23" s="320">
        <v>0</v>
      </c>
      <c r="G23" s="320">
        <v>0</v>
      </c>
      <c r="H23" s="320">
        <v>0</v>
      </c>
      <c r="I23" s="320">
        <v>0</v>
      </c>
      <c r="J23" s="320">
        <v>0</v>
      </c>
      <c r="K23" s="320">
        <v>0</v>
      </c>
      <c r="L23" s="320">
        <v>0</v>
      </c>
      <c r="M23" s="320">
        <v>0</v>
      </c>
      <c r="N23" s="320">
        <v>0</v>
      </c>
      <c r="O23" s="320">
        <v>0</v>
      </c>
      <c r="P23" s="320">
        <v>0</v>
      </c>
      <c r="Q23" s="320">
        <v>0</v>
      </c>
      <c r="R23" s="320">
        <v>0</v>
      </c>
      <c r="S23" s="381">
        <v>0</v>
      </c>
      <c r="T23" s="385">
        <v>0</v>
      </c>
      <c r="U23" s="320">
        <v>0</v>
      </c>
      <c r="V23" s="320">
        <v>0</v>
      </c>
      <c r="W23" s="383">
        <v>0</v>
      </c>
    </row>
    <row r="24" spans="1:23" ht="17.100000000000001" customHeight="1">
      <c r="A24" s="392">
        <v>17</v>
      </c>
      <c r="B24" s="299" t="s">
        <v>265</v>
      </c>
      <c r="C24" s="320">
        <v>0</v>
      </c>
      <c r="D24" s="320">
        <v>0</v>
      </c>
      <c r="E24" s="320">
        <v>0</v>
      </c>
      <c r="F24" s="320">
        <v>0</v>
      </c>
      <c r="G24" s="320">
        <v>0</v>
      </c>
      <c r="H24" s="320">
        <v>0</v>
      </c>
      <c r="I24" s="320">
        <v>0</v>
      </c>
      <c r="J24" s="320">
        <v>0</v>
      </c>
      <c r="K24" s="320">
        <v>0</v>
      </c>
      <c r="L24" s="320">
        <v>0</v>
      </c>
      <c r="M24" s="320">
        <v>0</v>
      </c>
      <c r="N24" s="320">
        <v>0</v>
      </c>
      <c r="O24" s="320">
        <v>0</v>
      </c>
      <c r="P24" s="320">
        <v>0</v>
      </c>
      <c r="Q24" s="320">
        <v>0</v>
      </c>
      <c r="R24" s="320">
        <v>0</v>
      </c>
      <c r="S24" s="381">
        <v>0</v>
      </c>
      <c r="T24" s="385">
        <v>0</v>
      </c>
      <c r="U24" s="320">
        <v>0</v>
      </c>
      <c r="V24" s="320">
        <v>0</v>
      </c>
      <c r="W24" s="383">
        <v>0</v>
      </c>
    </row>
    <row r="25" spans="1:23" ht="17.100000000000001" customHeight="1">
      <c r="A25" s="392">
        <v>18</v>
      </c>
      <c r="B25" s="299" t="s">
        <v>266</v>
      </c>
      <c r="C25" s="320">
        <v>0</v>
      </c>
      <c r="D25" s="320">
        <v>0</v>
      </c>
      <c r="E25" s="320">
        <v>1</v>
      </c>
      <c r="F25" s="320">
        <v>0</v>
      </c>
      <c r="G25" s="320">
        <v>0</v>
      </c>
      <c r="H25" s="320">
        <v>0</v>
      </c>
      <c r="I25" s="320">
        <v>2</v>
      </c>
      <c r="J25" s="320">
        <v>4</v>
      </c>
      <c r="K25" s="320">
        <v>8</v>
      </c>
      <c r="L25" s="320">
        <v>1</v>
      </c>
      <c r="M25" s="320">
        <v>13</v>
      </c>
      <c r="N25" s="320">
        <v>4</v>
      </c>
      <c r="O25" s="320">
        <v>0</v>
      </c>
      <c r="P25" s="320">
        <v>0</v>
      </c>
      <c r="Q25" s="320">
        <v>1</v>
      </c>
      <c r="R25" s="320">
        <v>0</v>
      </c>
      <c r="S25" s="381">
        <v>0</v>
      </c>
      <c r="T25" s="385">
        <v>34</v>
      </c>
      <c r="U25" s="320">
        <v>0</v>
      </c>
      <c r="V25" s="320">
        <v>0</v>
      </c>
      <c r="W25" s="383">
        <v>3</v>
      </c>
    </row>
    <row r="26" spans="1:23" ht="17.100000000000001" customHeight="1">
      <c r="A26" s="392">
        <v>19</v>
      </c>
      <c r="B26" s="299" t="s">
        <v>267</v>
      </c>
      <c r="C26" s="320" t="s">
        <v>622</v>
      </c>
      <c r="D26" s="320" t="s">
        <v>622</v>
      </c>
      <c r="E26" s="320" t="s">
        <v>622</v>
      </c>
      <c r="F26" s="320" t="s">
        <v>622</v>
      </c>
      <c r="G26" s="320" t="s">
        <v>622</v>
      </c>
      <c r="H26" s="320" t="s">
        <v>622</v>
      </c>
      <c r="I26" s="320" t="s">
        <v>622</v>
      </c>
      <c r="J26" s="320" t="s">
        <v>622</v>
      </c>
      <c r="K26" s="320" t="s">
        <v>622</v>
      </c>
      <c r="L26" s="320" t="s">
        <v>622</v>
      </c>
      <c r="M26" s="320" t="s">
        <v>622</v>
      </c>
      <c r="N26" s="320" t="s">
        <v>622</v>
      </c>
      <c r="O26" s="320" t="s">
        <v>622</v>
      </c>
      <c r="P26" s="320" t="s">
        <v>622</v>
      </c>
      <c r="Q26" s="320" t="s">
        <v>622</v>
      </c>
      <c r="R26" s="320" t="s">
        <v>622</v>
      </c>
      <c r="S26" s="381" t="s">
        <v>622</v>
      </c>
      <c r="T26" s="385" t="s">
        <v>622</v>
      </c>
      <c r="U26" s="320" t="s">
        <v>622</v>
      </c>
      <c r="V26" s="320" t="s">
        <v>622</v>
      </c>
      <c r="W26" s="383" t="s">
        <v>622</v>
      </c>
    </row>
    <row r="27" spans="1:23" ht="17.100000000000001" customHeight="1">
      <c r="A27" s="392">
        <v>20</v>
      </c>
      <c r="B27" s="299" t="s">
        <v>268</v>
      </c>
      <c r="C27" s="320">
        <v>0</v>
      </c>
      <c r="D27" s="320">
        <v>0</v>
      </c>
      <c r="E27" s="320">
        <v>0</v>
      </c>
      <c r="F27" s="320">
        <v>0</v>
      </c>
      <c r="G27" s="320">
        <v>0</v>
      </c>
      <c r="H27" s="320">
        <v>0</v>
      </c>
      <c r="I27" s="320">
        <v>0</v>
      </c>
      <c r="J27" s="320">
        <v>0</v>
      </c>
      <c r="K27" s="320">
        <v>0</v>
      </c>
      <c r="L27" s="320">
        <v>0</v>
      </c>
      <c r="M27" s="320">
        <v>0</v>
      </c>
      <c r="N27" s="320">
        <v>0</v>
      </c>
      <c r="O27" s="320">
        <v>0</v>
      </c>
      <c r="P27" s="320">
        <v>0</v>
      </c>
      <c r="Q27" s="320">
        <v>0</v>
      </c>
      <c r="R27" s="320">
        <v>0</v>
      </c>
      <c r="S27" s="381">
        <v>0</v>
      </c>
      <c r="T27" s="385">
        <v>0</v>
      </c>
      <c r="U27" s="320">
        <v>0</v>
      </c>
      <c r="V27" s="320">
        <v>0</v>
      </c>
      <c r="W27" s="383">
        <v>0</v>
      </c>
    </row>
    <row r="28" spans="1:23" ht="17.100000000000001" customHeight="1">
      <c r="A28" s="392">
        <v>21</v>
      </c>
      <c r="B28" s="299" t="s">
        <v>269</v>
      </c>
      <c r="C28" s="320">
        <v>0</v>
      </c>
      <c r="D28" s="320">
        <v>0</v>
      </c>
      <c r="E28" s="320">
        <v>0</v>
      </c>
      <c r="F28" s="320">
        <v>0</v>
      </c>
      <c r="G28" s="320">
        <v>0</v>
      </c>
      <c r="H28" s="320">
        <v>0</v>
      </c>
      <c r="I28" s="320">
        <v>2</v>
      </c>
      <c r="J28" s="320">
        <v>2</v>
      </c>
      <c r="K28" s="320">
        <v>3</v>
      </c>
      <c r="L28" s="320">
        <v>1</v>
      </c>
      <c r="M28" s="320">
        <v>6</v>
      </c>
      <c r="N28" s="320">
        <v>5</v>
      </c>
      <c r="O28" s="320">
        <v>0</v>
      </c>
      <c r="P28" s="320">
        <v>0</v>
      </c>
      <c r="Q28" s="320">
        <v>0</v>
      </c>
      <c r="R28" s="320">
        <v>1</v>
      </c>
      <c r="S28" s="381">
        <v>7</v>
      </c>
      <c r="T28" s="385">
        <v>27</v>
      </c>
      <c r="U28" s="320">
        <v>0</v>
      </c>
      <c r="V28" s="320">
        <v>0</v>
      </c>
      <c r="W28" s="383">
        <v>1</v>
      </c>
    </row>
    <row r="29" spans="1:23" ht="17.100000000000001" customHeight="1">
      <c r="A29" s="392">
        <v>22</v>
      </c>
      <c r="B29" s="299" t="s">
        <v>270</v>
      </c>
      <c r="C29" s="320">
        <v>0</v>
      </c>
      <c r="D29" s="320">
        <v>0</v>
      </c>
      <c r="E29" s="320">
        <v>0</v>
      </c>
      <c r="F29" s="320">
        <v>0</v>
      </c>
      <c r="G29" s="320">
        <v>0</v>
      </c>
      <c r="H29" s="320">
        <v>0</v>
      </c>
      <c r="I29" s="320">
        <v>3</v>
      </c>
      <c r="J29" s="320">
        <v>0</v>
      </c>
      <c r="K29" s="320">
        <v>0</v>
      </c>
      <c r="L29" s="320">
        <v>1</v>
      </c>
      <c r="M29" s="320">
        <v>12</v>
      </c>
      <c r="N29" s="320">
        <v>6</v>
      </c>
      <c r="O29" s="320">
        <v>0</v>
      </c>
      <c r="P29" s="320">
        <v>0</v>
      </c>
      <c r="Q29" s="320">
        <v>0</v>
      </c>
      <c r="R29" s="320">
        <v>0</v>
      </c>
      <c r="S29" s="381">
        <v>2</v>
      </c>
      <c r="T29" s="385">
        <v>24</v>
      </c>
      <c r="U29" s="320">
        <v>1</v>
      </c>
      <c r="V29" s="320">
        <v>0</v>
      </c>
      <c r="W29" s="383">
        <v>1</v>
      </c>
    </row>
    <row r="30" spans="1:23" ht="17.100000000000001" customHeight="1">
      <c r="A30" s="392">
        <v>23</v>
      </c>
      <c r="B30" s="299" t="s">
        <v>271</v>
      </c>
      <c r="C30" s="320" t="s">
        <v>622</v>
      </c>
      <c r="D30" s="320" t="s">
        <v>622</v>
      </c>
      <c r="E30" s="320" t="s">
        <v>622</v>
      </c>
      <c r="F30" s="320" t="s">
        <v>622</v>
      </c>
      <c r="G30" s="320" t="s">
        <v>622</v>
      </c>
      <c r="H30" s="320" t="s">
        <v>622</v>
      </c>
      <c r="I30" s="320" t="s">
        <v>622</v>
      </c>
      <c r="J30" s="320" t="s">
        <v>622</v>
      </c>
      <c r="K30" s="320" t="s">
        <v>622</v>
      </c>
      <c r="L30" s="320" t="s">
        <v>622</v>
      </c>
      <c r="M30" s="320" t="s">
        <v>622</v>
      </c>
      <c r="N30" s="320" t="s">
        <v>622</v>
      </c>
      <c r="O30" s="320" t="s">
        <v>622</v>
      </c>
      <c r="P30" s="320" t="s">
        <v>622</v>
      </c>
      <c r="Q30" s="320" t="s">
        <v>622</v>
      </c>
      <c r="R30" s="320" t="s">
        <v>622</v>
      </c>
      <c r="S30" s="381" t="s">
        <v>622</v>
      </c>
      <c r="T30" s="385" t="s">
        <v>622</v>
      </c>
      <c r="U30" s="320" t="s">
        <v>622</v>
      </c>
      <c r="V30" s="320" t="s">
        <v>622</v>
      </c>
      <c r="W30" s="383" t="s">
        <v>622</v>
      </c>
    </row>
    <row r="31" spans="1:23" ht="17.100000000000001" customHeight="1">
      <c r="A31" s="392">
        <v>24</v>
      </c>
      <c r="B31" s="299" t="s">
        <v>272</v>
      </c>
      <c r="C31" s="320">
        <v>0</v>
      </c>
      <c r="D31" s="320">
        <v>0</v>
      </c>
      <c r="E31" s="320">
        <v>0</v>
      </c>
      <c r="F31" s="320">
        <v>0</v>
      </c>
      <c r="G31" s="320">
        <v>0</v>
      </c>
      <c r="H31" s="320">
        <v>0</v>
      </c>
      <c r="I31" s="320">
        <v>0</v>
      </c>
      <c r="J31" s="320">
        <v>0</v>
      </c>
      <c r="K31" s="320">
        <v>0</v>
      </c>
      <c r="L31" s="320">
        <v>0</v>
      </c>
      <c r="M31" s="320">
        <v>0</v>
      </c>
      <c r="N31" s="320">
        <v>0</v>
      </c>
      <c r="O31" s="320">
        <v>0</v>
      </c>
      <c r="P31" s="320">
        <v>0</v>
      </c>
      <c r="Q31" s="320">
        <v>0</v>
      </c>
      <c r="R31" s="320">
        <v>0</v>
      </c>
      <c r="S31" s="381">
        <v>0</v>
      </c>
      <c r="T31" s="385">
        <v>0</v>
      </c>
      <c r="U31" s="320">
        <v>0</v>
      </c>
      <c r="V31" s="320">
        <v>0</v>
      </c>
      <c r="W31" s="383">
        <v>0</v>
      </c>
    </row>
    <row r="32" spans="1:23" ht="17.100000000000001" customHeight="1">
      <c r="A32" s="392">
        <v>25</v>
      </c>
      <c r="B32" s="299" t="s">
        <v>273</v>
      </c>
      <c r="C32" s="320">
        <v>1</v>
      </c>
      <c r="D32" s="320">
        <v>0</v>
      </c>
      <c r="E32" s="320">
        <v>1</v>
      </c>
      <c r="F32" s="320">
        <v>0</v>
      </c>
      <c r="G32" s="320">
        <v>0</v>
      </c>
      <c r="H32" s="320">
        <v>0</v>
      </c>
      <c r="I32" s="320">
        <v>15</v>
      </c>
      <c r="J32" s="320">
        <v>5</v>
      </c>
      <c r="K32" s="320">
        <v>15</v>
      </c>
      <c r="L32" s="320">
        <v>4</v>
      </c>
      <c r="M32" s="320">
        <v>32</v>
      </c>
      <c r="N32" s="320">
        <v>20</v>
      </c>
      <c r="O32" s="320">
        <v>0</v>
      </c>
      <c r="P32" s="320">
        <v>0</v>
      </c>
      <c r="Q32" s="320">
        <v>6</v>
      </c>
      <c r="R32" s="320">
        <v>0</v>
      </c>
      <c r="S32" s="381">
        <v>9</v>
      </c>
      <c r="T32" s="385">
        <v>108</v>
      </c>
      <c r="U32" s="320">
        <v>1</v>
      </c>
      <c r="V32" s="320">
        <v>3</v>
      </c>
      <c r="W32" s="383">
        <v>22</v>
      </c>
    </row>
    <row r="33" spans="1:23" ht="17.100000000000001" customHeight="1">
      <c r="A33" s="392">
        <v>26</v>
      </c>
      <c r="B33" s="299" t="s">
        <v>274</v>
      </c>
      <c r="C33" s="320">
        <v>0</v>
      </c>
      <c r="D33" s="320">
        <v>0</v>
      </c>
      <c r="E33" s="320">
        <v>0</v>
      </c>
      <c r="F33" s="320">
        <v>0</v>
      </c>
      <c r="G33" s="320">
        <v>0</v>
      </c>
      <c r="H33" s="320">
        <v>0</v>
      </c>
      <c r="I33" s="320">
        <v>0</v>
      </c>
      <c r="J33" s="320">
        <v>0</v>
      </c>
      <c r="K33" s="320">
        <v>0</v>
      </c>
      <c r="L33" s="320">
        <v>0</v>
      </c>
      <c r="M33" s="320">
        <v>0</v>
      </c>
      <c r="N33" s="320">
        <v>0</v>
      </c>
      <c r="O33" s="320">
        <v>0</v>
      </c>
      <c r="P33" s="320">
        <v>0</v>
      </c>
      <c r="Q33" s="320">
        <v>0</v>
      </c>
      <c r="R33" s="320">
        <v>0</v>
      </c>
      <c r="S33" s="381">
        <v>0</v>
      </c>
      <c r="T33" s="385">
        <v>0</v>
      </c>
      <c r="U33" s="320">
        <v>0</v>
      </c>
      <c r="V33" s="320">
        <v>0</v>
      </c>
      <c r="W33" s="383">
        <v>0</v>
      </c>
    </row>
    <row r="34" spans="1:23" ht="17.100000000000001" customHeight="1">
      <c r="A34" s="392">
        <v>27</v>
      </c>
      <c r="B34" s="299" t="s">
        <v>275</v>
      </c>
      <c r="C34" s="320">
        <v>0</v>
      </c>
      <c r="D34" s="320">
        <v>0</v>
      </c>
      <c r="E34" s="320">
        <v>0</v>
      </c>
      <c r="F34" s="320">
        <v>0</v>
      </c>
      <c r="G34" s="320">
        <v>0</v>
      </c>
      <c r="H34" s="320">
        <v>0</v>
      </c>
      <c r="I34" s="320">
        <v>0</v>
      </c>
      <c r="J34" s="320">
        <v>0</v>
      </c>
      <c r="K34" s="320">
        <v>0</v>
      </c>
      <c r="L34" s="320">
        <v>0</v>
      </c>
      <c r="M34" s="320">
        <v>0</v>
      </c>
      <c r="N34" s="320">
        <v>0</v>
      </c>
      <c r="O34" s="320">
        <v>0</v>
      </c>
      <c r="P34" s="320">
        <v>0</v>
      </c>
      <c r="Q34" s="320">
        <v>0</v>
      </c>
      <c r="R34" s="320">
        <v>0</v>
      </c>
      <c r="S34" s="381">
        <v>0</v>
      </c>
      <c r="T34" s="385">
        <v>0</v>
      </c>
      <c r="U34" s="320">
        <v>0</v>
      </c>
      <c r="V34" s="320">
        <v>0</v>
      </c>
      <c r="W34" s="383">
        <v>0</v>
      </c>
    </row>
    <row r="35" spans="1:23" ht="17.100000000000001" customHeight="1" thickBot="1">
      <c r="A35" s="393">
        <v>28</v>
      </c>
      <c r="B35" s="811" t="s">
        <v>276</v>
      </c>
      <c r="C35" s="817">
        <v>1</v>
      </c>
      <c r="D35" s="817">
        <v>0</v>
      </c>
      <c r="E35" s="817">
        <v>2</v>
      </c>
      <c r="F35" s="817">
        <v>1</v>
      </c>
      <c r="G35" s="817">
        <v>0</v>
      </c>
      <c r="H35" s="817">
        <v>0</v>
      </c>
      <c r="I35" s="817">
        <v>16</v>
      </c>
      <c r="J35" s="817">
        <v>8</v>
      </c>
      <c r="K35" s="817">
        <v>15</v>
      </c>
      <c r="L35" s="817">
        <v>4</v>
      </c>
      <c r="M35" s="817">
        <v>46</v>
      </c>
      <c r="N35" s="817">
        <v>16</v>
      </c>
      <c r="O35" s="817">
        <v>0</v>
      </c>
      <c r="P35" s="817">
        <v>0</v>
      </c>
      <c r="Q35" s="817">
        <v>3</v>
      </c>
      <c r="R35" s="817">
        <v>1</v>
      </c>
      <c r="S35" s="742">
        <v>1</v>
      </c>
      <c r="T35" s="897">
        <v>114</v>
      </c>
      <c r="U35" s="817">
        <v>1</v>
      </c>
      <c r="V35" s="817">
        <v>2</v>
      </c>
      <c r="W35" s="898">
        <v>29</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623</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618</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20">
    <mergeCell ref="A2:W2"/>
    <mergeCell ref="A3:W3"/>
    <mergeCell ref="A4:A6"/>
    <mergeCell ref="B4:B6"/>
    <mergeCell ref="C4:T4"/>
    <mergeCell ref="U4:W4"/>
    <mergeCell ref="C5:D5"/>
    <mergeCell ref="E5:F5"/>
    <mergeCell ref="G5:H5"/>
    <mergeCell ref="I5:J5"/>
    <mergeCell ref="A38:W38"/>
    <mergeCell ref="A39:W39"/>
    <mergeCell ref="A40:W40"/>
    <mergeCell ref="A41:W41"/>
    <mergeCell ref="K5:L5"/>
    <mergeCell ref="M5:N5"/>
    <mergeCell ref="O5:P5"/>
    <mergeCell ref="Q5:R5"/>
    <mergeCell ref="U5:W5"/>
    <mergeCell ref="A37:W37"/>
  </mergeCells>
  <hyperlinks>
    <hyperlink ref="A1" location="'Table of Contents'!A1" display="Return to Table of Contents" xr:uid="{7DF6CCDF-A8A4-4824-9DBD-8870E8377CD3}"/>
    <hyperlink ref="A43" location="'Table of Contents'!A1" display="Return to Table of Contents" xr:uid="{6653E48C-36A9-4985-9EE9-D11EEC211208}"/>
  </hyperlinks>
  <pageMargins left="0.2" right="0.2" top="0.5" bottom="0.5" header="0" footer="0"/>
  <pageSetup paperSize="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FF05-E3EC-4662-BFDF-618A0B0E376B}">
  <dimension ref="A1:W43"/>
  <sheetViews>
    <sheetView showGridLines="0" zoomScale="90" zoomScaleNormal="90" workbookViewId="0">
      <selection activeCell="A2" sqref="A2:W2"/>
    </sheetView>
  </sheetViews>
  <sheetFormatPr defaultColWidth="11" defaultRowHeight="15" customHeight="1"/>
  <cols>
    <col min="1" max="1" width="8.19921875" style="9" customWidth="1"/>
    <col min="2" max="2" width="58" bestFit="1" customWidth="1"/>
    <col min="3" max="3" width="6.8984375" bestFit="1" customWidth="1"/>
    <col min="4" max="4" width="5.09765625" bestFit="1" customWidth="1"/>
    <col min="5" max="5" width="6.8984375" bestFit="1" customWidth="1"/>
    <col min="6" max="6" width="5.09765625" bestFit="1" customWidth="1"/>
    <col min="7" max="7" width="6.8984375" bestFit="1" customWidth="1"/>
    <col min="8" max="8" width="5.09765625" bestFit="1" customWidth="1"/>
    <col min="9" max="9" width="6.8984375" bestFit="1" customWidth="1"/>
    <col min="10" max="10" width="5.09765625" bestFit="1" customWidth="1"/>
    <col min="11" max="11" width="6.8984375" bestFit="1" customWidth="1"/>
    <col min="12" max="12" width="5.09765625" bestFit="1" customWidth="1"/>
    <col min="13" max="13" width="6.8984375" bestFit="1" customWidth="1"/>
    <col min="14" max="14" width="5.09765625" bestFit="1" customWidth="1"/>
    <col min="15" max="15" width="6.8984375" bestFit="1" customWidth="1"/>
    <col min="16" max="16" width="5.09765625" bestFit="1" customWidth="1"/>
    <col min="17" max="17" width="6.8984375" bestFit="1" customWidth="1"/>
    <col min="18" max="18" width="5.09765625" bestFit="1" customWidth="1"/>
    <col min="19" max="19" width="9.8984375" bestFit="1" customWidth="1"/>
    <col min="20" max="20" width="7" bestFit="1" customWidth="1"/>
    <col min="21" max="21" width="8.19921875" bestFit="1" customWidth="1"/>
    <col min="22" max="22" width="3.69921875" bestFit="1" customWidth="1"/>
    <col min="23" max="23" width="12.19921875" bestFit="1" customWidth="1"/>
  </cols>
  <sheetData>
    <row r="1" spans="1:23" ht="15" customHeight="1">
      <c r="A1" s="128" t="s">
        <v>204</v>
      </c>
    </row>
    <row r="2" spans="1:23" ht="120.6" customHeight="1">
      <c r="A2" s="1296" t="s">
        <v>624</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s="126" customFormat="1" ht="21" customHeight="1" thickBot="1">
      <c r="A3" s="1314" t="s">
        <v>621</v>
      </c>
      <c r="B3" s="1314"/>
      <c r="C3" s="1314"/>
      <c r="D3" s="1314"/>
      <c r="E3" s="1314"/>
      <c r="F3" s="1314"/>
      <c r="G3" s="1314"/>
      <c r="H3" s="1314"/>
      <c r="I3" s="1314"/>
      <c r="J3" s="1314"/>
      <c r="K3" s="1314"/>
      <c r="L3" s="1314"/>
      <c r="M3" s="1314"/>
      <c r="N3" s="1314"/>
      <c r="O3" s="1314"/>
      <c r="P3" s="1314"/>
      <c r="Q3" s="1314"/>
      <c r="R3" s="1314"/>
      <c r="S3" s="1314"/>
      <c r="T3" s="1314"/>
      <c r="U3" s="1314"/>
      <c r="V3" s="1314"/>
      <c r="W3" s="1314"/>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321" t="s">
        <v>292</v>
      </c>
      <c r="V4" s="1321"/>
      <c r="W4" s="1323"/>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02" t="s">
        <v>598</v>
      </c>
      <c r="V5" s="1302"/>
      <c r="W5" s="1303"/>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7">
        <v>0</v>
      </c>
      <c r="D7" s="887">
        <v>3</v>
      </c>
      <c r="E7" s="887">
        <v>4</v>
      </c>
      <c r="F7" s="887">
        <v>0</v>
      </c>
      <c r="G7" s="887">
        <v>1</v>
      </c>
      <c r="H7" s="887">
        <v>0</v>
      </c>
      <c r="I7" s="887">
        <v>32</v>
      </c>
      <c r="J7" s="887">
        <v>9</v>
      </c>
      <c r="K7" s="887">
        <v>46</v>
      </c>
      <c r="L7" s="887">
        <v>32</v>
      </c>
      <c r="M7" s="887">
        <v>50</v>
      </c>
      <c r="N7" s="887">
        <v>15</v>
      </c>
      <c r="O7" s="887">
        <v>0</v>
      </c>
      <c r="P7" s="887">
        <v>0</v>
      </c>
      <c r="Q7" s="887">
        <v>3</v>
      </c>
      <c r="R7" s="887">
        <v>5</v>
      </c>
      <c r="S7" s="895">
        <v>7</v>
      </c>
      <c r="T7" s="388">
        <v>207</v>
      </c>
      <c r="U7" s="389">
        <v>7</v>
      </c>
      <c r="V7" s="887">
        <v>9</v>
      </c>
      <c r="W7" s="896">
        <v>37</v>
      </c>
    </row>
    <row r="8" spans="1:23" ht="17.100000000000001" customHeight="1">
      <c r="A8" s="391" t="s">
        <v>604</v>
      </c>
      <c r="B8" s="299" t="s">
        <v>249</v>
      </c>
      <c r="C8" s="320">
        <v>0</v>
      </c>
      <c r="D8" s="320">
        <v>0</v>
      </c>
      <c r="E8" s="320">
        <v>0</v>
      </c>
      <c r="F8" s="320">
        <v>0</v>
      </c>
      <c r="G8" s="320">
        <v>0</v>
      </c>
      <c r="H8" s="320">
        <v>0</v>
      </c>
      <c r="I8" s="320">
        <v>0</v>
      </c>
      <c r="J8" s="320">
        <v>0</v>
      </c>
      <c r="K8" s="320">
        <v>0</v>
      </c>
      <c r="L8" s="320">
        <v>0</v>
      </c>
      <c r="M8" s="320">
        <v>0</v>
      </c>
      <c r="N8" s="320">
        <v>0</v>
      </c>
      <c r="O8" s="320">
        <v>0</v>
      </c>
      <c r="P8" s="320">
        <v>0</v>
      </c>
      <c r="Q8" s="320">
        <v>0</v>
      </c>
      <c r="R8" s="320">
        <v>0</v>
      </c>
      <c r="S8" s="381">
        <v>0</v>
      </c>
      <c r="T8" s="385">
        <v>0</v>
      </c>
      <c r="U8" s="320">
        <v>0</v>
      </c>
      <c r="V8" s="320">
        <v>0</v>
      </c>
      <c r="W8" s="383">
        <v>0</v>
      </c>
    </row>
    <row r="9" spans="1:23" ht="17.100000000000001" customHeight="1">
      <c r="A9" s="392" t="s">
        <v>605</v>
      </c>
      <c r="B9" s="299" t="s">
        <v>250</v>
      </c>
      <c r="C9" s="320">
        <v>0</v>
      </c>
      <c r="D9" s="320">
        <v>0</v>
      </c>
      <c r="E9" s="320">
        <v>1</v>
      </c>
      <c r="F9" s="320">
        <v>0</v>
      </c>
      <c r="G9" s="320">
        <v>0</v>
      </c>
      <c r="H9" s="320">
        <v>0</v>
      </c>
      <c r="I9" s="320">
        <v>5</v>
      </c>
      <c r="J9" s="320">
        <v>1</v>
      </c>
      <c r="K9" s="320">
        <v>5</v>
      </c>
      <c r="L9" s="320">
        <v>1</v>
      </c>
      <c r="M9" s="320">
        <v>1</v>
      </c>
      <c r="N9" s="320">
        <v>0</v>
      </c>
      <c r="O9" s="320">
        <v>0</v>
      </c>
      <c r="P9" s="320">
        <v>0</v>
      </c>
      <c r="Q9" s="320">
        <v>0</v>
      </c>
      <c r="R9" s="320">
        <v>0</v>
      </c>
      <c r="S9" s="381">
        <v>0</v>
      </c>
      <c r="T9" s="385">
        <v>14</v>
      </c>
      <c r="U9" s="320">
        <v>0</v>
      </c>
      <c r="V9" s="320">
        <v>0</v>
      </c>
      <c r="W9" s="383">
        <v>0</v>
      </c>
    </row>
    <row r="10" spans="1:23" ht="17.100000000000001" customHeight="1">
      <c r="A10" s="392" t="s">
        <v>606</v>
      </c>
      <c r="B10" s="299" t="s">
        <v>251</v>
      </c>
      <c r="C10" s="320">
        <v>0</v>
      </c>
      <c r="D10" s="320">
        <v>0</v>
      </c>
      <c r="E10" s="320">
        <v>0</v>
      </c>
      <c r="F10" s="320">
        <v>0</v>
      </c>
      <c r="G10" s="320">
        <v>0</v>
      </c>
      <c r="H10" s="320">
        <v>0</v>
      </c>
      <c r="I10" s="320">
        <v>0</v>
      </c>
      <c r="J10" s="320">
        <v>0</v>
      </c>
      <c r="K10" s="320">
        <v>0</v>
      </c>
      <c r="L10" s="320">
        <v>0</v>
      </c>
      <c r="M10" s="320">
        <v>0</v>
      </c>
      <c r="N10" s="320">
        <v>0</v>
      </c>
      <c r="O10" s="320">
        <v>0</v>
      </c>
      <c r="P10" s="320">
        <v>0</v>
      </c>
      <c r="Q10" s="320">
        <v>0</v>
      </c>
      <c r="R10" s="320">
        <v>0</v>
      </c>
      <c r="S10" s="381">
        <v>0</v>
      </c>
      <c r="T10" s="385">
        <v>0</v>
      </c>
      <c r="U10" s="320">
        <v>0</v>
      </c>
      <c r="V10" s="320">
        <v>0</v>
      </c>
      <c r="W10" s="383">
        <v>0</v>
      </c>
    </row>
    <row r="11" spans="1:23" ht="17.100000000000001" customHeight="1">
      <c r="A11" s="392" t="s">
        <v>607</v>
      </c>
      <c r="B11" s="299" t="s">
        <v>252</v>
      </c>
      <c r="C11" s="320">
        <v>0</v>
      </c>
      <c r="D11" s="320">
        <v>0</v>
      </c>
      <c r="E11" s="320">
        <v>0</v>
      </c>
      <c r="F11" s="320">
        <v>0</v>
      </c>
      <c r="G11" s="320">
        <v>0</v>
      </c>
      <c r="H11" s="320">
        <v>0</v>
      </c>
      <c r="I11" s="320">
        <v>0</v>
      </c>
      <c r="J11" s="320">
        <v>0</v>
      </c>
      <c r="K11" s="320">
        <v>0</v>
      </c>
      <c r="L11" s="320">
        <v>0</v>
      </c>
      <c r="M11" s="320">
        <v>0</v>
      </c>
      <c r="N11" s="320">
        <v>0</v>
      </c>
      <c r="O11" s="320">
        <v>0</v>
      </c>
      <c r="P11" s="320">
        <v>0</v>
      </c>
      <c r="Q11" s="320">
        <v>0</v>
      </c>
      <c r="R11" s="320">
        <v>0</v>
      </c>
      <c r="S11" s="381">
        <v>0</v>
      </c>
      <c r="T11" s="385">
        <v>0</v>
      </c>
      <c r="U11" s="320">
        <v>0</v>
      </c>
      <c r="V11" s="320">
        <v>0</v>
      </c>
      <c r="W11" s="383">
        <v>0</v>
      </c>
    </row>
    <row r="12" spans="1:23" ht="17.100000000000001" customHeight="1">
      <c r="A12" s="392" t="s">
        <v>608</v>
      </c>
      <c r="B12" s="299" t="s">
        <v>253</v>
      </c>
      <c r="C12" s="320">
        <v>0</v>
      </c>
      <c r="D12" s="320">
        <v>0</v>
      </c>
      <c r="E12" s="320">
        <v>0</v>
      </c>
      <c r="F12" s="320">
        <v>0</v>
      </c>
      <c r="G12" s="320">
        <v>0</v>
      </c>
      <c r="H12" s="320">
        <v>0</v>
      </c>
      <c r="I12" s="320">
        <v>0</v>
      </c>
      <c r="J12" s="320">
        <v>0</v>
      </c>
      <c r="K12" s="320">
        <v>0</v>
      </c>
      <c r="L12" s="320">
        <v>0</v>
      </c>
      <c r="M12" s="320">
        <v>0</v>
      </c>
      <c r="N12" s="320">
        <v>0</v>
      </c>
      <c r="O12" s="320">
        <v>0</v>
      </c>
      <c r="P12" s="320">
        <v>0</v>
      </c>
      <c r="Q12" s="320">
        <v>0</v>
      </c>
      <c r="R12" s="320">
        <v>0</v>
      </c>
      <c r="S12" s="381">
        <v>0</v>
      </c>
      <c r="T12" s="385">
        <v>0</v>
      </c>
      <c r="U12" s="320">
        <v>0</v>
      </c>
      <c r="V12" s="320">
        <v>0</v>
      </c>
      <c r="W12" s="383">
        <v>0</v>
      </c>
    </row>
    <row r="13" spans="1:23" ht="17.100000000000001" customHeight="1">
      <c r="A13" s="392" t="s">
        <v>609</v>
      </c>
      <c r="B13" s="299" t="s">
        <v>254</v>
      </c>
      <c r="C13" s="320">
        <v>0</v>
      </c>
      <c r="D13" s="320">
        <v>0</v>
      </c>
      <c r="E13" s="320">
        <v>0</v>
      </c>
      <c r="F13" s="320">
        <v>0</v>
      </c>
      <c r="G13" s="320">
        <v>0</v>
      </c>
      <c r="H13" s="320">
        <v>0</v>
      </c>
      <c r="I13" s="320">
        <v>0</v>
      </c>
      <c r="J13" s="320">
        <v>0</v>
      </c>
      <c r="K13" s="320">
        <v>0</v>
      </c>
      <c r="L13" s="320">
        <v>0</v>
      </c>
      <c r="M13" s="320">
        <v>0</v>
      </c>
      <c r="N13" s="320">
        <v>0</v>
      </c>
      <c r="O13" s="320">
        <v>0</v>
      </c>
      <c r="P13" s="320">
        <v>0</v>
      </c>
      <c r="Q13" s="320">
        <v>0</v>
      </c>
      <c r="R13" s="320">
        <v>0</v>
      </c>
      <c r="S13" s="381">
        <v>0</v>
      </c>
      <c r="T13" s="385">
        <v>0</v>
      </c>
      <c r="U13" s="320">
        <v>0</v>
      </c>
      <c r="V13" s="320">
        <v>0</v>
      </c>
      <c r="W13" s="383">
        <v>0</v>
      </c>
    </row>
    <row r="14" spans="1:23" ht="17.100000000000001" customHeight="1">
      <c r="A14" s="392" t="s">
        <v>611</v>
      </c>
      <c r="B14" s="299" t="s">
        <v>255</v>
      </c>
      <c r="C14" s="320">
        <v>0</v>
      </c>
      <c r="D14" s="320">
        <v>0</v>
      </c>
      <c r="E14" s="320">
        <v>0</v>
      </c>
      <c r="F14" s="320">
        <v>0</v>
      </c>
      <c r="G14" s="320">
        <v>0</v>
      </c>
      <c r="H14" s="320">
        <v>0</v>
      </c>
      <c r="I14" s="320">
        <v>0</v>
      </c>
      <c r="J14" s="320">
        <v>0</v>
      </c>
      <c r="K14" s="320">
        <v>0</v>
      </c>
      <c r="L14" s="320">
        <v>0</v>
      </c>
      <c r="M14" s="320">
        <v>0</v>
      </c>
      <c r="N14" s="320">
        <v>0</v>
      </c>
      <c r="O14" s="320">
        <v>0</v>
      </c>
      <c r="P14" s="320">
        <v>0</v>
      </c>
      <c r="Q14" s="320">
        <v>0</v>
      </c>
      <c r="R14" s="320">
        <v>0</v>
      </c>
      <c r="S14" s="381">
        <v>0</v>
      </c>
      <c r="T14" s="385">
        <v>0</v>
      </c>
      <c r="U14" s="320">
        <v>0</v>
      </c>
      <c r="V14" s="320">
        <v>0</v>
      </c>
      <c r="W14" s="383">
        <v>0</v>
      </c>
    </row>
    <row r="15" spans="1:23" ht="17.100000000000001" customHeight="1">
      <c r="A15" s="392" t="s">
        <v>613</v>
      </c>
      <c r="B15" s="299" t="s">
        <v>256</v>
      </c>
      <c r="C15" s="320">
        <v>0</v>
      </c>
      <c r="D15" s="320">
        <v>0</v>
      </c>
      <c r="E15" s="320">
        <v>0</v>
      </c>
      <c r="F15" s="320">
        <v>0</v>
      </c>
      <c r="G15" s="320">
        <v>0</v>
      </c>
      <c r="H15" s="320">
        <v>0</v>
      </c>
      <c r="I15" s="320">
        <v>0</v>
      </c>
      <c r="J15" s="320">
        <v>0</v>
      </c>
      <c r="K15" s="320">
        <v>0</v>
      </c>
      <c r="L15" s="320">
        <v>0</v>
      </c>
      <c r="M15" s="320">
        <v>0</v>
      </c>
      <c r="N15" s="320">
        <v>0</v>
      </c>
      <c r="O15" s="320">
        <v>0</v>
      </c>
      <c r="P15" s="320">
        <v>0</v>
      </c>
      <c r="Q15" s="320">
        <v>0</v>
      </c>
      <c r="R15" s="320">
        <v>0</v>
      </c>
      <c r="S15" s="381">
        <v>0</v>
      </c>
      <c r="T15" s="385">
        <v>0</v>
      </c>
      <c r="U15" s="320">
        <v>0</v>
      </c>
      <c r="V15" s="320">
        <v>0</v>
      </c>
      <c r="W15" s="383">
        <v>0</v>
      </c>
    </row>
    <row r="16" spans="1:23" ht="17.100000000000001" customHeight="1">
      <c r="A16" s="392" t="s">
        <v>614</v>
      </c>
      <c r="B16" s="299" t="s">
        <v>257</v>
      </c>
      <c r="C16" s="320">
        <v>0</v>
      </c>
      <c r="D16" s="320">
        <v>0</v>
      </c>
      <c r="E16" s="320">
        <v>0</v>
      </c>
      <c r="F16" s="320">
        <v>0</v>
      </c>
      <c r="G16" s="320">
        <v>0</v>
      </c>
      <c r="H16" s="320">
        <v>0</v>
      </c>
      <c r="I16" s="320">
        <v>0</v>
      </c>
      <c r="J16" s="320">
        <v>0</v>
      </c>
      <c r="K16" s="320">
        <v>0</v>
      </c>
      <c r="L16" s="320">
        <v>0</v>
      </c>
      <c r="M16" s="320">
        <v>0</v>
      </c>
      <c r="N16" s="320">
        <v>0</v>
      </c>
      <c r="O16" s="320">
        <v>0</v>
      </c>
      <c r="P16" s="320">
        <v>0</v>
      </c>
      <c r="Q16" s="320">
        <v>0</v>
      </c>
      <c r="R16" s="320">
        <v>0</v>
      </c>
      <c r="S16" s="381">
        <v>0</v>
      </c>
      <c r="T16" s="385">
        <v>0</v>
      </c>
      <c r="U16" s="320">
        <v>0</v>
      </c>
      <c r="V16" s="320">
        <v>0</v>
      </c>
      <c r="W16" s="383">
        <v>0</v>
      </c>
    </row>
    <row r="17" spans="1:23" ht="17.100000000000001" customHeight="1">
      <c r="A17" s="392">
        <v>10</v>
      </c>
      <c r="B17" s="299" t="s">
        <v>258</v>
      </c>
      <c r="C17" s="320">
        <v>0</v>
      </c>
      <c r="D17" s="320">
        <v>0</v>
      </c>
      <c r="E17" s="320">
        <v>0</v>
      </c>
      <c r="F17" s="320">
        <v>0</v>
      </c>
      <c r="G17" s="320">
        <v>0</v>
      </c>
      <c r="H17" s="320">
        <v>0</v>
      </c>
      <c r="I17" s="320">
        <v>0</v>
      </c>
      <c r="J17" s="320">
        <v>0</v>
      </c>
      <c r="K17" s="320">
        <v>0</v>
      </c>
      <c r="L17" s="320">
        <v>0</v>
      </c>
      <c r="M17" s="320">
        <v>0</v>
      </c>
      <c r="N17" s="320">
        <v>0</v>
      </c>
      <c r="O17" s="320">
        <v>0</v>
      </c>
      <c r="P17" s="320">
        <v>0</v>
      </c>
      <c r="Q17" s="320">
        <v>0</v>
      </c>
      <c r="R17" s="320">
        <v>0</v>
      </c>
      <c r="S17" s="381">
        <v>0</v>
      </c>
      <c r="T17" s="385">
        <v>0</v>
      </c>
      <c r="U17" s="320">
        <v>0</v>
      </c>
      <c r="V17" s="320">
        <v>0</v>
      </c>
      <c r="W17" s="383">
        <v>0</v>
      </c>
    </row>
    <row r="18" spans="1:23" ht="17.100000000000001" customHeight="1">
      <c r="A18" s="392">
        <v>11</v>
      </c>
      <c r="B18" s="299" t="s">
        <v>259</v>
      </c>
      <c r="C18" s="320" t="s">
        <v>622</v>
      </c>
      <c r="D18" s="320" t="s">
        <v>622</v>
      </c>
      <c r="E18" s="320" t="s">
        <v>622</v>
      </c>
      <c r="F18" s="320" t="s">
        <v>622</v>
      </c>
      <c r="G18" s="320" t="s">
        <v>622</v>
      </c>
      <c r="H18" s="320" t="s">
        <v>622</v>
      </c>
      <c r="I18" s="320" t="s">
        <v>622</v>
      </c>
      <c r="J18" s="320" t="s">
        <v>622</v>
      </c>
      <c r="K18" s="320" t="s">
        <v>622</v>
      </c>
      <c r="L18" s="320" t="s">
        <v>622</v>
      </c>
      <c r="M18" s="320" t="s">
        <v>622</v>
      </c>
      <c r="N18" s="320" t="s">
        <v>622</v>
      </c>
      <c r="O18" s="320" t="s">
        <v>622</v>
      </c>
      <c r="P18" s="320" t="s">
        <v>622</v>
      </c>
      <c r="Q18" s="320" t="s">
        <v>622</v>
      </c>
      <c r="R18" s="320" t="s">
        <v>622</v>
      </c>
      <c r="S18" s="381" t="s">
        <v>622</v>
      </c>
      <c r="T18" s="385" t="s">
        <v>622</v>
      </c>
      <c r="U18" s="320" t="s">
        <v>622</v>
      </c>
      <c r="V18" s="320" t="s">
        <v>622</v>
      </c>
      <c r="W18" s="383" t="s">
        <v>622</v>
      </c>
    </row>
    <row r="19" spans="1:23" ht="17.100000000000001" customHeight="1">
      <c r="A19" s="392">
        <v>12</v>
      </c>
      <c r="B19" s="299" t="s">
        <v>260</v>
      </c>
      <c r="C19" s="320">
        <v>0</v>
      </c>
      <c r="D19" s="320">
        <v>0</v>
      </c>
      <c r="E19" s="320">
        <v>0</v>
      </c>
      <c r="F19" s="320">
        <v>0</v>
      </c>
      <c r="G19" s="320">
        <v>0</v>
      </c>
      <c r="H19" s="320">
        <v>0</v>
      </c>
      <c r="I19" s="320">
        <v>0</v>
      </c>
      <c r="J19" s="320">
        <v>0</v>
      </c>
      <c r="K19" s="320">
        <v>0</v>
      </c>
      <c r="L19" s="320">
        <v>0</v>
      </c>
      <c r="M19" s="320">
        <v>0</v>
      </c>
      <c r="N19" s="320">
        <v>0</v>
      </c>
      <c r="O19" s="320">
        <v>0</v>
      </c>
      <c r="P19" s="320">
        <v>0</v>
      </c>
      <c r="Q19" s="320">
        <v>0</v>
      </c>
      <c r="R19" s="320">
        <v>0</v>
      </c>
      <c r="S19" s="381">
        <v>0</v>
      </c>
      <c r="T19" s="385">
        <v>0</v>
      </c>
      <c r="U19" s="320">
        <v>0</v>
      </c>
      <c r="V19" s="320">
        <v>0</v>
      </c>
      <c r="W19" s="383">
        <v>0</v>
      </c>
    </row>
    <row r="20" spans="1:23" ht="17.100000000000001" customHeight="1">
      <c r="A20" s="392">
        <v>13</v>
      </c>
      <c r="B20" s="299" t="s">
        <v>261</v>
      </c>
      <c r="C20" s="320">
        <v>0</v>
      </c>
      <c r="D20" s="320">
        <v>0</v>
      </c>
      <c r="E20" s="320">
        <v>0</v>
      </c>
      <c r="F20" s="320">
        <v>0</v>
      </c>
      <c r="G20" s="320">
        <v>0</v>
      </c>
      <c r="H20" s="320">
        <v>0</v>
      </c>
      <c r="I20" s="320">
        <v>0</v>
      </c>
      <c r="J20" s="320">
        <v>0</v>
      </c>
      <c r="K20" s="320">
        <v>0</v>
      </c>
      <c r="L20" s="320">
        <v>0</v>
      </c>
      <c r="M20" s="320">
        <v>0</v>
      </c>
      <c r="N20" s="320">
        <v>0</v>
      </c>
      <c r="O20" s="320">
        <v>0</v>
      </c>
      <c r="P20" s="320">
        <v>0</v>
      </c>
      <c r="Q20" s="320">
        <v>0</v>
      </c>
      <c r="R20" s="320">
        <v>0</v>
      </c>
      <c r="S20" s="381">
        <v>0</v>
      </c>
      <c r="T20" s="385">
        <v>0</v>
      </c>
      <c r="U20" s="320">
        <v>0</v>
      </c>
      <c r="V20" s="320">
        <v>0</v>
      </c>
      <c r="W20" s="383">
        <v>0</v>
      </c>
    </row>
    <row r="21" spans="1:23" ht="29.4">
      <c r="A21" s="392">
        <v>14</v>
      </c>
      <c r="B21" s="386" t="s">
        <v>615</v>
      </c>
      <c r="C21" s="320">
        <v>0</v>
      </c>
      <c r="D21" s="320">
        <v>0</v>
      </c>
      <c r="E21" s="320">
        <v>0</v>
      </c>
      <c r="F21" s="320">
        <v>0</v>
      </c>
      <c r="G21" s="320">
        <v>0</v>
      </c>
      <c r="H21" s="320">
        <v>0</v>
      </c>
      <c r="I21" s="320">
        <v>0</v>
      </c>
      <c r="J21" s="320">
        <v>0</v>
      </c>
      <c r="K21" s="320">
        <v>0</v>
      </c>
      <c r="L21" s="320">
        <v>0</v>
      </c>
      <c r="M21" s="320">
        <v>0</v>
      </c>
      <c r="N21" s="320">
        <v>0</v>
      </c>
      <c r="O21" s="320">
        <v>0</v>
      </c>
      <c r="P21" s="320">
        <v>0</v>
      </c>
      <c r="Q21" s="320">
        <v>0</v>
      </c>
      <c r="R21" s="320">
        <v>0</v>
      </c>
      <c r="S21" s="381">
        <v>0</v>
      </c>
      <c r="T21" s="385">
        <v>0</v>
      </c>
      <c r="U21" s="320">
        <v>0</v>
      </c>
      <c r="V21" s="320">
        <v>0</v>
      </c>
      <c r="W21" s="383">
        <v>0</v>
      </c>
    </row>
    <row r="22" spans="1:23" ht="17.100000000000001" customHeight="1">
      <c r="A22" s="392">
        <v>15</v>
      </c>
      <c r="B22" s="299" t="s">
        <v>263</v>
      </c>
      <c r="C22" s="320">
        <v>0</v>
      </c>
      <c r="D22" s="320">
        <v>2</v>
      </c>
      <c r="E22" s="320">
        <v>0</v>
      </c>
      <c r="F22" s="320">
        <v>0</v>
      </c>
      <c r="G22" s="320">
        <v>0</v>
      </c>
      <c r="H22" s="320">
        <v>0</v>
      </c>
      <c r="I22" s="320">
        <v>2</v>
      </c>
      <c r="J22" s="320">
        <v>0</v>
      </c>
      <c r="K22" s="320">
        <v>4</v>
      </c>
      <c r="L22" s="320">
        <v>21</v>
      </c>
      <c r="M22" s="320">
        <v>1</v>
      </c>
      <c r="N22" s="320">
        <v>0</v>
      </c>
      <c r="O22" s="320">
        <v>0</v>
      </c>
      <c r="P22" s="320">
        <v>0</v>
      </c>
      <c r="Q22" s="320">
        <v>0</v>
      </c>
      <c r="R22" s="320">
        <v>0</v>
      </c>
      <c r="S22" s="381">
        <v>0</v>
      </c>
      <c r="T22" s="385">
        <v>30</v>
      </c>
      <c r="U22" s="320">
        <v>1</v>
      </c>
      <c r="V22" s="320">
        <v>5</v>
      </c>
      <c r="W22" s="383">
        <v>2</v>
      </c>
    </row>
    <row r="23" spans="1:23" ht="17.100000000000001" customHeight="1">
      <c r="A23" s="392">
        <v>16</v>
      </c>
      <c r="B23" s="299" t="s">
        <v>264</v>
      </c>
      <c r="C23" s="320">
        <v>0</v>
      </c>
      <c r="D23" s="320">
        <v>0</v>
      </c>
      <c r="E23" s="320">
        <v>0</v>
      </c>
      <c r="F23" s="320">
        <v>0</v>
      </c>
      <c r="G23" s="320">
        <v>0</v>
      </c>
      <c r="H23" s="320">
        <v>0</v>
      </c>
      <c r="I23" s="320">
        <v>0</v>
      </c>
      <c r="J23" s="320">
        <v>0</v>
      </c>
      <c r="K23" s="320">
        <v>0</v>
      </c>
      <c r="L23" s="320">
        <v>0</v>
      </c>
      <c r="M23" s="320">
        <v>0</v>
      </c>
      <c r="N23" s="320">
        <v>0</v>
      </c>
      <c r="O23" s="320">
        <v>0</v>
      </c>
      <c r="P23" s="320">
        <v>0</v>
      </c>
      <c r="Q23" s="320">
        <v>0</v>
      </c>
      <c r="R23" s="320">
        <v>0</v>
      </c>
      <c r="S23" s="381">
        <v>0</v>
      </c>
      <c r="T23" s="385">
        <v>0</v>
      </c>
      <c r="U23" s="320">
        <v>0</v>
      </c>
      <c r="V23" s="320">
        <v>0</v>
      </c>
      <c r="W23" s="383">
        <v>0</v>
      </c>
    </row>
    <row r="24" spans="1:23" ht="17.100000000000001" customHeight="1">
      <c r="A24" s="392">
        <v>17</v>
      </c>
      <c r="B24" s="299" t="s">
        <v>265</v>
      </c>
      <c r="C24" s="320">
        <v>0</v>
      </c>
      <c r="D24" s="320">
        <v>0</v>
      </c>
      <c r="E24" s="320">
        <v>0</v>
      </c>
      <c r="F24" s="320">
        <v>0</v>
      </c>
      <c r="G24" s="320">
        <v>0</v>
      </c>
      <c r="H24" s="320">
        <v>0</v>
      </c>
      <c r="I24" s="320">
        <v>0</v>
      </c>
      <c r="J24" s="320">
        <v>0</v>
      </c>
      <c r="K24" s="320">
        <v>0</v>
      </c>
      <c r="L24" s="320">
        <v>0</v>
      </c>
      <c r="M24" s="320">
        <v>0</v>
      </c>
      <c r="N24" s="320">
        <v>0</v>
      </c>
      <c r="O24" s="320">
        <v>0</v>
      </c>
      <c r="P24" s="320">
        <v>0</v>
      </c>
      <c r="Q24" s="320">
        <v>0</v>
      </c>
      <c r="R24" s="320">
        <v>0</v>
      </c>
      <c r="S24" s="381">
        <v>0</v>
      </c>
      <c r="T24" s="385">
        <v>0</v>
      </c>
      <c r="U24" s="320">
        <v>0</v>
      </c>
      <c r="V24" s="320">
        <v>0</v>
      </c>
      <c r="W24" s="383">
        <v>0</v>
      </c>
    </row>
    <row r="25" spans="1:23" ht="17.100000000000001" customHeight="1">
      <c r="A25" s="392">
        <v>18</v>
      </c>
      <c r="B25" s="299" t="s">
        <v>266</v>
      </c>
      <c r="C25" s="320">
        <v>0</v>
      </c>
      <c r="D25" s="320">
        <v>1</v>
      </c>
      <c r="E25" s="320">
        <v>0</v>
      </c>
      <c r="F25" s="320">
        <v>0</v>
      </c>
      <c r="G25" s="320">
        <v>0</v>
      </c>
      <c r="H25" s="320">
        <v>0</v>
      </c>
      <c r="I25" s="320">
        <v>7</v>
      </c>
      <c r="J25" s="320">
        <v>3</v>
      </c>
      <c r="K25" s="320">
        <v>7</v>
      </c>
      <c r="L25" s="320">
        <v>6</v>
      </c>
      <c r="M25" s="320">
        <v>3</v>
      </c>
      <c r="N25" s="320">
        <v>2</v>
      </c>
      <c r="O25" s="320">
        <v>0</v>
      </c>
      <c r="P25" s="320">
        <v>0</v>
      </c>
      <c r="Q25" s="320">
        <v>0</v>
      </c>
      <c r="R25" s="320">
        <v>1</v>
      </c>
      <c r="S25" s="381">
        <v>2</v>
      </c>
      <c r="T25" s="385">
        <v>32</v>
      </c>
      <c r="U25" s="320">
        <v>1</v>
      </c>
      <c r="V25" s="320">
        <v>3</v>
      </c>
      <c r="W25" s="383">
        <v>11</v>
      </c>
    </row>
    <row r="26" spans="1:23" ht="17.100000000000001" customHeight="1">
      <c r="A26" s="392">
        <v>19</v>
      </c>
      <c r="B26" s="299" t="s">
        <v>267</v>
      </c>
      <c r="C26" s="320">
        <v>0</v>
      </c>
      <c r="D26" s="320">
        <v>0</v>
      </c>
      <c r="E26" s="320">
        <v>0</v>
      </c>
      <c r="F26" s="320">
        <v>0</v>
      </c>
      <c r="G26" s="320">
        <v>0</v>
      </c>
      <c r="H26" s="320">
        <v>0</v>
      </c>
      <c r="I26" s="320">
        <v>0</v>
      </c>
      <c r="J26" s="320">
        <v>0</v>
      </c>
      <c r="K26" s="320">
        <v>0</v>
      </c>
      <c r="L26" s="320">
        <v>0</v>
      </c>
      <c r="M26" s="320">
        <v>0</v>
      </c>
      <c r="N26" s="320">
        <v>0</v>
      </c>
      <c r="O26" s="320">
        <v>0</v>
      </c>
      <c r="P26" s="320">
        <v>0</v>
      </c>
      <c r="Q26" s="320">
        <v>0</v>
      </c>
      <c r="R26" s="320">
        <v>0</v>
      </c>
      <c r="S26" s="381">
        <v>0</v>
      </c>
      <c r="T26" s="385">
        <v>0</v>
      </c>
      <c r="U26" s="320">
        <v>0</v>
      </c>
      <c r="V26" s="320">
        <v>0</v>
      </c>
      <c r="W26" s="383">
        <v>0</v>
      </c>
    </row>
    <row r="27" spans="1:23" ht="17.100000000000001" customHeight="1">
      <c r="A27" s="392">
        <v>20</v>
      </c>
      <c r="B27" s="299" t="s">
        <v>268</v>
      </c>
      <c r="C27" s="320">
        <v>0</v>
      </c>
      <c r="D27" s="320">
        <v>0</v>
      </c>
      <c r="E27" s="320">
        <v>0</v>
      </c>
      <c r="F27" s="320">
        <v>0</v>
      </c>
      <c r="G27" s="320">
        <v>0</v>
      </c>
      <c r="H27" s="320">
        <v>0</v>
      </c>
      <c r="I27" s="320">
        <v>0</v>
      </c>
      <c r="J27" s="320">
        <v>0</v>
      </c>
      <c r="K27" s="320">
        <v>0</v>
      </c>
      <c r="L27" s="320">
        <v>0</v>
      </c>
      <c r="M27" s="320">
        <v>0</v>
      </c>
      <c r="N27" s="320">
        <v>0</v>
      </c>
      <c r="O27" s="320">
        <v>0</v>
      </c>
      <c r="P27" s="320">
        <v>0</v>
      </c>
      <c r="Q27" s="320">
        <v>0</v>
      </c>
      <c r="R27" s="320">
        <v>0</v>
      </c>
      <c r="S27" s="381">
        <v>0</v>
      </c>
      <c r="T27" s="385">
        <v>0</v>
      </c>
      <c r="U27" s="320">
        <v>0</v>
      </c>
      <c r="V27" s="320">
        <v>0</v>
      </c>
      <c r="W27" s="383">
        <v>0</v>
      </c>
    </row>
    <row r="28" spans="1:23" ht="17.100000000000001" customHeight="1">
      <c r="A28" s="392">
        <v>21</v>
      </c>
      <c r="B28" s="299" t="s">
        <v>269</v>
      </c>
      <c r="C28" s="320">
        <v>0</v>
      </c>
      <c r="D28" s="320">
        <v>0</v>
      </c>
      <c r="E28" s="320">
        <v>0</v>
      </c>
      <c r="F28" s="320">
        <v>0</v>
      </c>
      <c r="G28" s="320">
        <v>0</v>
      </c>
      <c r="H28" s="320">
        <v>0</v>
      </c>
      <c r="I28" s="320">
        <v>0</v>
      </c>
      <c r="J28" s="320">
        <v>0</v>
      </c>
      <c r="K28" s="320">
        <v>0</v>
      </c>
      <c r="L28" s="320">
        <v>0</v>
      </c>
      <c r="M28" s="320">
        <v>0</v>
      </c>
      <c r="N28" s="320">
        <v>0</v>
      </c>
      <c r="O28" s="320">
        <v>0</v>
      </c>
      <c r="P28" s="320">
        <v>0</v>
      </c>
      <c r="Q28" s="320">
        <v>0</v>
      </c>
      <c r="R28" s="320">
        <v>0</v>
      </c>
      <c r="S28" s="381">
        <v>0</v>
      </c>
      <c r="T28" s="385">
        <v>0</v>
      </c>
      <c r="U28" s="320">
        <v>0</v>
      </c>
      <c r="V28" s="320">
        <v>0</v>
      </c>
      <c r="W28" s="383">
        <v>0</v>
      </c>
    </row>
    <row r="29" spans="1:23" ht="17.100000000000001" customHeight="1">
      <c r="A29" s="392">
        <v>22</v>
      </c>
      <c r="B29" s="299" t="s">
        <v>270</v>
      </c>
      <c r="C29" s="320">
        <v>0</v>
      </c>
      <c r="D29" s="320">
        <v>0</v>
      </c>
      <c r="E29" s="320">
        <v>0</v>
      </c>
      <c r="F29" s="320">
        <v>0</v>
      </c>
      <c r="G29" s="320">
        <v>0</v>
      </c>
      <c r="H29" s="320">
        <v>0</v>
      </c>
      <c r="I29" s="320">
        <v>0</v>
      </c>
      <c r="J29" s="320">
        <v>0</v>
      </c>
      <c r="K29" s="320">
        <v>0</v>
      </c>
      <c r="L29" s="320">
        <v>0</v>
      </c>
      <c r="M29" s="320">
        <v>0</v>
      </c>
      <c r="N29" s="320">
        <v>0</v>
      </c>
      <c r="O29" s="320">
        <v>0</v>
      </c>
      <c r="P29" s="320">
        <v>0</v>
      </c>
      <c r="Q29" s="320">
        <v>0</v>
      </c>
      <c r="R29" s="320">
        <v>0</v>
      </c>
      <c r="S29" s="381">
        <v>0</v>
      </c>
      <c r="T29" s="385">
        <v>0</v>
      </c>
      <c r="U29" s="320">
        <v>0</v>
      </c>
      <c r="V29" s="320">
        <v>0</v>
      </c>
      <c r="W29" s="383">
        <v>0</v>
      </c>
    </row>
    <row r="30" spans="1:23" ht="17.100000000000001" customHeight="1">
      <c r="A30" s="392">
        <v>23</v>
      </c>
      <c r="B30" s="299" t="s">
        <v>271</v>
      </c>
      <c r="C30" s="320">
        <v>0</v>
      </c>
      <c r="D30" s="320">
        <v>0</v>
      </c>
      <c r="E30" s="320">
        <v>1</v>
      </c>
      <c r="F30" s="320">
        <v>0</v>
      </c>
      <c r="G30" s="320">
        <v>1</v>
      </c>
      <c r="H30" s="320">
        <v>0</v>
      </c>
      <c r="I30" s="320">
        <v>13</v>
      </c>
      <c r="J30" s="320">
        <v>3</v>
      </c>
      <c r="K30" s="320">
        <v>17</v>
      </c>
      <c r="L30" s="320">
        <v>2</v>
      </c>
      <c r="M30" s="320">
        <v>37</v>
      </c>
      <c r="N30" s="320">
        <v>7</v>
      </c>
      <c r="O30" s="320">
        <v>0</v>
      </c>
      <c r="P30" s="320">
        <v>0</v>
      </c>
      <c r="Q30" s="320">
        <v>2</v>
      </c>
      <c r="R30" s="320">
        <v>2</v>
      </c>
      <c r="S30" s="381">
        <v>5</v>
      </c>
      <c r="T30" s="385">
        <v>90</v>
      </c>
      <c r="U30" s="320">
        <v>3</v>
      </c>
      <c r="V30" s="320">
        <v>0</v>
      </c>
      <c r="W30" s="383">
        <v>20</v>
      </c>
    </row>
    <row r="31" spans="1:23" ht="17.100000000000001" customHeight="1">
      <c r="A31" s="392">
        <v>24</v>
      </c>
      <c r="B31" s="299" t="s">
        <v>272</v>
      </c>
      <c r="C31" s="320">
        <v>0</v>
      </c>
      <c r="D31" s="320">
        <v>0</v>
      </c>
      <c r="E31" s="320">
        <v>0</v>
      </c>
      <c r="F31" s="320">
        <v>0</v>
      </c>
      <c r="G31" s="320">
        <v>0</v>
      </c>
      <c r="H31" s="320">
        <v>0</v>
      </c>
      <c r="I31" s="320">
        <v>0</v>
      </c>
      <c r="J31" s="320">
        <v>0</v>
      </c>
      <c r="K31" s="320">
        <v>0</v>
      </c>
      <c r="L31" s="320">
        <v>0</v>
      </c>
      <c r="M31" s="320">
        <v>0</v>
      </c>
      <c r="N31" s="320">
        <v>0</v>
      </c>
      <c r="O31" s="320">
        <v>0</v>
      </c>
      <c r="P31" s="320">
        <v>0</v>
      </c>
      <c r="Q31" s="320">
        <v>0</v>
      </c>
      <c r="R31" s="320">
        <v>0</v>
      </c>
      <c r="S31" s="381">
        <v>0</v>
      </c>
      <c r="T31" s="385">
        <v>0</v>
      </c>
      <c r="U31" s="320">
        <v>0</v>
      </c>
      <c r="V31" s="320">
        <v>0</v>
      </c>
      <c r="W31" s="383">
        <v>0</v>
      </c>
    </row>
    <row r="32" spans="1:23" ht="17.100000000000001" customHeight="1">
      <c r="A32" s="392">
        <v>25</v>
      </c>
      <c r="B32" s="299" t="s">
        <v>273</v>
      </c>
      <c r="C32" s="320">
        <v>0</v>
      </c>
      <c r="D32" s="320">
        <v>0</v>
      </c>
      <c r="E32" s="320">
        <v>2</v>
      </c>
      <c r="F32" s="320">
        <v>0</v>
      </c>
      <c r="G32" s="320">
        <v>0</v>
      </c>
      <c r="H32" s="320">
        <v>0</v>
      </c>
      <c r="I32" s="320">
        <v>5</v>
      </c>
      <c r="J32" s="320">
        <v>2</v>
      </c>
      <c r="K32" s="320">
        <v>12</v>
      </c>
      <c r="L32" s="320">
        <v>2</v>
      </c>
      <c r="M32" s="320">
        <v>7</v>
      </c>
      <c r="N32" s="320">
        <v>6</v>
      </c>
      <c r="O32" s="320">
        <v>0</v>
      </c>
      <c r="P32" s="320">
        <v>0</v>
      </c>
      <c r="Q32" s="320">
        <v>1</v>
      </c>
      <c r="R32" s="320">
        <v>1</v>
      </c>
      <c r="S32" s="381">
        <v>0</v>
      </c>
      <c r="T32" s="385">
        <v>38</v>
      </c>
      <c r="U32" s="320">
        <v>2</v>
      </c>
      <c r="V32" s="320">
        <v>0</v>
      </c>
      <c r="W32" s="383">
        <v>4</v>
      </c>
    </row>
    <row r="33" spans="1:23" ht="17.100000000000001" customHeight="1">
      <c r="A33" s="392">
        <v>26</v>
      </c>
      <c r="B33" s="299" t="s">
        <v>274</v>
      </c>
      <c r="C33" s="320">
        <v>0</v>
      </c>
      <c r="D33" s="320">
        <v>0</v>
      </c>
      <c r="E33" s="320">
        <v>0</v>
      </c>
      <c r="F33" s="320">
        <v>0</v>
      </c>
      <c r="G33" s="320">
        <v>0</v>
      </c>
      <c r="H33" s="320">
        <v>0</v>
      </c>
      <c r="I33" s="320">
        <v>0</v>
      </c>
      <c r="J33" s="320">
        <v>0</v>
      </c>
      <c r="K33" s="320">
        <v>0</v>
      </c>
      <c r="L33" s="320">
        <v>0</v>
      </c>
      <c r="M33" s="320">
        <v>0</v>
      </c>
      <c r="N33" s="320">
        <v>0</v>
      </c>
      <c r="O33" s="320">
        <v>0</v>
      </c>
      <c r="P33" s="320">
        <v>0</v>
      </c>
      <c r="Q33" s="320">
        <v>0</v>
      </c>
      <c r="R33" s="320">
        <v>0</v>
      </c>
      <c r="S33" s="381">
        <v>0</v>
      </c>
      <c r="T33" s="385">
        <v>0</v>
      </c>
      <c r="U33" s="320">
        <v>0</v>
      </c>
      <c r="V33" s="320">
        <v>0</v>
      </c>
      <c r="W33" s="383">
        <v>0</v>
      </c>
    </row>
    <row r="34" spans="1:23" ht="17.100000000000001" customHeight="1">
      <c r="A34" s="392">
        <v>27</v>
      </c>
      <c r="B34" s="299" t="s">
        <v>275</v>
      </c>
      <c r="C34" s="320">
        <v>0</v>
      </c>
      <c r="D34" s="320">
        <v>0</v>
      </c>
      <c r="E34" s="320">
        <v>0</v>
      </c>
      <c r="F34" s="320">
        <v>0</v>
      </c>
      <c r="G34" s="320">
        <v>0</v>
      </c>
      <c r="H34" s="320">
        <v>0</v>
      </c>
      <c r="I34" s="320">
        <v>0</v>
      </c>
      <c r="J34" s="320">
        <v>0</v>
      </c>
      <c r="K34" s="320">
        <v>0</v>
      </c>
      <c r="L34" s="320">
        <v>0</v>
      </c>
      <c r="M34" s="320">
        <v>0</v>
      </c>
      <c r="N34" s="320">
        <v>0</v>
      </c>
      <c r="O34" s="320">
        <v>0</v>
      </c>
      <c r="P34" s="320">
        <v>0</v>
      </c>
      <c r="Q34" s="320">
        <v>0</v>
      </c>
      <c r="R34" s="320">
        <v>0</v>
      </c>
      <c r="S34" s="381">
        <v>0</v>
      </c>
      <c r="T34" s="385">
        <v>0</v>
      </c>
      <c r="U34" s="320">
        <v>0</v>
      </c>
      <c r="V34" s="320">
        <v>0</v>
      </c>
      <c r="W34" s="383">
        <v>0</v>
      </c>
    </row>
    <row r="35" spans="1:23" ht="17.100000000000001" customHeight="1" thickBot="1">
      <c r="A35" s="393">
        <v>28</v>
      </c>
      <c r="B35" s="811" t="s">
        <v>276</v>
      </c>
      <c r="C35" s="817">
        <v>0</v>
      </c>
      <c r="D35" s="817">
        <v>0</v>
      </c>
      <c r="E35" s="817">
        <v>0</v>
      </c>
      <c r="F35" s="817">
        <v>0</v>
      </c>
      <c r="G35" s="817">
        <v>0</v>
      </c>
      <c r="H35" s="817">
        <v>0</v>
      </c>
      <c r="I35" s="817">
        <v>0</v>
      </c>
      <c r="J35" s="817">
        <v>0</v>
      </c>
      <c r="K35" s="817">
        <v>0</v>
      </c>
      <c r="L35" s="817">
        <v>0</v>
      </c>
      <c r="M35" s="817">
        <v>0</v>
      </c>
      <c r="N35" s="817">
        <v>0</v>
      </c>
      <c r="O35" s="817">
        <v>0</v>
      </c>
      <c r="P35" s="817">
        <v>0</v>
      </c>
      <c r="Q35" s="817">
        <v>0</v>
      </c>
      <c r="R35" s="817">
        <v>0</v>
      </c>
      <c r="S35" s="742">
        <v>0</v>
      </c>
      <c r="T35" s="897">
        <v>0</v>
      </c>
      <c r="U35" s="817">
        <v>0</v>
      </c>
      <c r="V35" s="817">
        <v>0</v>
      </c>
      <c r="W35" s="898">
        <v>0</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625</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618</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20">
    <mergeCell ref="A2:W2"/>
    <mergeCell ref="A3:W3"/>
    <mergeCell ref="A4:A6"/>
    <mergeCell ref="B4:B6"/>
    <mergeCell ref="C4:T4"/>
    <mergeCell ref="U4:W4"/>
    <mergeCell ref="C5:D5"/>
    <mergeCell ref="E5:F5"/>
    <mergeCell ref="G5:H5"/>
    <mergeCell ref="I5:J5"/>
    <mergeCell ref="A38:W38"/>
    <mergeCell ref="A39:W39"/>
    <mergeCell ref="A40:W40"/>
    <mergeCell ref="A41:W41"/>
    <mergeCell ref="K5:L5"/>
    <mergeCell ref="M5:N5"/>
    <mergeCell ref="O5:P5"/>
    <mergeCell ref="Q5:R5"/>
    <mergeCell ref="U5:W5"/>
    <mergeCell ref="A37:W37"/>
  </mergeCells>
  <hyperlinks>
    <hyperlink ref="A1" location="'Table of Contents'!A1" display="Return to Table of Contents" xr:uid="{D34EAC23-DD6B-472D-8049-F7EEDC0CA4F0}"/>
    <hyperlink ref="A43" location="'Table of Contents'!A1" display="Return to Table of Contents" xr:uid="{E3EFCFE7-B85A-4927-927B-126C463E709D}"/>
  </hyperlinks>
  <pageMargins left="0.2" right="0.2" top="0.5" bottom="0.5" header="0" footer="0"/>
  <pageSetup paperSize="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2"/>
  <sheetViews>
    <sheetView showGridLines="0" topLeftCell="A2" zoomScaleNormal="100" workbookViewId="0">
      <selection activeCell="U4" sqref="U4:W4"/>
    </sheetView>
  </sheetViews>
  <sheetFormatPr defaultColWidth="11" defaultRowHeight="15" customHeight="1"/>
  <cols>
    <col min="1" max="1" width="9.3984375" style="9" customWidth="1"/>
    <col min="2" max="2" width="54" bestFit="1" customWidth="1"/>
    <col min="3" max="3" width="6.69921875" bestFit="1" customWidth="1"/>
    <col min="4" max="4" width="5.09765625" bestFit="1" customWidth="1"/>
    <col min="5" max="5" width="6.69921875" bestFit="1" customWidth="1"/>
    <col min="6" max="6" width="5.09765625" bestFit="1" customWidth="1"/>
    <col min="7" max="7" width="6.69921875" bestFit="1" customWidth="1"/>
    <col min="8" max="8" width="5" bestFit="1" customWidth="1"/>
    <col min="9" max="9" width="6.69921875" bestFit="1" customWidth="1"/>
    <col min="10" max="10" width="5.69921875" bestFit="1" customWidth="1"/>
    <col min="11" max="11" width="6.69921875" bestFit="1" customWidth="1"/>
    <col min="12" max="12" width="6" bestFit="1" customWidth="1"/>
    <col min="13" max="13" width="6.69921875" bestFit="1" customWidth="1"/>
    <col min="14" max="14" width="6" bestFit="1" customWidth="1"/>
    <col min="15" max="15" width="6.69921875" bestFit="1" customWidth="1"/>
    <col min="16" max="16" width="5" bestFit="1" customWidth="1"/>
    <col min="17" max="17" width="6.69921875" bestFit="1" customWidth="1"/>
    <col min="18" max="18" width="5.09765625" bestFit="1" customWidth="1"/>
    <col min="19" max="19" width="9.19921875" bestFit="1" customWidth="1"/>
    <col min="20" max="20" width="6.8984375" bestFit="1" customWidth="1"/>
    <col min="21" max="21" width="7.69921875" bestFit="1" customWidth="1"/>
    <col min="22" max="22" width="5.09765625" bestFit="1" customWidth="1"/>
    <col min="23" max="23" width="11.3984375" bestFit="1" customWidth="1"/>
  </cols>
  <sheetData>
    <row r="1" spans="1:23" ht="15" customHeight="1">
      <c r="A1" s="128" t="s">
        <v>204</v>
      </c>
    </row>
    <row r="2" spans="1:23" ht="123.6" customHeight="1">
      <c r="A2" s="1296" t="s">
        <v>626</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286" t="s">
        <v>292</v>
      </c>
      <c r="V4" s="1286"/>
      <c r="W4" s="1326"/>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24" t="s">
        <v>598</v>
      </c>
      <c r="V5" s="1324"/>
      <c r="W5" s="1325"/>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6">
        <v>3574</v>
      </c>
      <c r="D7" s="886">
        <v>2442</v>
      </c>
      <c r="E7" s="886">
        <v>1915</v>
      </c>
      <c r="F7" s="886">
        <v>1488</v>
      </c>
      <c r="G7" s="887">
        <v>194</v>
      </c>
      <c r="H7" s="887">
        <v>121</v>
      </c>
      <c r="I7" s="886">
        <v>20253</v>
      </c>
      <c r="J7" s="886">
        <v>10239</v>
      </c>
      <c r="K7" s="886">
        <v>27528</v>
      </c>
      <c r="L7" s="886">
        <v>19630</v>
      </c>
      <c r="M7" s="886">
        <v>22547</v>
      </c>
      <c r="N7" s="886">
        <v>16473</v>
      </c>
      <c r="O7" s="887">
        <v>139</v>
      </c>
      <c r="P7" s="887">
        <v>100</v>
      </c>
      <c r="Q7" s="886">
        <v>3210</v>
      </c>
      <c r="R7" s="886">
        <v>2083</v>
      </c>
      <c r="S7" s="888">
        <v>5674</v>
      </c>
      <c r="T7" s="394">
        <v>137610</v>
      </c>
      <c r="U7" s="374">
        <v>6039</v>
      </c>
      <c r="V7" s="374">
        <v>8480</v>
      </c>
      <c r="W7" s="375">
        <v>78535</v>
      </c>
    </row>
    <row r="8" spans="1:23" ht="17.100000000000001" customHeight="1">
      <c r="A8" s="391" t="s">
        <v>604</v>
      </c>
      <c r="B8" s="299" t="s">
        <v>249</v>
      </c>
      <c r="C8" s="320">
        <v>24</v>
      </c>
      <c r="D8" s="320">
        <v>20</v>
      </c>
      <c r="E8" s="320">
        <v>56</v>
      </c>
      <c r="F8" s="320">
        <v>36</v>
      </c>
      <c r="G8" s="320">
        <v>7</v>
      </c>
      <c r="H8" s="320">
        <v>5</v>
      </c>
      <c r="I8" s="320">
        <v>354</v>
      </c>
      <c r="J8" s="320">
        <v>210</v>
      </c>
      <c r="K8" s="320">
        <v>402</v>
      </c>
      <c r="L8" s="320">
        <v>279</v>
      </c>
      <c r="M8" s="308">
        <v>1210</v>
      </c>
      <c r="N8" s="320">
        <v>907</v>
      </c>
      <c r="O8" s="320">
        <v>5</v>
      </c>
      <c r="P8" s="320">
        <v>2</v>
      </c>
      <c r="Q8" s="320">
        <v>136</v>
      </c>
      <c r="R8" s="320">
        <v>92</v>
      </c>
      <c r="S8" s="381">
        <v>88</v>
      </c>
      <c r="T8" s="382">
        <v>3833</v>
      </c>
      <c r="U8" s="320">
        <v>238</v>
      </c>
      <c r="V8" s="320">
        <v>166</v>
      </c>
      <c r="W8" s="309">
        <v>2276</v>
      </c>
    </row>
    <row r="9" spans="1:23" ht="17.100000000000001" customHeight="1">
      <c r="A9" s="392" t="s">
        <v>605</v>
      </c>
      <c r="B9" s="299" t="s">
        <v>250</v>
      </c>
      <c r="C9" s="320">
        <v>595</v>
      </c>
      <c r="D9" s="320">
        <v>380</v>
      </c>
      <c r="E9" s="320">
        <v>196</v>
      </c>
      <c r="F9" s="320">
        <v>146</v>
      </c>
      <c r="G9" s="320">
        <v>10</v>
      </c>
      <c r="H9" s="320">
        <v>9</v>
      </c>
      <c r="I9" s="308">
        <v>3788</v>
      </c>
      <c r="J9" s="308">
        <v>1788</v>
      </c>
      <c r="K9" s="308">
        <v>2811</v>
      </c>
      <c r="L9" s="308">
        <v>1998</v>
      </c>
      <c r="M9" s="320">
        <v>848</v>
      </c>
      <c r="N9" s="320">
        <v>692</v>
      </c>
      <c r="O9" s="320">
        <v>21</v>
      </c>
      <c r="P9" s="320">
        <v>13</v>
      </c>
      <c r="Q9" s="320">
        <v>242</v>
      </c>
      <c r="R9" s="320">
        <v>153</v>
      </c>
      <c r="S9" s="381">
        <v>498</v>
      </c>
      <c r="T9" s="382">
        <v>14188</v>
      </c>
      <c r="U9" s="320">
        <v>402</v>
      </c>
      <c r="V9" s="308">
        <v>1432</v>
      </c>
      <c r="W9" s="309">
        <v>8432</v>
      </c>
    </row>
    <row r="10" spans="1:23" ht="17.100000000000001" customHeight="1">
      <c r="A10" s="392" t="s">
        <v>606</v>
      </c>
      <c r="B10" s="299" t="s">
        <v>251</v>
      </c>
      <c r="C10" s="320">
        <v>25</v>
      </c>
      <c r="D10" s="320">
        <v>27</v>
      </c>
      <c r="E10" s="320">
        <v>32</v>
      </c>
      <c r="F10" s="320">
        <v>19</v>
      </c>
      <c r="G10" s="320">
        <v>1</v>
      </c>
      <c r="H10" s="320">
        <v>2</v>
      </c>
      <c r="I10" s="320">
        <v>144</v>
      </c>
      <c r="J10" s="320">
        <v>64</v>
      </c>
      <c r="K10" s="320">
        <v>219</v>
      </c>
      <c r="L10" s="320">
        <v>169</v>
      </c>
      <c r="M10" s="320">
        <v>648</v>
      </c>
      <c r="N10" s="320">
        <v>358</v>
      </c>
      <c r="O10" s="320">
        <v>3</v>
      </c>
      <c r="P10" s="320">
        <v>1</v>
      </c>
      <c r="Q10" s="320">
        <v>38</v>
      </c>
      <c r="R10" s="320">
        <v>29</v>
      </c>
      <c r="S10" s="381">
        <v>37</v>
      </c>
      <c r="T10" s="382">
        <v>1816</v>
      </c>
      <c r="U10" s="320">
        <v>113</v>
      </c>
      <c r="V10" s="320">
        <v>10</v>
      </c>
      <c r="W10" s="309">
        <v>1128</v>
      </c>
    </row>
    <row r="11" spans="1:23" ht="17.100000000000001" customHeight="1">
      <c r="A11" s="392" t="s">
        <v>607</v>
      </c>
      <c r="B11" s="299" t="s">
        <v>252</v>
      </c>
      <c r="C11" s="320">
        <v>2</v>
      </c>
      <c r="D11" s="320">
        <v>2</v>
      </c>
      <c r="E11" s="320">
        <v>1</v>
      </c>
      <c r="F11" s="320">
        <v>0</v>
      </c>
      <c r="G11" s="320">
        <v>0</v>
      </c>
      <c r="H11" s="320">
        <v>0</v>
      </c>
      <c r="I11" s="320">
        <v>24</v>
      </c>
      <c r="J11" s="320">
        <v>16</v>
      </c>
      <c r="K11" s="320">
        <v>9</v>
      </c>
      <c r="L11" s="320">
        <v>9</v>
      </c>
      <c r="M11" s="320">
        <v>64</v>
      </c>
      <c r="N11" s="320">
        <v>44</v>
      </c>
      <c r="O11" s="320">
        <v>1</v>
      </c>
      <c r="P11" s="320">
        <v>0</v>
      </c>
      <c r="Q11" s="320">
        <v>5</v>
      </c>
      <c r="R11" s="320">
        <v>5</v>
      </c>
      <c r="S11" s="381">
        <v>6</v>
      </c>
      <c r="T11" s="385">
        <v>188</v>
      </c>
      <c r="U11" s="320">
        <v>4</v>
      </c>
      <c r="V11" s="320">
        <v>0</v>
      </c>
      <c r="W11" s="383">
        <v>98</v>
      </c>
    </row>
    <row r="12" spans="1:23" ht="17.100000000000001" customHeight="1">
      <c r="A12" s="392" t="s">
        <v>608</v>
      </c>
      <c r="B12" s="299" t="s">
        <v>253</v>
      </c>
      <c r="C12" s="320">
        <v>18</v>
      </c>
      <c r="D12" s="320">
        <v>10</v>
      </c>
      <c r="E12" s="320">
        <v>44</v>
      </c>
      <c r="F12" s="320">
        <v>34</v>
      </c>
      <c r="G12" s="320">
        <v>5</v>
      </c>
      <c r="H12" s="320">
        <v>2</v>
      </c>
      <c r="I12" s="320">
        <v>305</v>
      </c>
      <c r="J12" s="320">
        <v>214</v>
      </c>
      <c r="K12" s="320">
        <v>412</v>
      </c>
      <c r="L12" s="320">
        <v>348</v>
      </c>
      <c r="M12" s="320">
        <v>962</v>
      </c>
      <c r="N12" s="320">
        <v>744</v>
      </c>
      <c r="O12" s="320">
        <v>0</v>
      </c>
      <c r="P12" s="320">
        <v>1</v>
      </c>
      <c r="Q12" s="320">
        <v>86</v>
      </c>
      <c r="R12" s="320">
        <v>78</v>
      </c>
      <c r="S12" s="381">
        <v>247</v>
      </c>
      <c r="T12" s="382">
        <v>3510</v>
      </c>
      <c r="U12" s="320">
        <v>138</v>
      </c>
      <c r="V12" s="320">
        <v>451</v>
      </c>
      <c r="W12" s="309">
        <v>2057</v>
      </c>
    </row>
    <row r="13" spans="1:23" ht="17.100000000000001" customHeight="1">
      <c r="A13" s="392" t="s">
        <v>609</v>
      </c>
      <c r="B13" s="299" t="s">
        <v>254</v>
      </c>
      <c r="C13" s="320">
        <v>105</v>
      </c>
      <c r="D13" s="320">
        <v>62</v>
      </c>
      <c r="E13" s="320">
        <v>47</v>
      </c>
      <c r="F13" s="320">
        <v>39</v>
      </c>
      <c r="G13" s="320">
        <v>17</v>
      </c>
      <c r="H13" s="320">
        <v>4</v>
      </c>
      <c r="I13" s="320">
        <v>366</v>
      </c>
      <c r="J13" s="320">
        <v>288</v>
      </c>
      <c r="K13" s="308">
        <v>1054</v>
      </c>
      <c r="L13" s="320">
        <v>746</v>
      </c>
      <c r="M13" s="320">
        <v>917</v>
      </c>
      <c r="N13" s="320">
        <v>696</v>
      </c>
      <c r="O13" s="320">
        <v>6</v>
      </c>
      <c r="P13" s="320">
        <v>3</v>
      </c>
      <c r="Q13" s="320">
        <v>75</v>
      </c>
      <c r="R13" s="320">
        <v>52</v>
      </c>
      <c r="S13" s="381">
        <v>305</v>
      </c>
      <c r="T13" s="382">
        <v>4782</v>
      </c>
      <c r="U13" s="320">
        <v>206</v>
      </c>
      <c r="V13" s="320">
        <v>0</v>
      </c>
      <c r="W13" s="309">
        <v>2625</v>
      </c>
    </row>
    <row r="14" spans="1:23" ht="17.100000000000001" customHeight="1">
      <c r="A14" s="392" t="s">
        <v>611</v>
      </c>
      <c r="B14" s="299" t="s">
        <v>255</v>
      </c>
      <c r="C14" s="320">
        <v>285</v>
      </c>
      <c r="D14" s="320">
        <v>130</v>
      </c>
      <c r="E14" s="320">
        <v>189</v>
      </c>
      <c r="F14" s="320">
        <v>144</v>
      </c>
      <c r="G14" s="320">
        <v>22</v>
      </c>
      <c r="H14" s="320">
        <v>12</v>
      </c>
      <c r="I14" s="308">
        <v>2718</v>
      </c>
      <c r="J14" s="320">
        <v>940</v>
      </c>
      <c r="K14" s="320">
        <v>869</v>
      </c>
      <c r="L14" s="320">
        <v>395</v>
      </c>
      <c r="M14" s="308">
        <v>2659</v>
      </c>
      <c r="N14" s="308">
        <v>1594</v>
      </c>
      <c r="O14" s="320">
        <v>31</v>
      </c>
      <c r="P14" s="320">
        <v>21</v>
      </c>
      <c r="Q14" s="320">
        <v>990</v>
      </c>
      <c r="R14" s="320">
        <v>481</v>
      </c>
      <c r="S14" s="381">
        <v>82</v>
      </c>
      <c r="T14" s="382">
        <v>11562</v>
      </c>
      <c r="U14" s="320">
        <v>494</v>
      </c>
      <c r="V14" s="320">
        <v>93</v>
      </c>
      <c r="W14" s="309">
        <v>7124</v>
      </c>
    </row>
    <row r="15" spans="1:23" ht="17.100000000000001" customHeight="1">
      <c r="A15" s="392" t="s">
        <v>613</v>
      </c>
      <c r="B15" s="299" t="s">
        <v>256</v>
      </c>
      <c r="C15" s="320">
        <v>5</v>
      </c>
      <c r="D15" s="320">
        <v>8</v>
      </c>
      <c r="E15" s="320">
        <v>5</v>
      </c>
      <c r="F15" s="320">
        <v>3</v>
      </c>
      <c r="G15" s="320">
        <v>1</v>
      </c>
      <c r="H15" s="320">
        <v>2</v>
      </c>
      <c r="I15" s="320">
        <v>39</v>
      </c>
      <c r="J15" s="320">
        <v>19</v>
      </c>
      <c r="K15" s="320">
        <v>126</v>
      </c>
      <c r="L15" s="320">
        <v>65</v>
      </c>
      <c r="M15" s="320">
        <v>139</v>
      </c>
      <c r="N15" s="320">
        <v>154</v>
      </c>
      <c r="O15" s="320">
        <v>0</v>
      </c>
      <c r="P15" s="320">
        <v>0</v>
      </c>
      <c r="Q15" s="320">
        <v>5</v>
      </c>
      <c r="R15" s="320">
        <v>9</v>
      </c>
      <c r="S15" s="381">
        <v>59</v>
      </c>
      <c r="T15" s="385">
        <v>639</v>
      </c>
      <c r="U15" s="320">
        <v>50</v>
      </c>
      <c r="V15" s="320">
        <v>59</v>
      </c>
      <c r="W15" s="383">
        <v>375</v>
      </c>
    </row>
    <row r="16" spans="1:23" ht="17.100000000000001" customHeight="1">
      <c r="A16" s="392" t="s">
        <v>614</v>
      </c>
      <c r="B16" s="299" t="s">
        <v>257</v>
      </c>
      <c r="C16" s="320">
        <v>14</v>
      </c>
      <c r="D16" s="320">
        <v>7</v>
      </c>
      <c r="E16" s="320">
        <v>19</v>
      </c>
      <c r="F16" s="320">
        <v>18</v>
      </c>
      <c r="G16" s="320">
        <v>6</v>
      </c>
      <c r="H16" s="320">
        <v>2</v>
      </c>
      <c r="I16" s="320">
        <v>95</v>
      </c>
      <c r="J16" s="320">
        <v>65</v>
      </c>
      <c r="K16" s="320">
        <v>82</v>
      </c>
      <c r="L16" s="320">
        <v>37</v>
      </c>
      <c r="M16" s="320">
        <v>462</v>
      </c>
      <c r="N16" s="320">
        <v>281</v>
      </c>
      <c r="O16" s="320">
        <v>0</v>
      </c>
      <c r="P16" s="320">
        <v>1</v>
      </c>
      <c r="Q16" s="320">
        <v>45</v>
      </c>
      <c r="R16" s="320">
        <v>28</v>
      </c>
      <c r="S16" s="381">
        <v>38</v>
      </c>
      <c r="T16" s="382">
        <v>1200</v>
      </c>
      <c r="U16" s="320">
        <v>89</v>
      </c>
      <c r="V16" s="320">
        <v>9</v>
      </c>
      <c r="W16" s="383">
        <v>552</v>
      </c>
    </row>
    <row r="17" spans="1:23" ht="17.100000000000001" customHeight="1">
      <c r="A17" s="392">
        <v>10</v>
      </c>
      <c r="B17" s="299" t="s">
        <v>258</v>
      </c>
      <c r="C17" s="320">
        <v>86</v>
      </c>
      <c r="D17" s="320">
        <v>67</v>
      </c>
      <c r="E17" s="320">
        <v>124</v>
      </c>
      <c r="F17" s="320">
        <v>95</v>
      </c>
      <c r="G17" s="320">
        <v>8</v>
      </c>
      <c r="H17" s="320">
        <v>5</v>
      </c>
      <c r="I17" s="320">
        <v>872</v>
      </c>
      <c r="J17" s="320">
        <v>552</v>
      </c>
      <c r="K17" s="308">
        <v>1466</v>
      </c>
      <c r="L17" s="320">
        <v>954</v>
      </c>
      <c r="M17" s="308">
        <v>1198</v>
      </c>
      <c r="N17" s="320">
        <v>900</v>
      </c>
      <c r="O17" s="320">
        <v>5</v>
      </c>
      <c r="P17" s="320">
        <v>4</v>
      </c>
      <c r="Q17" s="320">
        <v>195</v>
      </c>
      <c r="R17" s="320">
        <v>160</v>
      </c>
      <c r="S17" s="381">
        <v>349</v>
      </c>
      <c r="T17" s="382">
        <v>7040</v>
      </c>
      <c r="U17" s="320">
        <v>405</v>
      </c>
      <c r="V17" s="320">
        <v>252</v>
      </c>
      <c r="W17" s="309">
        <v>4312</v>
      </c>
    </row>
    <row r="18" spans="1:23" ht="17.100000000000001" customHeight="1">
      <c r="A18" s="392">
        <v>11</v>
      </c>
      <c r="B18" s="299" t="s">
        <v>259</v>
      </c>
      <c r="C18" s="320">
        <v>43</v>
      </c>
      <c r="D18" s="320">
        <v>55</v>
      </c>
      <c r="E18" s="320">
        <v>28</v>
      </c>
      <c r="F18" s="320">
        <v>23</v>
      </c>
      <c r="G18" s="320">
        <v>6</v>
      </c>
      <c r="H18" s="320">
        <v>4</v>
      </c>
      <c r="I18" s="320">
        <v>277</v>
      </c>
      <c r="J18" s="320">
        <v>251</v>
      </c>
      <c r="K18" s="320">
        <v>932</v>
      </c>
      <c r="L18" s="308">
        <v>1068</v>
      </c>
      <c r="M18" s="320">
        <v>571</v>
      </c>
      <c r="N18" s="320">
        <v>592</v>
      </c>
      <c r="O18" s="320">
        <v>1</v>
      </c>
      <c r="P18" s="320">
        <v>2</v>
      </c>
      <c r="Q18" s="320">
        <v>44</v>
      </c>
      <c r="R18" s="320">
        <v>31</v>
      </c>
      <c r="S18" s="381">
        <v>90</v>
      </c>
      <c r="T18" s="382">
        <v>4018</v>
      </c>
      <c r="U18" s="320">
        <v>135</v>
      </c>
      <c r="V18" s="320">
        <v>795</v>
      </c>
      <c r="W18" s="309">
        <v>2170</v>
      </c>
    </row>
    <row r="19" spans="1:23" ht="17.100000000000001" customHeight="1">
      <c r="A19" s="392">
        <v>12</v>
      </c>
      <c r="B19" s="299" t="s">
        <v>260</v>
      </c>
      <c r="C19" s="320">
        <v>0</v>
      </c>
      <c r="D19" s="320">
        <v>2</v>
      </c>
      <c r="E19" s="320">
        <v>1</v>
      </c>
      <c r="F19" s="320">
        <v>3</v>
      </c>
      <c r="G19" s="320">
        <v>2</v>
      </c>
      <c r="H19" s="320">
        <v>1</v>
      </c>
      <c r="I19" s="320">
        <v>116</v>
      </c>
      <c r="J19" s="320">
        <v>66</v>
      </c>
      <c r="K19" s="320">
        <v>42</v>
      </c>
      <c r="L19" s="320">
        <v>40</v>
      </c>
      <c r="M19" s="320">
        <v>349</v>
      </c>
      <c r="N19" s="320">
        <v>243</v>
      </c>
      <c r="O19" s="320">
        <v>1</v>
      </c>
      <c r="P19" s="320">
        <v>1</v>
      </c>
      <c r="Q19" s="320">
        <v>19</v>
      </c>
      <c r="R19" s="320">
        <v>16</v>
      </c>
      <c r="S19" s="381">
        <v>0</v>
      </c>
      <c r="T19" s="385">
        <v>902</v>
      </c>
      <c r="U19" s="320">
        <v>40</v>
      </c>
      <c r="V19" s="320">
        <v>0</v>
      </c>
      <c r="W19" s="383">
        <v>590</v>
      </c>
    </row>
    <row r="20" spans="1:23" ht="17.100000000000001" customHeight="1">
      <c r="A20" s="392">
        <v>13</v>
      </c>
      <c r="B20" s="299" t="s">
        <v>261</v>
      </c>
      <c r="C20" s="320">
        <v>7</v>
      </c>
      <c r="D20" s="320">
        <v>6</v>
      </c>
      <c r="E20" s="320">
        <v>24</v>
      </c>
      <c r="F20" s="320">
        <v>19</v>
      </c>
      <c r="G20" s="320">
        <v>4</v>
      </c>
      <c r="H20" s="320">
        <v>2</v>
      </c>
      <c r="I20" s="320">
        <v>122</v>
      </c>
      <c r="J20" s="320">
        <v>71</v>
      </c>
      <c r="K20" s="320">
        <v>152</v>
      </c>
      <c r="L20" s="320">
        <v>107</v>
      </c>
      <c r="M20" s="320">
        <v>257</v>
      </c>
      <c r="N20" s="320">
        <v>223</v>
      </c>
      <c r="O20" s="320">
        <v>1</v>
      </c>
      <c r="P20" s="320">
        <v>1</v>
      </c>
      <c r="Q20" s="320">
        <v>9</v>
      </c>
      <c r="R20" s="320">
        <v>7</v>
      </c>
      <c r="S20" s="381">
        <v>22</v>
      </c>
      <c r="T20" s="382">
        <v>1034</v>
      </c>
      <c r="U20" s="320">
        <v>62</v>
      </c>
      <c r="V20" s="320">
        <v>56</v>
      </c>
      <c r="W20" s="383">
        <v>561</v>
      </c>
    </row>
    <row r="21" spans="1:23" ht="29.4">
      <c r="A21" s="392">
        <v>14</v>
      </c>
      <c r="B21" s="386" t="s">
        <v>615</v>
      </c>
      <c r="C21" s="320">
        <v>68</v>
      </c>
      <c r="D21" s="320">
        <v>34</v>
      </c>
      <c r="E21" s="320">
        <v>53</v>
      </c>
      <c r="F21" s="320">
        <v>31</v>
      </c>
      <c r="G21" s="320">
        <v>8</v>
      </c>
      <c r="H21" s="320">
        <v>2</v>
      </c>
      <c r="I21" s="320">
        <v>192</v>
      </c>
      <c r="J21" s="320">
        <v>85</v>
      </c>
      <c r="K21" s="320">
        <v>374</v>
      </c>
      <c r="L21" s="320">
        <v>215</v>
      </c>
      <c r="M21" s="320">
        <v>865</v>
      </c>
      <c r="N21" s="320">
        <v>503</v>
      </c>
      <c r="O21" s="320">
        <v>3</v>
      </c>
      <c r="P21" s="320">
        <v>1</v>
      </c>
      <c r="Q21" s="320">
        <v>0</v>
      </c>
      <c r="R21" s="320">
        <v>5</v>
      </c>
      <c r="S21" s="381">
        <v>97</v>
      </c>
      <c r="T21" s="382">
        <v>2536</v>
      </c>
      <c r="U21" s="320">
        <v>204</v>
      </c>
      <c r="V21" s="320">
        <v>28</v>
      </c>
      <c r="W21" s="309">
        <v>1243</v>
      </c>
    </row>
    <row r="22" spans="1:23" ht="17.100000000000001" customHeight="1">
      <c r="A22" s="392">
        <v>15</v>
      </c>
      <c r="B22" s="299" t="s">
        <v>263</v>
      </c>
      <c r="C22" s="308">
        <v>1134</v>
      </c>
      <c r="D22" s="320">
        <v>724</v>
      </c>
      <c r="E22" s="320">
        <v>127</v>
      </c>
      <c r="F22" s="320">
        <v>88</v>
      </c>
      <c r="G22" s="320">
        <v>8</v>
      </c>
      <c r="H22" s="320">
        <v>3</v>
      </c>
      <c r="I22" s="308">
        <v>3347</v>
      </c>
      <c r="J22" s="308">
        <v>1545</v>
      </c>
      <c r="K22" s="308">
        <v>9461</v>
      </c>
      <c r="L22" s="308">
        <v>6332</v>
      </c>
      <c r="M22" s="320">
        <v>526</v>
      </c>
      <c r="N22" s="320">
        <v>416</v>
      </c>
      <c r="O22" s="320">
        <v>12</v>
      </c>
      <c r="P22" s="320">
        <v>7</v>
      </c>
      <c r="Q22" s="320">
        <v>171</v>
      </c>
      <c r="R22" s="320">
        <v>93</v>
      </c>
      <c r="S22" s="381">
        <v>215</v>
      </c>
      <c r="T22" s="382">
        <v>24209</v>
      </c>
      <c r="U22" s="308">
        <v>1189</v>
      </c>
      <c r="V22" s="308">
        <v>2877</v>
      </c>
      <c r="W22" s="309">
        <v>14193</v>
      </c>
    </row>
    <row r="23" spans="1:23" ht="17.100000000000001" customHeight="1">
      <c r="A23" s="392">
        <v>16</v>
      </c>
      <c r="B23" s="299" t="s">
        <v>264</v>
      </c>
      <c r="C23" s="320">
        <v>1</v>
      </c>
      <c r="D23" s="320">
        <v>0</v>
      </c>
      <c r="E23" s="320">
        <v>4</v>
      </c>
      <c r="F23" s="320">
        <v>0</v>
      </c>
      <c r="G23" s="320">
        <v>0</v>
      </c>
      <c r="H23" s="320">
        <v>0</v>
      </c>
      <c r="I23" s="320">
        <v>128</v>
      </c>
      <c r="J23" s="320">
        <v>13</v>
      </c>
      <c r="K23" s="320">
        <v>30</v>
      </c>
      <c r="L23" s="320">
        <v>8</v>
      </c>
      <c r="M23" s="320">
        <v>206</v>
      </c>
      <c r="N23" s="320">
        <v>33</v>
      </c>
      <c r="O23" s="320">
        <v>0</v>
      </c>
      <c r="P23" s="320">
        <v>0</v>
      </c>
      <c r="Q23" s="320">
        <v>6</v>
      </c>
      <c r="R23" s="320">
        <v>1</v>
      </c>
      <c r="S23" s="381">
        <v>3</v>
      </c>
      <c r="T23" s="385">
        <v>433</v>
      </c>
      <c r="U23" s="320">
        <v>19</v>
      </c>
      <c r="V23" s="320">
        <v>0</v>
      </c>
      <c r="W23" s="383">
        <v>303</v>
      </c>
    </row>
    <row r="24" spans="1:23" ht="17.100000000000001" customHeight="1">
      <c r="A24" s="392">
        <v>17</v>
      </c>
      <c r="B24" s="299" t="s">
        <v>265</v>
      </c>
      <c r="C24" s="320">
        <v>11</v>
      </c>
      <c r="D24" s="320">
        <v>5</v>
      </c>
      <c r="E24" s="320">
        <v>27</v>
      </c>
      <c r="F24" s="320">
        <v>17</v>
      </c>
      <c r="G24" s="320">
        <v>2</v>
      </c>
      <c r="H24" s="320">
        <v>3</v>
      </c>
      <c r="I24" s="320">
        <v>77</v>
      </c>
      <c r="J24" s="320">
        <v>60</v>
      </c>
      <c r="K24" s="320">
        <v>88</v>
      </c>
      <c r="L24" s="320">
        <v>87</v>
      </c>
      <c r="M24" s="320">
        <v>402</v>
      </c>
      <c r="N24" s="320">
        <v>318</v>
      </c>
      <c r="O24" s="320">
        <v>2</v>
      </c>
      <c r="P24" s="320">
        <v>4</v>
      </c>
      <c r="Q24" s="320">
        <v>48</v>
      </c>
      <c r="R24" s="320">
        <v>52</v>
      </c>
      <c r="S24" s="381">
        <v>55</v>
      </c>
      <c r="T24" s="382">
        <v>1258</v>
      </c>
      <c r="U24" s="320">
        <v>45</v>
      </c>
      <c r="V24" s="320">
        <v>4</v>
      </c>
      <c r="W24" s="383">
        <v>453</v>
      </c>
    </row>
    <row r="25" spans="1:23" ht="17.100000000000001" customHeight="1">
      <c r="A25" s="392">
        <v>18</v>
      </c>
      <c r="B25" s="299" t="s">
        <v>266</v>
      </c>
      <c r="C25" s="320">
        <v>210</v>
      </c>
      <c r="D25" s="320">
        <v>125</v>
      </c>
      <c r="E25" s="320">
        <v>142</v>
      </c>
      <c r="F25" s="320">
        <v>130</v>
      </c>
      <c r="G25" s="320">
        <v>14</v>
      </c>
      <c r="H25" s="320">
        <v>7</v>
      </c>
      <c r="I25" s="308">
        <v>2524</v>
      </c>
      <c r="J25" s="308">
        <v>1302</v>
      </c>
      <c r="K25" s="308">
        <v>2307</v>
      </c>
      <c r="L25" s="308">
        <v>1506</v>
      </c>
      <c r="M25" s="308">
        <v>1448</v>
      </c>
      <c r="N25" s="308">
        <v>1211</v>
      </c>
      <c r="O25" s="320">
        <v>10</v>
      </c>
      <c r="P25" s="320">
        <v>3</v>
      </c>
      <c r="Q25" s="320">
        <v>196</v>
      </c>
      <c r="R25" s="320">
        <v>100</v>
      </c>
      <c r="S25" s="381">
        <v>505</v>
      </c>
      <c r="T25" s="382">
        <v>11740</v>
      </c>
      <c r="U25" s="320">
        <v>531</v>
      </c>
      <c r="V25" s="320">
        <v>821</v>
      </c>
      <c r="W25" s="309">
        <v>6912</v>
      </c>
    </row>
    <row r="26" spans="1:23" ht="17.100000000000001" customHeight="1">
      <c r="A26" s="392">
        <v>19</v>
      </c>
      <c r="B26" s="299" t="s">
        <v>267</v>
      </c>
      <c r="C26" s="320">
        <v>2</v>
      </c>
      <c r="D26" s="320">
        <v>3</v>
      </c>
      <c r="E26" s="320">
        <v>3</v>
      </c>
      <c r="F26" s="320">
        <v>2</v>
      </c>
      <c r="G26" s="320">
        <v>1</v>
      </c>
      <c r="H26" s="320">
        <v>1</v>
      </c>
      <c r="I26" s="320">
        <v>7</v>
      </c>
      <c r="J26" s="320">
        <v>6</v>
      </c>
      <c r="K26" s="320">
        <v>240</v>
      </c>
      <c r="L26" s="320">
        <v>284</v>
      </c>
      <c r="M26" s="320">
        <v>48</v>
      </c>
      <c r="N26" s="320">
        <v>46</v>
      </c>
      <c r="O26" s="320">
        <v>0</v>
      </c>
      <c r="P26" s="320">
        <v>0</v>
      </c>
      <c r="Q26" s="320">
        <v>5</v>
      </c>
      <c r="R26" s="320">
        <v>4</v>
      </c>
      <c r="S26" s="384">
        <v>1492</v>
      </c>
      <c r="T26" s="382">
        <v>2144</v>
      </c>
      <c r="U26" s="320">
        <v>83</v>
      </c>
      <c r="V26" s="320">
        <v>0</v>
      </c>
      <c r="W26" s="309">
        <v>1075</v>
      </c>
    </row>
    <row r="27" spans="1:23" ht="17.100000000000001" customHeight="1">
      <c r="A27" s="392">
        <v>20</v>
      </c>
      <c r="B27" s="299" t="s">
        <v>268</v>
      </c>
      <c r="C27" s="320">
        <v>28</v>
      </c>
      <c r="D27" s="320">
        <v>24</v>
      </c>
      <c r="E27" s="320">
        <v>57</v>
      </c>
      <c r="F27" s="320">
        <v>48</v>
      </c>
      <c r="G27" s="320">
        <v>14</v>
      </c>
      <c r="H27" s="320">
        <v>11</v>
      </c>
      <c r="I27" s="320">
        <v>565</v>
      </c>
      <c r="J27" s="320">
        <v>255</v>
      </c>
      <c r="K27" s="320">
        <v>199</v>
      </c>
      <c r="L27" s="320">
        <v>154</v>
      </c>
      <c r="M27" s="308">
        <v>1172</v>
      </c>
      <c r="N27" s="320">
        <v>822</v>
      </c>
      <c r="O27" s="320">
        <v>9</v>
      </c>
      <c r="P27" s="320">
        <v>1</v>
      </c>
      <c r="Q27" s="320">
        <v>168</v>
      </c>
      <c r="R27" s="320">
        <v>116</v>
      </c>
      <c r="S27" s="381">
        <v>0</v>
      </c>
      <c r="T27" s="382">
        <v>3643</v>
      </c>
      <c r="U27" s="320">
        <v>276</v>
      </c>
      <c r="V27" s="320">
        <v>0</v>
      </c>
      <c r="W27" s="309">
        <v>2316</v>
      </c>
    </row>
    <row r="28" spans="1:23" ht="17.100000000000001" customHeight="1">
      <c r="A28" s="392">
        <v>21</v>
      </c>
      <c r="B28" s="299" t="s">
        <v>269</v>
      </c>
      <c r="C28" s="320">
        <v>102</v>
      </c>
      <c r="D28" s="320">
        <v>69</v>
      </c>
      <c r="E28" s="320">
        <v>45</v>
      </c>
      <c r="F28" s="320">
        <v>55</v>
      </c>
      <c r="G28" s="320">
        <v>2</v>
      </c>
      <c r="H28" s="320">
        <v>5</v>
      </c>
      <c r="I28" s="320">
        <v>384</v>
      </c>
      <c r="J28" s="320">
        <v>243</v>
      </c>
      <c r="K28" s="320">
        <v>638</v>
      </c>
      <c r="L28" s="320">
        <v>430</v>
      </c>
      <c r="M28" s="320">
        <v>828</v>
      </c>
      <c r="N28" s="320">
        <v>618</v>
      </c>
      <c r="O28" s="320">
        <v>2</v>
      </c>
      <c r="P28" s="320">
        <v>5</v>
      </c>
      <c r="Q28" s="320">
        <v>59</v>
      </c>
      <c r="R28" s="320">
        <v>47</v>
      </c>
      <c r="S28" s="381">
        <v>371</v>
      </c>
      <c r="T28" s="382">
        <v>3903</v>
      </c>
      <c r="U28" s="320">
        <v>164</v>
      </c>
      <c r="V28" s="320">
        <v>9</v>
      </c>
      <c r="W28" s="309">
        <v>1824</v>
      </c>
    </row>
    <row r="29" spans="1:23" ht="17.100000000000001" customHeight="1">
      <c r="A29" s="392">
        <v>22</v>
      </c>
      <c r="B29" s="299" t="s">
        <v>270</v>
      </c>
      <c r="C29" s="320">
        <v>5</v>
      </c>
      <c r="D29" s="320">
        <v>4</v>
      </c>
      <c r="E29" s="320">
        <v>27</v>
      </c>
      <c r="F29" s="320">
        <v>22</v>
      </c>
      <c r="G29" s="320">
        <v>8</v>
      </c>
      <c r="H29" s="320">
        <v>2</v>
      </c>
      <c r="I29" s="320">
        <v>167</v>
      </c>
      <c r="J29" s="320">
        <v>70</v>
      </c>
      <c r="K29" s="320">
        <v>173</v>
      </c>
      <c r="L29" s="320">
        <v>103</v>
      </c>
      <c r="M29" s="320">
        <v>599</v>
      </c>
      <c r="N29" s="320">
        <v>364</v>
      </c>
      <c r="O29" s="320">
        <v>0</v>
      </c>
      <c r="P29" s="320">
        <v>4</v>
      </c>
      <c r="Q29" s="320">
        <v>36</v>
      </c>
      <c r="R29" s="320">
        <v>20</v>
      </c>
      <c r="S29" s="381">
        <v>64</v>
      </c>
      <c r="T29" s="382">
        <v>1668</v>
      </c>
      <c r="U29" s="320">
        <v>149</v>
      </c>
      <c r="V29" s="320">
        <v>0</v>
      </c>
      <c r="W29" s="383">
        <v>769</v>
      </c>
    </row>
    <row r="30" spans="1:23" ht="17.100000000000001" customHeight="1">
      <c r="A30" s="392">
        <v>23</v>
      </c>
      <c r="B30" s="299" t="s">
        <v>271</v>
      </c>
      <c r="C30" s="320">
        <v>39</v>
      </c>
      <c r="D30" s="320">
        <v>36</v>
      </c>
      <c r="E30" s="320">
        <v>194</v>
      </c>
      <c r="F30" s="320">
        <v>131</v>
      </c>
      <c r="G30" s="320">
        <v>14</v>
      </c>
      <c r="H30" s="320">
        <v>12</v>
      </c>
      <c r="I30" s="320">
        <v>790</v>
      </c>
      <c r="J30" s="320">
        <v>360</v>
      </c>
      <c r="K30" s="308">
        <v>1024</v>
      </c>
      <c r="L30" s="320">
        <v>584</v>
      </c>
      <c r="M30" s="308">
        <v>2455</v>
      </c>
      <c r="N30" s="308">
        <v>1489</v>
      </c>
      <c r="O30" s="320">
        <v>9</v>
      </c>
      <c r="P30" s="320">
        <v>11</v>
      </c>
      <c r="Q30" s="320">
        <v>192</v>
      </c>
      <c r="R30" s="320">
        <v>129</v>
      </c>
      <c r="S30" s="381">
        <v>379</v>
      </c>
      <c r="T30" s="382">
        <v>7848</v>
      </c>
      <c r="U30" s="320">
        <v>370</v>
      </c>
      <c r="V30" s="320">
        <v>127</v>
      </c>
      <c r="W30" s="309">
        <v>4306</v>
      </c>
    </row>
    <row r="31" spans="1:23" ht="17.100000000000001" customHeight="1">
      <c r="A31" s="392">
        <v>24</v>
      </c>
      <c r="B31" s="299" t="s">
        <v>272</v>
      </c>
      <c r="C31" s="320">
        <v>39</v>
      </c>
      <c r="D31" s="320">
        <v>32</v>
      </c>
      <c r="E31" s="320">
        <v>76</v>
      </c>
      <c r="F31" s="320">
        <v>43</v>
      </c>
      <c r="G31" s="320">
        <v>5</v>
      </c>
      <c r="H31" s="320">
        <v>4</v>
      </c>
      <c r="I31" s="320">
        <v>213</v>
      </c>
      <c r="J31" s="320">
        <v>179</v>
      </c>
      <c r="K31" s="320">
        <v>253</v>
      </c>
      <c r="L31" s="320">
        <v>246</v>
      </c>
      <c r="M31" s="320">
        <v>806</v>
      </c>
      <c r="N31" s="320">
        <v>703</v>
      </c>
      <c r="O31" s="320">
        <v>1</v>
      </c>
      <c r="P31" s="320">
        <v>4</v>
      </c>
      <c r="Q31" s="320">
        <v>69</v>
      </c>
      <c r="R31" s="320">
        <v>75</v>
      </c>
      <c r="S31" s="381">
        <v>135</v>
      </c>
      <c r="T31" s="382">
        <v>2883</v>
      </c>
      <c r="U31" s="320">
        <v>232</v>
      </c>
      <c r="V31" s="320">
        <v>13</v>
      </c>
      <c r="W31" s="309">
        <v>1411</v>
      </c>
    </row>
    <row r="32" spans="1:23" ht="17.100000000000001" customHeight="1">
      <c r="A32" s="392">
        <v>25</v>
      </c>
      <c r="B32" s="299" t="s">
        <v>273</v>
      </c>
      <c r="C32" s="320">
        <v>89</v>
      </c>
      <c r="D32" s="320">
        <v>56</v>
      </c>
      <c r="E32" s="320">
        <v>113</v>
      </c>
      <c r="F32" s="320">
        <v>62</v>
      </c>
      <c r="G32" s="320">
        <v>5</v>
      </c>
      <c r="H32" s="320">
        <v>3</v>
      </c>
      <c r="I32" s="320">
        <v>682</v>
      </c>
      <c r="J32" s="320">
        <v>260</v>
      </c>
      <c r="K32" s="320">
        <v>851</v>
      </c>
      <c r="L32" s="320">
        <v>475</v>
      </c>
      <c r="M32" s="320">
        <v>928</v>
      </c>
      <c r="N32" s="320">
        <v>641</v>
      </c>
      <c r="O32" s="320">
        <v>6</v>
      </c>
      <c r="P32" s="320">
        <v>5</v>
      </c>
      <c r="Q32" s="320">
        <v>117</v>
      </c>
      <c r="R32" s="320">
        <v>66</v>
      </c>
      <c r="S32" s="381">
        <v>99</v>
      </c>
      <c r="T32" s="382">
        <v>4458</v>
      </c>
      <c r="U32" s="320">
        <v>283</v>
      </c>
      <c r="V32" s="320">
        <v>201</v>
      </c>
      <c r="W32" s="309">
        <v>2334</v>
      </c>
    </row>
    <row r="33" spans="1:23" ht="17.100000000000001" customHeight="1">
      <c r="A33" s="392">
        <v>26</v>
      </c>
      <c r="B33" s="299" t="s">
        <v>274</v>
      </c>
      <c r="C33" s="320">
        <v>8</v>
      </c>
      <c r="D33" s="320">
        <v>6</v>
      </c>
      <c r="E33" s="320">
        <v>6</v>
      </c>
      <c r="F33" s="320">
        <v>14</v>
      </c>
      <c r="G33" s="320">
        <v>2</v>
      </c>
      <c r="H33" s="320">
        <v>1</v>
      </c>
      <c r="I33" s="320">
        <v>79</v>
      </c>
      <c r="J33" s="320">
        <v>27</v>
      </c>
      <c r="K33" s="320">
        <v>216</v>
      </c>
      <c r="L33" s="320">
        <v>101</v>
      </c>
      <c r="M33" s="320">
        <v>188</v>
      </c>
      <c r="N33" s="320">
        <v>116</v>
      </c>
      <c r="O33" s="320">
        <v>0</v>
      </c>
      <c r="P33" s="320">
        <v>0</v>
      </c>
      <c r="Q33" s="320">
        <v>9</v>
      </c>
      <c r="R33" s="320">
        <v>10</v>
      </c>
      <c r="S33" s="381">
        <v>40</v>
      </c>
      <c r="T33" s="385">
        <v>823</v>
      </c>
      <c r="U33" s="320">
        <v>35</v>
      </c>
      <c r="V33" s="320">
        <v>2</v>
      </c>
      <c r="W33" s="383">
        <v>548</v>
      </c>
    </row>
    <row r="34" spans="1:23" ht="17.100000000000001" customHeight="1">
      <c r="A34" s="392">
        <v>27</v>
      </c>
      <c r="B34" s="299" t="s">
        <v>275</v>
      </c>
      <c r="C34" s="320">
        <v>33</v>
      </c>
      <c r="D34" s="320">
        <v>12</v>
      </c>
      <c r="E34" s="320">
        <v>15</v>
      </c>
      <c r="F34" s="320">
        <v>10</v>
      </c>
      <c r="G34" s="320">
        <v>3</v>
      </c>
      <c r="H34" s="320">
        <v>0</v>
      </c>
      <c r="I34" s="320">
        <v>648</v>
      </c>
      <c r="J34" s="320">
        <v>224</v>
      </c>
      <c r="K34" s="320">
        <v>190</v>
      </c>
      <c r="L34" s="320">
        <v>124</v>
      </c>
      <c r="M34" s="320">
        <v>349</v>
      </c>
      <c r="N34" s="320">
        <v>213</v>
      </c>
      <c r="O34" s="320">
        <v>0</v>
      </c>
      <c r="P34" s="320">
        <v>0</v>
      </c>
      <c r="Q34" s="320">
        <v>48</v>
      </c>
      <c r="R34" s="320">
        <v>24</v>
      </c>
      <c r="S34" s="381">
        <v>32</v>
      </c>
      <c r="T34" s="382">
        <v>1925</v>
      </c>
      <c r="U34" s="320">
        <v>55</v>
      </c>
      <c r="V34" s="320">
        <v>0</v>
      </c>
      <c r="W34" s="309">
        <v>1294</v>
      </c>
    </row>
    <row r="35" spans="1:23" ht="17.100000000000001" customHeight="1" thickBot="1">
      <c r="A35" s="393">
        <v>28</v>
      </c>
      <c r="B35" s="811" t="s">
        <v>276</v>
      </c>
      <c r="C35" s="817">
        <v>596</v>
      </c>
      <c r="D35" s="817">
        <v>536</v>
      </c>
      <c r="E35" s="817">
        <v>260</v>
      </c>
      <c r="F35" s="817">
        <v>256</v>
      </c>
      <c r="G35" s="817">
        <v>19</v>
      </c>
      <c r="H35" s="817">
        <v>17</v>
      </c>
      <c r="I35" s="815">
        <v>1230</v>
      </c>
      <c r="J35" s="815">
        <v>1066</v>
      </c>
      <c r="K35" s="815">
        <v>2908</v>
      </c>
      <c r="L35" s="815">
        <v>2766</v>
      </c>
      <c r="M35" s="815">
        <v>1443</v>
      </c>
      <c r="N35" s="815">
        <v>1552</v>
      </c>
      <c r="O35" s="817">
        <v>10</v>
      </c>
      <c r="P35" s="817">
        <v>5</v>
      </c>
      <c r="Q35" s="817">
        <v>197</v>
      </c>
      <c r="R35" s="817">
        <v>200</v>
      </c>
      <c r="S35" s="742">
        <v>366</v>
      </c>
      <c r="T35" s="891">
        <v>13427</v>
      </c>
      <c r="U35" s="817">
        <v>28</v>
      </c>
      <c r="V35" s="815">
        <v>1075</v>
      </c>
      <c r="W35" s="861">
        <v>7254</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627</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618</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5"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8" t="s">
        <v>204</v>
      </c>
    </row>
  </sheetData>
  <mergeCells count="19">
    <mergeCell ref="A41:W41"/>
    <mergeCell ref="A2:W2"/>
    <mergeCell ref="C4:T4"/>
    <mergeCell ref="U4:W4"/>
    <mergeCell ref="C5:D5"/>
    <mergeCell ref="E5:F5"/>
    <mergeCell ref="G5:H5"/>
    <mergeCell ref="I5:J5"/>
    <mergeCell ref="K5:L5"/>
    <mergeCell ref="A37:W37"/>
    <mergeCell ref="A38:W38"/>
    <mergeCell ref="A39:W39"/>
    <mergeCell ref="A40:W40"/>
    <mergeCell ref="M5:N5"/>
    <mergeCell ref="O5:P5"/>
    <mergeCell ref="Q5:R5"/>
    <mergeCell ref="U5:W5"/>
    <mergeCell ref="A4:A6"/>
    <mergeCell ref="B4:B6"/>
  </mergeCells>
  <hyperlinks>
    <hyperlink ref="A1" location="'Table of Contents'!A1" display="Return to Table of Contents" xr:uid="{DCC14158-C53B-4EE0-9687-9C347A06AC03}"/>
    <hyperlink ref="A42" location="'Table of Contents'!A1" display="Return to Table of Contents" xr:uid="{916318F8-6904-41C3-AD4D-3F12C856CA7E}"/>
  </hyperlinks>
  <pageMargins left="0.2" right="0.2" top="0.5" bottom="0.5" header="0" footer="0"/>
  <pageSetup paperSize="5"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40"/>
  <sheetViews>
    <sheetView showGridLines="0" zoomScaleNormal="100" workbookViewId="0"/>
  </sheetViews>
  <sheetFormatPr defaultColWidth="11" defaultRowHeight="15" customHeight="1"/>
  <cols>
    <col min="1" max="1" width="8.5" customWidth="1"/>
    <col min="2" max="2" width="34.09765625"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 bestFit="1" customWidth="1"/>
    <col min="13" max="13" width="6.59765625" bestFit="1" customWidth="1"/>
    <col min="14" max="14" width="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128" t="s">
        <v>204</v>
      </c>
    </row>
    <row r="2" spans="1:23" ht="118.95" customHeight="1">
      <c r="A2" s="1296" t="s">
        <v>628</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321" t="s">
        <v>292</v>
      </c>
      <c r="V4" s="1321"/>
      <c r="W4" s="1323"/>
    </row>
    <row r="5" spans="1:23" ht="35.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02" t="s">
        <v>598</v>
      </c>
      <c r="V5" s="1302"/>
      <c r="W5" s="1303"/>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7">
        <v>219</v>
      </c>
      <c r="D7" s="887">
        <v>158</v>
      </c>
      <c r="E7" s="887">
        <v>116</v>
      </c>
      <c r="F7" s="887">
        <v>134</v>
      </c>
      <c r="G7" s="887">
        <v>16</v>
      </c>
      <c r="H7" s="887">
        <v>28</v>
      </c>
      <c r="I7" s="886">
        <v>2755</v>
      </c>
      <c r="J7" s="886">
        <v>2571</v>
      </c>
      <c r="K7" s="886">
        <v>2278</v>
      </c>
      <c r="L7" s="886">
        <v>3639</v>
      </c>
      <c r="M7" s="886">
        <v>2552</v>
      </c>
      <c r="N7" s="886">
        <v>5307</v>
      </c>
      <c r="O7" s="887">
        <v>13</v>
      </c>
      <c r="P7" s="887">
        <v>20</v>
      </c>
      <c r="Q7" s="887">
        <v>318</v>
      </c>
      <c r="R7" s="887">
        <v>412</v>
      </c>
      <c r="S7" s="888">
        <v>1243</v>
      </c>
      <c r="T7" s="394">
        <v>21779</v>
      </c>
      <c r="U7" s="389">
        <v>615</v>
      </c>
      <c r="V7" s="887">
        <v>807</v>
      </c>
      <c r="W7" s="900">
        <v>6490</v>
      </c>
    </row>
    <row r="8" spans="1:23" ht="17.100000000000001" customHeight="1">
      <c r="A8" s="392" t="s">
        <v>604</v>
      </c>
      <c r="B8" s="299" t="s">
        <v>249</v>
      </c>
      <c r="C8" s="320">
        <v>3</v>
      </c>
      <c r="D8" s="320">
        <v>1</v>
      </c>
      <c r="E8" s="320">
        <v>5</v>
      </c>
      <c r="F8" s="320">
        <v>7</v>
      </c>
      <c r="G8" s="320">
        <v>1</v>
      </c>
      <c r="H8" s="320">
        <v>1</v>
      </c>
      <c r="I8" s="320">
        <v>44</v>
      </c>
      <c r="J8" s="320">
        <v>41</v>
      </c>
      <c r="K8" s="320">
        <v>44</v>
      </c>
      <c r="L8" s="320">
        <v>98</v>
      </c>
      <c r="M8" s="320">
        <v>159</v>
      </c>
      <c r="N8" s="320">
        <v>293</v>
      </c>
      <c r="O8" s="320">
        <v>1</v>
      </c>
      <c r="P8" s="320">
        <v>1</v>
      </c>
      <c r="Q8" s="320">
        <v>12</v>
      </c>
      <c r="R8" s="320">
        <v>14</v>
      </c>
      <c r="S8" s="381">
        <v>29</v>
      </c>
      <c r="T8" s="385">
        <v>754</v>
      </c>
      <c r="U8" s="320">
        <v>19</v>
      </c>
      <c r="V8" s="320">
        <v>20</v>
      </c>
      <c r="W8" s="383">
        <v>206</v>
      </c>
    </row>
    <row r="9" spans="1:23" ht="17.100000000000001" customHeight="1">
      <c r="A9" s="392" t="s">
        <v>605</v>
      </c>
      <c r="B9" s="299" t="s">
        <v>250</v>
      </c>
      <c r="C9" s="320">
        <v>10</v>
      </c>
      <c r="D9" s="320">
        <v>8</v>
      </c>
      <c r="E9" s="320">
        <v>0</v>
      </c>
      <c r="F9" s="320">
        <v>7</v>
      </c>
      <c r="G9" s="320">
        <v>0</v>
      </c>
      <c r="H9" s="320">
        <v>0</v>
      </c>
      <c r="I9" s="320">
        <v>51</v>
      </c>
      <c r="J9" s="320">
        <v>162</v>
      </c>
      <c r="K9" s="320">
        <v>42</v>
      </c>
      <c r="L9" s="320">
        <v>154</v>
      </c>
      <c r="M9" s="320">
        <v>26</v>
      </c>
      <c r="N9" s="320">
        <v>94</v>
      </c>
      <c r="O9" s="320">
        <v>0</v>
      </c>
      <c r="P9" s="320">
        <v>1</v>
      </c>
      <c r="Q9" s="320">
        <v>2</v>
      </c>
      <c r="R9" s="320">
        <v>7</v>
      </c>
      <c r="S9" s="381">
        <v>20</v>
      </c>
      <c r="T9" s="385">
        <v>584</v>
      </c>
      <c r="U9" s="320">
        <v>7</v>
      </c>
      <c r="V9" s="320">
        <v>11</v>
      </c>
      <c r="W9" s="383">
        <v>11</v>
      </c>
    </row>
    <row r="10" spans="1:23" ht="17.100000000000001" customHeight="1">
      <c r="A10" s="392" t="s">
        <v>606</v>
      </c>
      <c r="B10" s="299" t="s">
        <v>251</v>
      </c>
      <c r="C10" s="320">
        <v>0</v>
      </c>
      <c r="D10" s="320">
        <v>0</v>
      </c>
      <c r="E10" s="320">
        <v>0</v>
      </c>
      <c r="F10" s="320">
        <v>2</v>
      </c>
      <c r="G10" s="320">
        <v>0</v>
      </c>
      <c r="H10" s="320">
        <v>0</v>
      </c>
      <c r="I10" s="320">
        <v>8</v>
      </c>
      <c r="J10" s="320">
        <v>27</v>
      </c>
      <c r="K10" s="320">
        <v>14</v>
      </c>
      <c r="L10" s="320">
        <v>47</v>
      </c>
      <c r="M10" s="320">
        <v>31</v>
      </c>
      <c r="N10" s="320">
        <v>148</v>
      </c>
      <c r="O10" s="320">
        <v>2</v>
      </c>
      <c r="P10" s="320">
        <v>0</v>
      </c>
      <c r="Q10" s="320">
        <v>2</v>
      </c>
      <c r="R10" s="320">
        <v>4</v>
      </c>
      <c r="S10" s="381">
        <v>4</v>
      </c>
      <c r="T10" s="385">
        <v>289</v>
      </c>
      <c r="U10" s="320">
        <v>4</v>
      </c>
      <c r="V10" s="320">
        <v>0</v>
      </c>
      <c r="W10" s="383">
        <v>48</v>
      </c>
    </row>
    <row r="11" spans="1:23" ht="17.100000000000001" customHeight="1">
      <c r="A11" s="392" t="s">
        <v>607</v>
      </c>
      <c r="B11" s="299" t="s">
        <v>252</v>
      </c>
      <c r="C11" s="320">
        <v>0</v>
      </c>
      <c r="D11" s="320">
        <v>1</v>
      </c>
      <c r="E11" s="320">
        <v>2</v>
      </c>
      <c r="F11" s="320">
        <v>1</v>
      </c>
      <c r="G11" s="320">
        <v>1</v>
      </c>
      <c r="H11" s="320">
        <v>0</v>
      </c>
      <c r="I11" s="320">
        <v>85</v>
      </c>
      <c r="J11" s="320">
        <v>73</v>
      </c>
      <c r="K11" s="320">
        <v>15</v>
      </c>
      <c r="L11" s="320">
        <v>20</v>
      </c>
      <c r="M11" s="320">
        <v>111</v>
      </c>
      <c r="N11" s="320">
        <v>198</v>
      </c>
      <c r="O11" s="320">
        <v>0</v>
      </c>
      <c r="P11" s="320">
        <v>1</v>
      </c>
      <c r="Q11" s="320">
        <v>10</v>
      </c>
      <c r="R11" s="320">
        <v>13</v>
      </c>
      <c r="S11" s="381">
        <v>53</v>
      </c>
      <c r="T11" s="385">
        <v>584</v>
      </c>
      <c r="U11" s="320">
        <v>3</v>
      </c>
      <c r="V11" s="320">
        <v>0</v>
      </c>
      <c r="W11" s="383">
        <v>99</v>
      </c>
    </row>
    <row r="12" spans="1:23" ht="17.100000000000001" customHeight="1">
      <c r="A12" s="392" t="s">
        <v>608</v>
      </c>
      <c r="B12" s="299" t="s">
        <v>253</v>
      </c>
      <c r="C12" s="320">
        <v>5</v>
      </c>
      <c r="D12" s="320">
        <v>4</v>
      </c>
      <c r="E12" s="320">
        <v>7</v>
      </c>
      <c r="F12" s="320">
        <v>5</v>
      </c>
      <c r="G12" s="320">
        <v>1</v>
      </c>
      <c r="H12" s="320">
        <v>1</v>
      </c>
      <c r="I12" s="320">
        <v>80</v>
      </c>
      <c r="J12" s="320">
        <v>103</v>
      </c>
      <c r="K12" s="320">
        <v>155</v>
      </c>
      <c r="L12" s="320">
        <v>215</v>
      </c>
      <c r="M12" s="320">
        <v>313</v>
      </c>
      <c r="N12" s="320">
        <v>516</v>
      </c>
      <c r="O12" s="320">
        <v>0</v>
      </c>
      <c r="P12" s="320">
        <v>1</v>
      </c>
      <c r="Q12" s="320">
        <v>24</v>
      </c>
      <c r="R12" s="320">
        <v>45</v>
      </c>
      <c r="S12" s="381">
        <v>106</v>
      </c>
      <c r="T12" s="382">
        <v>1581</v>
      </c>
      <c r="U12" s="320">
        <v>19</v>
      </c>
      <c r="V12" s="320">
        <v>178</v>
      </c>
      <c r="W12" s="383">
        <v>516</v>
      </c>
    </row>
    <row r="13" spans="1:23" ht="17.100000000000001" customHeight="1">
      <c r="A13" s="392" t="s">
        <v>609</v>
      </c>
      <c r="B13" s="386" t="s">
        <v>610</v>
      </c>
      <c r="C13" s="320">
        <v>1</v>
      </c>
      <c r="D13" s="320">
        <v>2</v>
      </c>
      <c r="E13" s="320">
        <v>1</v>
      </c>
      <c r="F13" s="320">
        <v>1</v>
      </c>
      <c r="G13" s="320">
        <v>0</v>
      </c>
      <c r="H13" s="320">
        <v>0</v>
      </c>
      <c r="I13" s="320">
        <v>0</v>
      </c>
      <c r="J13" s="320">
        <v>11</v>
      </c>
      <c r="K13" s="320">
        <v>8</v>
      </c>
      <c r="L13" s="320">
        <v>41</v>
      </c>
      <c r="M13" s="320">
        <v>5</v>
      </c>
      <c r="N13" s="320">
        <v>42</v>
      </c>
      <c r="O13" s="320">
        <v>0</v>
      </c>
      <c r="P13" s="320">
        <v>0</v>
      </c>
      <c r="Q13" s="320">
        <v>1</v>
      </c>
      <c r="R13" s="320">
        <v>1</v>
      </c>
      <c r="S13" s="381">
        <v>11</v>
      </c>
      <c r="T13" s="385">
        <v>125</v>
      </c>
      <c r="U13" s="320">
        <v>1</v>
      </c>
      <c r="V13" s="320">
        <v>0</v>
      </c>
      <c r="W13" s="383">
        <v>16</v>
      </c>
    </row>
    <row r="14" spans="1:23" ht="17.100000000000001" customHeight="1">
      <c r="A14" s="392" t="s">
        <v>611</v>
      </c>
      <c r="B14" s="386" t="s">
        <v>612</v>
      </c>
      <c r="C14" s="320">
        <v>24</v>
      </c>
      <c r="D14" s="320">
        <v>19</v>
      </c>
      <c r="E14" s="320">
        <v>18</v>
      </c>
      <c r="F14" s="320">
        <v>11</v>
      </c>
      <c r="G14" s="320">
        <v>1</v>
      </c>
      <c r="H14" s="320">
        <v>1</v>
      </c>
      <c r="I14" s="320">
        <v>368</v>
      </c>
      <c r="J14" s="320">
        <v>302</v>
      </c>
      <c r="K14" s="320">
        <v>88</v>
      </c>
      <c r="L14" s="320">
        <v>94</v>
      </c>
      <c r="M14" s="320">
        <v>252</v>
      </c>
      <c r="N14" s="320">
        <v>455</v>
      </c>
      <c r="O14" s="320">
        <v>1</v>
      </c>
      <c r="P14" s="320">
        <v>3</v>
      </c>
      <c r="Q14" s="320">
        <v>96</v>
      </c>
      <c r="R14" s="320">
        <v>81</v>
      </c>
      <c r="S14" s="381">
        <v>10</v>
      </c>
      <c r="T14" s="382">
        <v>1824</v>
      </c>
      <c r="U14" s="320">
        <v>57</v>
      </c>
      <c r="V14" s="320">
        <v>9</v>
      </c>
      <c r="W14" s="383">
        <v>639</v>
      </c>
    </row>
    <row r="15" spans="1:23" ht="17.100000000000001" customHeight="1">
      <c r="A15" s="392" t="s">
        <v>613</v>
      </c>
      <c r="B15" s="299" t="s">
        <v>256</v>
      </c>
      <c r="C15" s="320">
        <v>0</v>
      </c>
      <c r="D15" s="320">
        <v>1</v>
      </c>
      <c r="E15" s="320">
        <v>1</v>
      </c>
      <c r="F15" s="320">
        <v>0</v>
      </c>
      <c r="G15" s="320">
        <v>0</v>
      </c>
      <c r="H15" s="320">
        <v>0</v>
      </c>
      <c r="I15" s="320">
        <v>7</v>
      </c>
      <c r="J15" s="320">
        <v>25</v>
      </c>
      <c r="K15" s="320">
        <v>22</v>
      </c>
      <c r="L15" s="320">
        <v>70</v>
      </c>
      <c r="M15" s="320">
        <v>4</v>
      </c>
      <c r="N15" s="320">
        <v>23</v>
      </c>
      <c r="O15" s="320">
        <v>0</v>
      </c>
      <c r="P15" s="320">
        <v>0</v>
      </c>
      <c r="Q15" s="320">
        <v>0</v>
      </c>
      <c r="R15" s="320">
        <v>1</v>
      </c>
      <c r="S15" s="381">
        <v>9</v>
      </c>
      <c r="T15" s="385">
        <v>163</v>
      </c>
      <c r="U15" s="320">
        <v>2</v>
      </c>
      <c r="V15" s="320">
        <v>12</v>
      </c>
      <c r="W15" s="383">
        <v>70</v>
      </c>
    </row>
    <row r="16" spans="1:23" ht="17.100000000000001" customHeight="1">
      <c r="A16" s="392" t="s">
        <v>614</v>
      </c>
      <c r="B16" s="299" t="s">
        <v>257</v>
      </c>
      <c r="C16" s="320">
        <v>2</v>
      </c>
      <c r="D16" s="320">
        <v>0</v>
      </c>
      <c r="E16" s="320">
        <v>3</v>
      </c>
      <c r="F16" s="320">
        <v>3</v>
      </c>
      <c r="G16" s="320">
        <v>2</v>
      </c>
      <c r="H16" s="320">
        <v>1</v>
      </c>
      <c r="I16" s="320">
        <v>49</v>
      </c>
      <c r="J16" s="320">
        <v>25</v>
      </c>
      <c r="K16" s="320">
        <v>10</v>
      </c>
      <c r="L16" s="320">
        <v>15</v>
      </c>
      <c r="M16" s="320">
        <v>94</v>
      </c>
      <c r="N16" s="320">
        <v>138</v>
      </c>
      <c r="O16" s="320">
        <v>0</v>
      </c>
      <c r="P16" s="320">
        <v>1</v>
      </c>
      <c r="Q16" s="320">
        <v>14</v>
      </c>
      <c r="R16" s="320">
        <v>9</v>
      </c>
      <c r="S16" s="381">
        <v>3</v>
      </c>
      <c r="T16" s="385">
        <v>369</v>
      </c>
      <c r="U16" s="320">
        <v>6</v>
      </c>
      <c r="V16" s="320">
        <v>0</v>
      </c>
      <c r="W16" s="383">
        <v>146</v>
      </c>
    </row>
    <row r="17" spans="1:23" ht="17.100000000000001" customHeight="1">
      <c r="A17" s="392" t="s">
        <v>629</v>
      </c>
      <c r="B17" s="299" t="s">
        <v>258</v>
      </c>
      <c r="C17" s="320">
        <v>0</v>
      </c>
      <c r="D17" s="320">
        <v>2</v>
      </c>
      <c r="E17" s="320">
        <v>4</v>
      </c>
      <c r="F17" s="320">
        <v>18</v>
      </c>
      <c r="G17" s="320">
        <v>0</v>
      </c>
      <c r="H17" s="320">
        <v>5</v>
      </c>
      <c r="I17" s="320">
        <v>47</v>
      </c>
      <c r="J17" s="320">
        <v>142</v>
      </c>
      <c r="K17" s="320">
        <v>34</v>
      </c>
      <c r="L17" s="320">
        <v>320</v>
      </c>
      <c r="M17" s="320">
        <v>60</v>
      </c>
      <c r="N17" s="320">
        <v>462</v>
      </c>
      <c r="O17" s="320">
        <v>0</v>
      </c>
      <c r="P17" s="320">
        <v>2</v>
      </c>
      <c r="Q17" s="320">
        <v>5</v>
      </c>
      <c r="R17" s="320">
        <v>28</v>
      </c>
      <c r="S17" s="381">
        <v>112</v>
      </c>
      <c r="T17" s="382">
        <v>1241</v>
      </c>
      <c r="U17" s="320">
        <v>27</v>
      </c>
      <c r="V17" s="320">
        <v>5</v>
      </c>
      <c r="W17" s="383">
        <v>196</v>
      </c>
    </row>
    <row r="18" spans="1:23" ht="17.100000000000001" customHeight="1">
      <c r="A18" s="392" t="s">
        <v>630</v>
      </c>
      <c r="B18" s="299" t="s">
        <v>259</v>
      </c>
      <c r="C18" s="320">
        <v>16</v>
      </c>
      <c r="D18" s="320">
        <v>12</v>
      </c>
      <c r="E18" s="320">
        <v>3</v>
      </c>
      <c r="F18" s="320">
        <v>4</v>
      </c>
      <c r="G18" s="320">
        <v>1</v>
      </c>
      <c r="H18" s="320">
        <v>3</v>
      </c>
      <c r="I18" s="320">
        <v>112</v>
      </c>
      <c r="J18" s="320">
        <v>76</v>
      </c>
      <c r="K18" s="320">
        <v>269</v>
      </c>
      <c r="L18" s="320">
        <v>258</v>
      </c>
      <c r="M18" s="320">
        <v>152</v>
      </c>
      <c r="N18" s="320">
        <v>212</v>
      </c>
      <c r="O18" s="320">
        <v>1</v>
      </c>
      <c r="P18" s="320">
        <v>0</v>
      </c>
      <c r="Q18" s="320">
        <v>16</v>
      </c>
      <c r="R18" s="320">
        <v>9</v>
      </c>
      <c r="S18" s="381">
        <v>41</v>
      </c>
      <c r="T18" s="382">
        <v>1185</v>
      </c>
      <c r="U18" s="320">
        <v>53</v>
      </c>
      <c r="V18" s="320">
        <v>204</v>
      </c>
      <c r="W18" s="383">
        <v>303</v>
      </c>
    </row>
    <row r="19" spans="1:23" ht="17.100000000000001" customHeight="1">
      <c r="A19" s="392" t="s">
        <v>631</v>
      </c>
      <c r="B19" s="299" t="s">
        <v>260</v>
      </c>
      <c r="C19" s="320">
        <v>1</v>
      </c>
      <c r="D19" s="320">
        <v>0</v>
      </c>
      <c r="E19" s="320">
        <v>0</v>
      </c>
      <c r="F19" s="320">
        <v>4</v>
      </c>
      <c r="G19" s="320">
        <v>0</v>
      </c>
      <c r="H19" s="320">
        <v>2</v>
      </c>
      <c r="I19" s="320">
        <v>91</v>
      </c>
      <c r="J19" s="320">
        <v>93</v>
      </c>
      <c r="K19" s="320">
        <v>29</v>
      </c>
      <c r="L19" s="320">
        <v>33</v>
      </c>
      <c r="M19" s="320">
        <v>207</v>
      </c>
      <c r="N19" s="320">
        <v>288</v>
      </c>
      <c r="O19" s="320">
        <v>0</v>
      </c>
      <c r="P19" s="320">
        <v>2</v>
      </c>
      <c r="Q19" s="320">
        <v>4</v>
      </c>
      <c r="R19" s="320">
        <v>14</v>
      </c>
      <c r="S19" s="381">
        <v>2</v>
      </c>
      <c r="T19" s="385">
        <v>770</v>
      </c>
      <c r="U19" s="320">
        <v>11</v>
      </c>
      <c r="V19" s="320">
        <v>0</v>
      </c>
      <c r="W19" s="383">
        <v>258</v>
      </c>
    </row>
    <row r="20" spans="1:23" ht="17.100000000000001" customHeight="1">
      <c r="A20" s="392" t="s">
        <v>632</v>
      </c>
      <c r="B20" s="299" t="s">
        <v>263</v>
      </c>
      <c r="C20" s="320">
        <v>38</v>
      </c>
      <c r="D20" s="320">
        <v>26</v>
      </c>
      <c r="E20" s="320">
        <v>5</v>
      </c>
      <c r="F20" s="320">
        <v>1</v>
      </c>
      <c r="G20" s="320">
        <v>0</v>
      </c>
      <c r="H20" s="320">
        <v>0</v>
      </c>
      <c r="I20" s="320">
        <v>313</v>
      </c>
      <c r="J20" s="320">
        <v>200</v>
      </c>
      <c r="K20" s="320">
        <v>351</v>
      </c>
      <c r="L20" s="320">
        <v>522</v>
      </c>
      <c r="M20" s="320">
        <v>22</v>
      </c>
      <c r="N20" s="320">
        <v>25</v>
      </c>
      <c r="O20" s="320">
        <v>0</v>
      </c>
      <c r="P20" s="320">
        <v>0</v>
      </c>
      <c r="Q20" s="320">
        <v>13</v>
      </c>
      <c r="R20" s="320">
        <v>9</v>
      </c>
      <c r="S20" s="381">
        <v>22</v>
      </c>
      <c r="T20" s="382">
        <v>1547</v>
      </c>
      <c r="U20" s="320">
        <v>64</v>
      </c>
      <c r="V20" s="320">
        <v>60</v>
      </c>
      <c r="W20" s="383">
        <v>284</v>
      </c>
    </row>
    <row r="21" spans="1:23" ht="17.100000000000001" customHeight="1">
      <c r="A21" s="392" t="s">
        <v>633</v>
      </c>
      <c r="B21" s="299" t="s">
        <v>264</v>
      </c>
      <c r="C21" s="320">
        <v>1</v>
      </c>
      <c r="D21" s="320">
        <v>1</v>
      </c>
      <c r="E21" s="320">
        <v>0</v>
      </c>
      <c r="F21" s="320">
        <v>0</v>
      </c>
      <c r="G21" s="320">
        <v>0</v>
      </c>
      <c r="H21" s="320">
        <v>0</v>
      </c>
      <c r="I21" s="320">
        <v>29</v>
      </c>
      <c r="J21" s="320">
        <v>42</v>
      </c>
      <c r="K21" s="320">
        <v>5</v>
      </c>
      <c r="L21" s="320">
        <v>14</v>
      </c>
      <c r="M21" s="320">
        <v>32</v>
      </c>
      <c r="N21" s="320">
        <v>69</v>
      </c>
      <c r="O21" s="320">
        <v>0</v>
      </c>
      <c r="P21" s="320">
        <v>0</v>
      </c>
      <c r="Q21" s="320">
        <v>1</v>
      </c>
      <c r="R21" s="320">
        <v>1</v>
      </c>
      <c r="S21" s="381">
        <v>3</v>
      </c>
      <c r="T21" s="385">
        <v>198</v>
      </c>
      <c r="U21" s="320">
        <v>9</v>
      </c>
      <c r="V21" s="320">
        <v>0</v>
      </c>
      <c r="W21" s="383">
        <v>67</v>
      </c>
    </row>
    <row r="22" spans="1:23" ht="17.100000000000001" customHeight="1">
      <c r="A22" s="392" t="s">
        <v>634</v>
      </c>
      <c r="B22" s="299" t="s">
        <v>265</v>
      </c>
      <c r="C22" s="320">
        <v>0</v>
      </c>
      <c r="D22" s="320">
        <v>0</v>
      </c>
      <c r="E22" s="320">
        <v>1</v>
      </c>
      <c r="F22" s="320">
        <v>3</v>
      </c>
      <c r="G22" s="320">
        <v>1</v>
      </c>
      <c r="H22" s="320">
        <v>0</v>
      </c>
      <c r="I22" s="320">
        <v>8</v>
      </c>
      <c r="J22" s="320">
        <v>20</v>
      </c>
      <c r="K22" s="320">
        <v>8</v>
      </c>
      <c r="L22" s="320">
        <v>33</v>
      </c>
      <c r="M22" s="320">
        <v>79</v>
      </c>
      <c r="N22" s="320">
        <v>201</v>
      </c>
      <c r="O22" s="320">
        <v>0</v>
      </c>
      <c r="P22" s="320">
        <v>0</v>
      </c>
      <c r="Q22" s="320">
        <v>4</v>
      </c>
      <c r="R22" s="320">
        <v>16</v>
      </c>
      <c r="S22" s="381">
        <v>85</v>
      </c>
      <c r="T22" s="385">
        <v>459</v>
      </c>
      <c r="U22" s="320">
        <v>7</v>
      </c>
      <c r="V22" s="320">
        <v>0</v>
      </c>
      <c r="W22" s="383">
        <v>54</v>
      </c>
    </row>
    <row r="23" spans="1:23" ht="17.100000000000001" customHeight="1">
      <c r="A23" s="392" t="s">
        <v>635</v>
      </c>
      <c r="B23" s="299" t="s">
        <v>266</v>
      </c>
      <c r="C23" s="320">
        <v>109</v>
      </c>
      <c r="D23" s="320">
        <v>56</v>
      </c>
      <c r="E23" s="320">
        <v>32</v>
      </c>
      <c r="F23" s="320">
        <v>18</v>
      </c>
      <c r="G23" s="320">
        <v>2</v>
      </c>
      <c r="H23" s="320">
        <v>2</v>
      </c>
      <c r="I23" s="320">
        <v>958</v>
      </c>
      <c r="J23" s="320">
        <v>641</v>
      </c>
      <c r="K23" s="320">
        <v>788</v>
      </c>
      <c r="L23" s="320">
        <v>753</v>
      </c>
      <c r="M23" s="320">
        <v>372</v>
      </c>
      <c r="N23" s="320">
        <v>544</v>
      </c>
      <c r="O23" s="320">
        <v>1</v>
      </c>
      <c r="P23" s="320">
        <v>4</v>
      </c>
      <c r="Q23" s="320">
        <v>45</v>
      </c>
      <c r="R23" s="320">
        <v>34</v>
      </c>
      <c r="S23" s="381">
        <v>286</v>
      </c>
      <c r="T23" s="382">
        <v>4645</v>
      </c>
      <c r="U23" s="320">
        <v>169</v>
      </c>
      <c r="V23" s="320">
        <v>299</v>
      </c>
      <c r="W23" s="309">
        <v>2082</v>
      </c>
    </row>
    <row r="24" spans="1:23" ht="17.100000000000001" customHeight="1">
      <c r="A24" s="392" t="s">
        <v>636</v>
      </c>
      <c r="B24" s="299" t="s">
        <v>267</v>
      </c>
      <c r="C24" s="320">
        <v>1</v>
      </c>
      <c r="D24" s="320">
        <v>0</v>
      </c>
      <c r="E24" s="320">
        <v>2</v>
      </c>
      <c r="F24" s="320">
        <v>1</v>
      </c>
      <c r="G24" s="320">
        <v>0</v>
      </c>
      <c r="H24" s="320">
        <v>0</v>
      </c>
      <c r="I24" s="320">
        <v>3</v>
      </c>
      <c r="J24" s="320">
        <v>3</v>
      </c>
      <c r="K24" s="320">
        <v>39</v>
      </c>
      <c r="L24" s="320">
        <v>64</v>
      </c>
      <c r="M24" s="320">
        <v>12</v>
      </c>
      <c r="N24" s="320">
        <v>32</v>
      </c>
      <c r="O24" s="320">
        <v>0</v>
      </c>
      <c r="P24" s="320">
        <v>0</v>
      </c>
      <c r="Q24" s="320">
        <v>1</v>
      </c>
      <c r="R24" s="320">
        <v>2</v>
      </c>
      <c r="S24" s="381">
        <v>272</v>
      </c>
      <c r="T24" s="385">
        <v>432</v>
      </c>
      <c r="U24" s="320">
        <v>12</v>
      </c>
      <c r="V24" s="320">
        <v>0</v>
      </c>
      <c r="W24" s="383">
        <v>110</v>
      </c>
    </row>
    <row r="25" spans="1:23" ht="17.100000000000001" customHeight="1">
      <c r="A25" s="392" t="s">
        <v>637</v>
      </c>
      <c r="B25" s="299" t="s">
        <v>268</v>
      </c>
      <c r="C25" s="320">
        <v>4</v>
      </c>
      <c r="D25" s="320">
        <v>4</v>
      </c>
      <c r="E25" s="320">
        <v>9</v>
      </c>
      <c r="F25" s="320">
        <v>7</v>
      </c>
      <c r="G25" s="320">
        <v>4</v>
      </c>
      <c r="H25" s="320">
        <v>1</v>
      </c>
      <c r="I25" s="320">
        <v>145</v>
      </c>
      <c r="J25" s="320">
        <v>75</v>
      </c>
      <c r="K25" s="320">
        <v>33</v>
      </c>
      <c r="L25" s="320">
        <v>19</v>
      </c>
      <c r="M25" s="320">
        <v>215</v>
      </c>
      <c r="N25" s="320">
        <v>146</v>
      </c>
      <c r="O25" s="320">
        <v>6</v>
      </c>
      <c r="P25" s="320">
        <v>1</v>
      </c>
      <c r="Q25" s="320">
        <v>33</v>
      </c>
      <c r="R25" s="320">
        <v>16</v>
      </c>
      <c r="S25" s="381">
        <v>0</v>
      </c>
      <c r="T25" s="385">
        <v>718</v>
      </c>
      <c r="U25" s="320">
        <v>34</v>
      </c>
      <c r="V25" s="320">
        <v>0</v>
      </c>
      <c r="W25" s="383">
        <v>324</v>
      </c>
    </row>
    <row r="26" spans="1:23" ht="17.100000000000001" customHeight="1">
      <c r="A26" s="392" t="s">
        <v>638</v>
      </c>
      <c r="B26" s="299" t="s">
        <v>269</v>
      </c>
      <c r="C26" s="320">
        <v>0</v>
      </c>
      <c r="D26" s="320">
        <v>0</v>
      </c>
      <c r="E26" s="320">
        <v>0</v>
      </c>
      <c r="F26" s="320">
        <v>2</v>
      </c>
      <c r="G26" s="320">
        <v>0</v>
      </c>
      <c r="H26" s="320">
        <v>3</v>
      </c>
      <c r="I26" s="320">
        <v>5</v>
      </c>
      <c r="J26" s="320">
        <v>22</v>
      </c>
      <c r="K26" s="320">
        <v>26</v>
      </c>
      <c r="L26" s="320">
        <v>73</v>
      </c>
      <c r="M26" s="320">
        <v>15</v>
      </c>
      <c r="N26" s="320">
        <v>67</v>
      </c>
      <c r="O26" s="320">
        <v>0</v>
      </c>
      <c r="P26" s="320">
        <v>0</v>
      </c>
      <c r="Q26" s="320">
        <v>1</v>
      </c>
      <c r="R26" s="320">
        <v>4</v>
      </c>
      <c r="S26" s="381">
        <v>29</v>
      </c>
      <c r="T26" s="385">
        <v>247</v>
      </c>
      <c r="U26" s="320">
        <v>1</v>
      </c>
      <c r="V26" s="320">
        <v>1</v>
      </c>
      <c r="W26" s="383">
        <v>1</v>
      </c>
    </row>
    <row r="27" spans="1:23" ht="17.100000000000001" customHeight="1">
      <c r="A27" s="392" t="s">
        <v>639</v>
      </c>
      <c r="B27" s="299" t="s">
        <v>270</v>
      </c>
      <c r="C27" s="320">
        <v>0</v>
      </c>
      <c r="D27" s="320">
        <v>0</v>
      </c>
      <c r="E27" s="320">
        <v>1</v>
      </c>
      <c r="F27" s="320">
        <v>5</v>
      </c>
      <c r="G27" s="320">
        <v>1</v>
      </c>
      <c r="H27" s="320">
        <v>0</v>
      </c>
      <c r="I27" s="320">
        <v>24</v>
      </c>
      <c r="J27" s="320">
        <v>13</v>
      </c>
      <c r="K27" s="320">
        <v>7</v>
      </c>
      <c r="L27" s="320">
        <v>16</v>
      </c>
      <c r="M27" s="320">
        <v>53</v>
      </c>
      <c r="N27" s="320">
        <v>72</v>
      </c>
      <c r="O27" s="320">
        <v>0</v>
      </c>
      <c r="P27" s="320">
        <v>0</v>
      </c>
      <c r="Q27" s="320">
        <v>3</v>
      </c>
      <c r="R27" s="320">
        <v>7</v>
      </c>
      <c r="S27" s="381">
        <v>1</v>
      </c>
      <c r="T27" s="385">
        <v>203</v>
      </c>
      <c r="U27" s="320">
        <v>15</v>
      </c>
      <c r="V27" s="320">
        <v>0</v>
      </c>
      <c r="W27" s="383">
        <v>58</v>
      </c>
    </row>
    <row r="28" spans="1:23" ht="17.100000000000001" customHeight="1">
      <c r="A28" s="392" t="s">
        <v>640</v>
      </c>
      <c r="B28" s="299" t="s">
        <v>271</v>
      </c>
      <c r="C28" s="320">
        <v>0</v>
      </c>
      <c r="D28" s="320">
        <v>0</v>
      </c>
      <c r="E28" s="320">
        <v>1</v>
      </c>
      <c r="F28" s="320">
        <v>1</v>
      </c>
      <c r="G28" s="320">
        <v>0</v>
      </c>
      <c r="H28" s="320">
        <v>0</v>
      </c>
      <c r="I28" s="320">
        <v>11</v>
      </c>
      <c r="J28" s="320">
        <v>24</v>
      </c>
      <c r="K28" s="320">
        <v>11</v>
      </c>
      <c r="L28" s="320">
        <v>36</v>
      </c>
      <c r="M28" s="320">
        <v>35</v>
      </c>
      <c r="N28" s="320">
        <v>167</v>
      </c>
      <c r="O28" s="320">
        <v>0</v>
      </c>
      <c r="P28" s="320">
        <v>0</v>
      </c>
      <c r="Q28" s="320">
        <v>0</v>
      </c>
      <c r="R28" s="320">
        <v>11</v>
      </c>
      <c r="S28" s="381">
        <v>9</v>
      </c>
      <c r="T28" s="385">
        <v>306</v>
      </c>
      <c r="U28" s="320">
        <v>8</v>
      </c>
      <c r="V28" s="320">
        <v>0</v>
      </c>
      <c r="W28" s="383">
        <v>91</v>
      </c>
    </row>
    <row r="29" spans="1:23" ht="17.100000000000001" customHeight="1">
      <c r="A29" s="392" t="s">
        <v>641</v>
      </c>
      <c r="B29" s="299" t="s">
        <v>272</v>
      </c>
      <c r="C29" s="320">
        <v>2</v>
      </c>
      <c r="D29" s="320">
        <v>2</v>
      </c>
      <c r="E29" s="320">
        <v>11</v>
      </c>
      <c r="F29" s="320">
        <v>13</v>
      </c>
      <c r="G29" s="320">
        <v>0</v>
      </c>
      <c r="H29" s="320">
        <v>2</v>
      </c>
      <c r="I29" s="320">
        <v>67</v>
      </c>
      <c r="J29" s="320">
        <v>64</v>
      </c>
      <c r="K29" s="320">
        <v>37</v>
      </c>
      <c r="L29" s="320">
        <v>68</v>
      </c>
      <c r="M29" s="320">
        <v>99</v>
      </c>
      <c r="N29" s="320">
        <v>274</v>
      </c>
      <c r="O29" s="320">
        <v>0</v>
      </c>
      <c r="P29" s="320">
        <v>2</v>
      </c>
      <c r="Q29" s="320">
        <v>9</v>
      </c>
      <c r="R29" s="320">
        <v>19</v>
      </c>
      <c r="S29" s="381">
        <v>35</v>
      </c>
      <c r="T29" s="385">
        <v>704</v>
      </c>
      <c r="U29" s="320">
        <v>27</v>
      </c>
      <c r="V29" s="320">
        <v>0</v>
      </c>
      <c r="W29" s="383">
        <v>161</v>
      </c>
    </row>
    <row r="30" spans="1:23" ht="17.100000000000001" customHeight="1">
      <c r="A30" s="392" t="s">
        <v>642</v>
      </c>
      <c r="B30" s="299" t="s">
        <v>273</v>
      </c>
      <c r="C30" s="320">
        <v>0</v>
      </c>
      <c r="D30" s="320">
        <v>5</v>
      </c>
      <c r="E30" s="320">
        <v>2</v>
      </c>
      <c r="F30" s="320">
        <v>5</v>
      </c>
      <c r="G30" s="320">
        <v>0</v>
      </c>
      <c r="H30" s="320">
        <v>3</v>
      </c>
      <c r="I30" s="320">
        <v>27</v>
      </c>
      <c r="J30" s="320">
        <v>107</v>
      </c>
      <c r="K30" s="320">
        <v>38</v>
      </c>
      <c r="L30" s="320">
        <v>242</v>
      </c>
      <c r="M30" s="320">
        <v>64</v>
      </c>
      <c r="N30" s="320">
        <v>369</v>
      </c>
      <c r="O30" s="320">
        <v>0</v>
      </c>
      <c r="P30" s="320">
        <v>0</v>
      </c>
      <c r="Q30" s="320">
        <v>8</v>
      </c>
      <c r="R30" s="320">
        <v>37</v>
      </c>
      <c r="S30" s="381">
        <v>17</v>
      </c>
      <c r="T30" s="385">
        <v>924</v>
      </c>
      <c r="U30" s="320">
        <v>29</v>
      </c>
      <c r="V30" s="320">
        <v>4</v>
      </c>
      <c r="W30" s="383">
        <v>335</v>
      </c>
    </row>
    <row r="31" spans="1:23" ht="17.100000000000001" customHeight="1">
      <c r="A31" s="392" t="s">
        <v>643</v>
      </c>
      <c r="B31" s="299" t="s">
        <v>274</v>
      </c>
      <c r="C31" s="320">
        <v>0</v>
      </c>
      <c r="D31" s="320">
        <v>6</v>
      </c>
      <c r="E31" s="320">
        <v>0</v>
      </c>
      <c r="F31" s="320">
        <v>4</v>
      </c>
      <c r="G31" s="320">
        <v>1</v>
      </c>
      <c r="H31" s="320">
        <v>1</v>
      </c>
      <c r="I31" s="320">
        <v>42</v>
      </c>
      <c r="J31" s="320">
        <v>32</v>
      </c>
      <c r="K31" s="320">
        <v>134</v>
      </c>
      <c r="L31" s="320">
        <v>184</v>
      </c>
      <c r="M31" s="320">
        <v>58</v>
      </c>
      <c r="N31" s="320">
        <v>141</v>
      </c>
      <c r="O31" s="320">
        <v>0</v>
      </c>
      <c r="P31" s="320">
        <v>0</v>
      </c>
      <c r="Q31" s="320">
        <v>5</v>
      </c>
      <c r="R31" s="320">
        <v>7</v>
      </c>
      <c r="S31" s="381">
        <v>36</v>
      </c>
      <c r="T31" s="385">
        <v>651</v>
      </c>
      <c r="U31" s="320">
        <v>24</v>
      </c>
      <c r="V31" s="320">
        <v>0</v>
      </c>
      <c r="W31" s="383">
        <v>272</v>
      </c>
    </row>
    <row r="32" spans="1:23" ht="17.100000000000001" customHeight="1">
      <c r="A32" s="392" t="s">
        <v>644</v>
      </c>
      <c r="B32" s="299" t="s">
        <v>275</v>
      </c>
      <c r="C32" s="320">
        <v>2</v>
      </c>
      <c r="D32" s="320">
        <v>2</v>
      </c>
      <c r="E32" s="320">
        <v>3</v>
      </c>
      <c r="F32" s="320">
        <v>5</v>
      </c>
      <c r="G32" s="320">
        <v>0</v>
      </c>
      <c r="H32" s="320">
        <v>2</v>
      </c>
      <c r="I32" s="320">
        <v>149</v>
      </c>
      <c r="J32" s="320">
        <v>175</v>
      </c>
      <c r="K32" s="320">
        <v>34</v>
      </c>
      <c r="L32" s="320">
        <v>81</v>
      </c>
      <c r="M32" s="320">
        <v>59</v>
      </c>
      <c r="N32" s="320">
        <v>215</v>
      </c>
      <c r="O32" s="320">
        <v>1</v>
      </c>
      <c r="P32" s="320">
        <v>1</v>
      </c>
      <c r="Q32" s="320">
        <v>7</v>
      </c>
      <c r="R32" s="320">
        <v>11</v>
      </c>
      <c r="S32" s="381">
        <v>43</v>
      </c>
      <c r="T32" s="385">
        <v>790</v>
      </c>
      <c r="U32" s="320">
        <v>7</v>
      </c>
      <c r="V32" s="320">
        <v>0</v>
      </c>
      <c r="W32" s="383">
        <v>110</v>
      </c>
    </row>
    <row r="33" spans="1:23" ht="17.100000000000001" customHeight="1" thickBot="1">
      <c r="A33" s="393" t="s">
        <v>645</v>
      </c>
      <c r="B33" s="811" t="s">
        <v>276</v>
      </c>
      <c r="C33" s="817">
        <v>0</v>
      </c>
      <c r="D33" s="817">
        <v>6</v>
      </c>
      <c r="E33" s="817">
        <v>5</v>
      </c>
      <c r="F33" s="817">
        <v>6</v>
      </c>
      <c r="G33" s="817">
        <v>0</v>
      </c>
      <c r="H33" s="817">
        <v>0</v>
      </c>
      <c r="I33" s="817">
        <v>32</v>
      </c>
      <c r="J33" s="817">
        <v>73</v>
      </c>
      <c r="K33" s="817">
        <v>37</v>
      </c>
      <c r="L33" s="817">
        <v>169</v>
      </c>
      <c r="M33" s="817">
        <v>23</v>
      </c>
      <c r="N33" s="817">
        <v>116</v>
      </c>
      <c r="O33" s="817">
        <v>0</v>
      </c>
      <c r="P33" s="817">
        <v>0</v>
      </c>
      <c r="Q33" s="817">
        <v>2</v>
      </c>
      <c r="R33" s="817">
        <v>12</v>
      </c>
      <c r="S33" s="742">
        <v>5</v>
      </c>
      <c r="T33" s="897">
        <v>486</v>
      </c>
      <c r="U33" s="817">
        <v>0</v>
      </c>
      <c r="V33" s="817">
        <v>4</v>
      </c>
      <c r="W33" s="898">
        <v>33</v>
      </c>
    </row>
    <row r="34" spans="1:23" ht="17.100000000000001" customHeight="1">
      <c r="A34" s="361"/>
      <c r="B34" s="361"/>
      <c r="C34" s="361"/>
      <c r="D34" s="361"/>
      <c r="E34" s="361"/>
      <c r="F34" s="361"/>
      <c r="G34" s="361"/>
      <c r="H34" s="361"/>
      <c r="I34" s="361"/>
      <c r="J34" s="361"/>
      <c r="K34" s="361"/>
      <c r="L34" s="361"/>
      <c r="M34" s="361"/>
      <c r="N34" s="361"/>
      <c r="O34" s="361"/>
      <c r="P34" s="361"/>
      <c r="Q34" s="361"/>
      <c r="R34" s="361"/>
      <c r="S34" s="361"/>
      <c r="T34" s="361"/>
      <c r="U34" s="361"/>
      <c r="V34" s="361"/>
      <c r="W34" s="361"/>
    </row>
    <row r="35" spans="1:23" ht="17.100000000000001" customHeight="1">
      <c r="A35" s="1219" t="s">
        <v>646</v>
      </c>
      <c r="B35" s="1219"/>
      <c r="C35" s="1219"/>
      <c r="D35" s="1219"/>
      <c r="E35" s="1219"/>
      <c r="F35" s="1219"/>
      <c r="G35" s="1219"/>
      <c r="H35" s="1219"/>
      <c r="I35" s="1219"/>
      <c r="J35" s="1219"/>
      <c r="K35" s="1219"/>
      <c r="L35" s="1219"/>
      <c r="M35" s="1219"/>
      <c r="N35" s="1219"/>
      <c r="O35" s="1219"/>
      <c r="P35" s="1219"/>
      <c r="Q35" s="1219"/>
      <c r="R35" s="1219"/>
      <c r="S35" s="1219"/>
      <c r="T35" s="1219"/>
      <c r="U35" s="1219"/>
      <c r="V35" s="1219"/>
      <c r="W35" s="1219"/>
    </row>
    <row r="36" spans="1:23" ht="17.100000000000001" customHeight="1">
      <c r="A36" s="1219" t="s">
        <v>584</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617</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618</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5" customHeight="1">
      <c r="A39" s="1219" t="s">
        <v>619</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5" customHeight="1">
      <c r="A40" s="128" t="s">
        <v>204</v>
      </c>
    </row>
  </sheetData>
  <mergeCells count="19">
    <mergeCell ref="A39:W39"/>
    <mergeCell ref="A2:W2"/>
    <mergeCell ref="C4:T4"/>
    <mergeCell ref="U4:W4"/>
    <mergeCell ref="C5:D5"/>
    <mergeCell ref="E5:F5"/>
    <mergeCell ref="G5:H5"/>
    <mergeCell ref="I5:J5"/>
    <mergeCell ref="K5:L5"/>
    <mergeCell ref="A35:W35"/>
    <mergeCell ref="A36:W36"/>
    <mergeCell ref="A37:W37"/>
    <mergeCell ref="A38:W38"/>
    <mergeCell ref="M5:N5"/>
    <mergeCell ref="O5:P5"/>
    <mergeCell ref="Q5:R5"/>
    <mergeCell ref="U5:W5"/>
    <mergeCell ref="A4:A6"/>
    <mergeCell ref="B4:B6"/>
  </mergeCells>
  <hyperlinks>
    <hyperlink ref="A1" location="'Table of Contents'!A1" display="Return to Table of Contents" xr:uid="{C6251503-FAEF-4F98-9680-23644D436BFA}"/>
    <hyperlink ref="A40" location="'Table of Contents'!A1" display="Return to Table of Contents" xr:uid="{DF0C66DE-985E-405B-A251-84225A23F137}"/>
  </hyperlinks>
  <pageMargins left="0.2" right="0.2" top="0.5" bottom="0.5" header="0" footer="0"/>
  <pageSetup paperSize="5"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2"/>
  <sheetViews>
    <sheetView showGridLines="0" zoomScaleNormal="100" workbookViewId="0">
      <selection activeCell="I5" sqref="I5:J5"/>
    </sheetView>
  </sheetViews>
  <sheetFormatPr defaultColWidth="11" defaultRowHeight="15" customHeight="1"/>
  <cols>
    <col min="1" max="1" width="9.09765625" style="9" customWidth="1"/>
    <col min="2" max="2" width="57" bestFit="1" customWidth="1"/>
    <col min="3" max="3" width="6.69921875" bestFit="1" customWidth="1"/>
    <col min="4" max="4" width="5" bestFit="1" customWidth="1"/>
    <col min="5" max="5" width="6.69921875" bestFit="1" customWidth="1"/>
    <col min="6" max="6" width="5" bestFit="1" customWidth="1"/>
    <col min="7" max="7" width="6.69921875" bestFit="1" customWidth="1"/>
    <col min="8" max="8" width="5" bestFit="1" customWidth="1"/>
    <col min="9" max="9" width="6.69921875" bestFit="1" customWidth="1"/>
    <col min="10" max="10" width="5.09765625" bestFit="1" customWidth="1"/>
    <col min="11" max="11" width="6.69921875" bestFit="1" customWidth="1"/>
    <col min="12" max="12" width="5.69921875" bestFit="1" customWidth="1"/>
    <col min="13" max="13" width="6.69921875" bestFit="1" customWidth="1"/>
    <col min="14" max="14" width="5.09765625" bestFit="1" customWidth="1"/>
    <col min="15" max="15" width="6.69921875" bestFit="1" customWidth="1"/>
    <col min="16" max="16" width="5" bestFit="1" customWidth="1"/>
    <col min="17" max="17" width="6.69921875" bestFit="1" customWidth="1"/>
    <col min="18" max="18" width="5" bestFit="1" customWidth="1"/>
    <col min="19" max="19" width="9.19921875" bestFit="1" customWidth="1"/>
    <col min="20" max="20" width="6.8984375" bestFit="1" customWidth="1"/>
    <col min="21" max="21" width="7.69921875" bestFit="1" customWidth="1"/>
    <col min="22" max="22" width="5.09765625" bestFit="1" customWidth="1"/>
    <col min="23" max="23" width="11.3984375" bestFit="1" customWidth="1"/>
  </cols>
  <sheetData>
    <row r="1" spans="1:23" ht="15" customHeight="1">
      <c r="A1" s="128" t="s">
        <v>204</v>
      </c>
    </row>
    <row r="2" spans="1:23" ht="114" customHeight="1">
      <c r="A2" s="1296" t="s">
        <v>647</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286" t="s">
        <v>292</v>
      </c>
      <c r="V4" s="1286"/>
      <c r="W4" s="1326"/>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24" t="s">
        <v>598</v>
      </c>
      <c r="V5" s="1324"/>
      <c r="W5" s="1325"/>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6">
        <v>1580</v>
      </c>
      <c r="D7" s="886">
        <v>1335</v>
      </c>
      <c r="E7" s="887">
        <v>823</v>
      </c>
      <c r="F7" s="887">
        <v>731</v>
      </c>
      <c r="G7" s="887">
        <v>67</v>
      </c>
      <c r="H7" s="887">
        <v>64</v>
      </c>
      <c r="I7" s="886">
        <v>7080</v>
      </c>
      <c r="J7" s="886">
        <v>4646</v>
      </c>
      <c r="K7" s="886">
        <v>10781</v>
      </c>
      <c r="L7" s="886">
        <v>10666</v>
      </c>
      <c r="M7" s="886">
        <v>8371</v>
      </c>
      <c r="N7" s="886">
        <v>8584</v>
      </c>
      <c r="O7" s="887">
        <v>73</v>
      </c>
      <c r="P7" s="887">
        <v>43</v>
      </c>
      <c r="Q7" s="886">
        <v>1421</v>
      </c>
      <c r="R7" s="886">
        <v>1209</v>
      </c>
      <c r="S7" s="888">
        <v>1613</v>
      </c>
      <c r="T7" s="394">
        <v>59087</v>
      </c>
      <c r="U7" s="374">
        <v>2440</v>
      </c>
      <c r="V7" s="374">
        <v>3348</v>
      </c>
      <c r="W7" s="375">
        <v>29034</v>
      </c>
    </row>
    <row r="8" spans="1:23" ht="17.100000000000001" customHeight="1">
      <c r="A8" s="391" t="s">
        <v>604</v>
      </c>
      <c r="B8" s="299" t="s">
        <v>249</v>
      </c>
      <c r="C8" s="320">
        <v>1</v>
      </c>
      <c r="D8" s="320">
        <v>3</v>
      </c>
      <c r="E8" s="320">
        <v>6</v>
      </c>
      <c r="F8" s="320">
        <v>5</v>
      </c>
      <c r="G8" s="320">
        <v>2</v>
      </c>
      <c r="H8" s="320">
        <v>1</v>
      </c>
      <c r="I8" s="320">
        <v>46</v>
      </c>
      <c r="J8" s="320">
        <v>30</v>
      </c>
      <c r="K8" s="320">
        <v>85</v>
      </c>
      <c r="L8" s="320">
        <v>71</v>
      </c>
      <c r="M8" s="320">
        <v>236</v>
      </c>
      <c r="N8" s="320">
        <v>239</v>
      </c>
      <c r="O8" s="320">
        <v>1</v>
      </c>
      <c r="P8" s="320">
        <v>1</v>
      </c>
      <c r="Q8" s="320">
        <v>18</v>
      </c>
      <c r="R8" s="320">
        <v>16</v>
      </c>
      <c r="S8" s="381">
        <v>42</v>
      </c>
      <c r="T8" s="385">
        <v>803</v>
      </c>
      <c r="U8" s="320">
        <v>38</v>
      </c>
      <c r="V8" s="320">
        <v>27</v>
      </c>
      <c r="W8" s="383">
        <v>198</v>
      </c>
    </row>
    <row r="9" spans="1:23" ht="17.100000000000001" customHeight="1">
      <c r="A9" s="392" t="s">
        <v>605</v>
      </c>
      <c r="B9" s="299" t="s">
        <v>250</v>
      </c>
      <c r="C9" s="320">
        <v>128</v>
      </c>
      <c r="D9" s="320">
        <v>154</v>
      </c>
      <c r="E9" s="320">
        <v>78</v>
      </c>
      <c r="F9" s="320">
        <v>74</v>
      </c>
      <c r="G9" s="320">
        <v>2</v>
      </c>
      <c r="H9" s="320">
        <v>7</v>
      </c>
      <c r="I9" s="320">
        <v>729</v>
      </c>
      <c r="J9" s="320">
        <v>730</v>
      </c>
      <c r="K9" s="320">
        <v>702</v>
      </c>
      <c r="L9" s="308">
        <v>1047</v>
      </c>
      <c r="M9" s="320">
        <v>251</v>
      </c>
      <c r="N9" s="320">
        <v>405</v>
      </c>
      <c r="O9" s="320">
        <v>2</v>
      </c>
      <c r="P9" s="320">
        <v>5</v>
      </c>
      <c r="Q9" s="320">
        <v>58</v>
      </c>
      <c r="R9" s="320">
        <v>77</v>
      </c>
      <c r="S9" s="381">
        <v>147</v>
      </c>
      <c r="T9" s="382">
        <v>4596</v>
      </c>
      <c r="U9" s="320">
        <v>153</v>
      </c>
      <c r="V9" s="320">
        <v>335</v>
      </c>
      <c r="W9" s="309">
        <v>2319</v>
      </c>
    </row>
    <row r="10" spans="1:23" ht="17.100000000000001" customHeight="1">
      <c r="A10" s="392" t="s">
        <v>606</v>
      </c>
      <c r="B10" s="299" t="s">
        <v>251</v>
      </c>
      <c r="C10" s="320">
        <v>0</v>
      </c>
      <c r="D10" s="320">
        <v>1</v>
      </c>
      <c r="E10" s="320">
        <v>1</v>
      </c>
      <c r="F10" s="320">
        <v>2</v>
      </c>
      <c r="G10" s="320">
        <v>1</v>
      </c>
      <c r="H10" s="320">
        <v>0</v>
      </c>
      <c r="I10" s="320">
        <v>10</v>
      </c>
      <c r="J10" s="320">
        <v>12</v>
      </c>
      <c r="K10" s="320">
        <v>29</v>
      </c>
      <c r="L10" s="320">
        <v>32</v>
      </c>
      <c r="M10" s="320">
        <v>68</v>
      </c>
      <c r="N10" s="320">
        <v>87</v>
      </c>
      <c r="O10" s="320">
        <v>0</v>
      </c>
      <c r="P10" s="320">
        <v>0</v>
      </c>
      <c r="Q10" s="320">
        <v>8</v>
      </c>
      <c r="R10" s="320">
        <v>7</v>
      </c>
      <c r="S10" s="381">
        <v>6</v>
      </c>
      <c r="T10" s="385">
        <v>264</v>
      </c>
      <c r="U10" s="320">
        <v>13</v>
      </c>
      <c r="V10" s="320">
        <v>0</v>
      </c>
      <c r="W10" s="383">
        <v>76</v>
      </c>
    </row>
    <row r="11" spans="1:23" ht="17.100000000000001" customHeight="1">
      <c r="A11" s="392" t="s">
        <v>607</v>
      </c>
      <c r="B11" s="299" t="s">
        <v>252</v>
      </c>
      <c r="C11" s="320">
        <v>0</v>
      </c>
      <c r="D11" s="320">
        <v>0</v>
      </c>
      <c r="E11" s="320">
        <v>0</v>
      </c>
      <c r="F11" s="320">
        <v>0</v>
      </c>
      <c r="G11" s="320">
        <v>0</v>
      </c>
      <c r="H11" s="320">
        <v>0</v>
      </c>
      <c r="I11" s="320">
        <v>1</v>
      </c>
      <c r="J11" s="320">
        <v>6</v>
      </c>
      <c r="K11" s="320">
        <v>0</v>
      </c>
      <c r="L11" s="320">
        <v>3</v>
      </c>
      <c r="M11" s="320">
        <v>7</v>
      </c>
      <c r="N11" s="320">
        <v>30</v>
      </c>
      <c r="O11" s="320">
        <v>0</v>
      </c>
      <c r="P11" s="320">
        <v>0</v>
      </c>
      <c r="Q11" s="320">
        <v>0</v>
      </c>
      <c r="R11" s="320">
        <v>0</v>
      </c>
      <c r="S11" s="381">
        <v>0</v>
      </c>
      <c r="T11" s="385">
        <v>47</v>
      </c>
      <c r="U11" s="320">
        <v>1</v>
      </c>
      <c r="V11" s="320">
        <v>0</v>
      </c>
      <c r="W11" s="383">
        <v>6</v>
      </c>
    </row>
    <row r="12" spans="1:23" ht="17.100000000000001" customHeight="1">
      <c r="A12" s="392" t="s">
        <v>608</v>
      </c>
      <c r="B12" s="299" t="s">
        <v>253</v>
      </c>
      <c r="C12" s="320">
        <v>4</v>
      </c>
      <c r="D12" s="320">
        <v>0</v>
      </c>
      <c r="E12" s="320">
        <v>8</v>
      </c>
      <c r="F12" s="320">
        <v>3</v>
      </c>
      <c r="G12" s="320">
        <v>0</v>
      </c>
      <c r="H12" s="320">
        <v>0</v>
      </c>
      <c r="I12" s="320">
        <v>45</v>
      </c>
      <c r="J12" s="320">
        <v>32</v>
      </c>
      <c r="K12" s="320">
        <v>59</v>
      </c>
      <c r="L12" s="320">
        <v>50</v>
      </c>
      <c r="M12" s="320">
        <v>132</v>
      </c>
      <c r="N12" s="320">
        <v>163</v>
      </c>
      <c r="O12" s="320">
        <v>0</v>
      </c>
      <c r="P12" s="320">
        <v>1</v>
      </c>
      <c r="Q12" s="320">
        <v>14</v>
      </c>
      <c r="R12" s="320">
        <v>8</v>
      </c>
      <c r="S12" s="381">
        <v>32</v>
      </c>
      <c r="T12" s="385">
        <v>551</v>
      </c>
      <c r="U12" s="320">
        <v>20</v>
      </c>
      <c r="V12" s="320">
        <v>74</v>
      </c>
      <c r="W12" s="383">
        <v>227</v>
      </c>
    </row>
    <row r="13" spans="1:23" ht="17.100000000000001" customHeight="1">
      <c r="A13" s="392" t="s">
        <v>609</v>
      </c>
      <c r="B13" s="386" t="s">
        <v>610</v>
      </c>
      <c r="C13" s="320">
        <v>9</v>
      </c>
      <c r="D13" s="320">
        <v>10</v>
      </c>
      <c r="E13" s="320">
        <v>14</v>
      </c>
      <c r="F13" s="320">
        <v>3</v>
      </c>
      <c r="G13" s="320">
        <v>1</v>
      </c>
      <c r="H13" s="320">
        <v>3</v>
      </c>
      <c r="I13" s="320">
        <v>55</v>
      </c>
      <c r="J13" s="320">
        <v>57</v>
      </c>
      <c r="K13" s="320">
        <v>195</v>
      </c>
      <c r="L13" s="320">
        <v>144</v>
      </c>
      <c r="M13" s="320">
        <v>164</v>
      </c>
      <c r="N13" s="320">
        <v>207</v>
      </c>
      <c r="O13" s="320">
        <v>0</v>
      </c>
      <c r="P13" s="320">
        <v>1</v>
      </c>
      <c r="Q13" s="320">
        <v>6</v>
      </c>
      <c r="R13" s="320">
        <v>10</v>
      </c>
      <c r="S13" s="381">
        <v>46</v>
      </c>
      <c r="T13" s="385">
        <v>925</v>
      </c>
      <c r="U13" s="320">
        <v>44</v>
      </c>
      <c r="V13" s="320">
        <v>0</v>
      </c>
      <c r="W13" s="383">
        <v>380</v>
      </c>
    </row>
    <row r="14" spans="1:23" ht="17.100000000000001" customHeight="1">
      <c r="A14" s="392" t="s">
        <v>611</v>
      </c>
      <c r="B14" s="386" t="s">
        <v>612</v>
      </c>
      <c r="C14" s="320">
        <v>157</v>
      </c>
      <c r="D14" s="320">
        <v>98</v>
      </c>
      <c r="E14" s="320">
        <v>96</v>
      </c>
      <c r="F14" s="320">
        <v>100</v>
      </c>
      <c r="G14" s="320">
        <v>5</v>
      </c>
      <c r="H14" s="320">
        <v>12</v>
      </c>
      <c r="I14" s="308">
        <v>1346</v>
      </c>
      <c r="J14" s="320">
        <v>704</v>
      </c>
      <c r="K14" s="320">
        <v>482</v>
      </c>
      <c r="L14" s="320">
        <v>335</v>
      </c>
      <c r="M14" s="308">
        <v>1363</v>
      </c>
      <c r="N14" s="308">
        <v>1530</v>
      </c>
      <c r="O14" s="320">
        <v>23</v>
      </c>
      <c r="P14" s="320">
        <v>21</v>
      </c>
      <c r="Q14" s="320">
        <v>525</v>
      </c>
      <c r="R14" s="320">
        <v>409</v>
      </c>
      <c r="S14" s="381">
        <v>67</v>
      </c>
      <c r="T14" s="382">
        <v>7273</v>
      </c>
      <c r="U14" s="320">
        <v>314</v>
      </c>
      <c r="V14" s="320">
        <v>54</v>
      </c>
      <c r="W14" s="309">
        <v>4199</v>
      </c>
    </row>
    <row r="15" spans="1:23" ht="17.100000000000001" customHeight="1">
      <c r="A15" s="392" t="s">
        <v>613</v>
      </c>
      <c r="B15" s="299" t="s">
        <v>256</v>
      </c>
      <c r="C15" s="320">
        <v>0</v>
      </c>
      <c r="D15" s="320">
        <v>0</v>
      </c>
      <c r="E15" s="320">
        <v>2</v>
      </c>
      <c r="F15" s="320">
        <v>0</v>
      </c>
      <c r="G15" s="320">
        <v>0</v>
      </c>
      <c r="H15" s="320">
        <v>2</v>
      </c>
      <c r="I15" s="320">
        <v>7</v>
      </c>
      <c r="J15" s="320">
        <v>5</v>
      </c>
      <c r="K15" s="320">
        <v>9</v>
      </c>
      <c r="L15" s="320">
        <v>20</v>
      </c>
      <c r="M15" s="320">
        <v>22</v>
      </c>
      <c r="N15" s="320">
        <v>53</v>
      </c>
      <c r="O15" s="320">
        <v>0</v>
      </c>
      <c r="P15" s="320">
        <v>0</v>
      </c>
      <c r="Q15" s="320">
        <v>1</v>
      </c>
      <c r="R15" s="320">
        <v>2</v>
      </c>
      <c r="S15" s="381">
        <v>12</v>
      </c>
      <c r="T15" s="385">
        <v>135</v>
      </c>
      <c r="U15" s="320">
        <v>32</v>
      </c>
      <c r="V15" s="320">
        <v>6</v>
      </c>
      <c r="W15" s="383">
        <v>75</v>
      </c>
    </row>
    <row r="16" spans="1:23" ht="17.100000000000001" customHeight="1">
      <c r="A16" s="392" t="s">
        <v>614</v>
      </c>
      <c r="B16" s="299" t="s">
        <v>257</v>
      </c>
      <c r="C16" s="320">
        <v>1</v>
      </c>
      <c r="D16" s="320">
        <v>0</v>
      </c>
      <c r="E16" s="320">
        <v>2</v>
      </c>
      <c r="F16" s="320">
        <v>1</v>
      </c>
      <c r="G16" s="320">
        <v>0</v>
      </c>
      <c r="H16" s="320">
        <v>0</v>
      </c>
      <c r="I16" s="320">
        <v>9</v>
      </c>
      <c r="J16" s="320">
        <v>5</v>
      </c>
      <c r="K16" s="320">
        <v>13</v>
      </c>
      <c r="L16" s="320">
        <v>9</v>
      </c>
      <c r="M16" s="320">
        <v>62</v>
      </c>
      <c r="N16" s="320">
        <v>56</v>
      </c>
      <c r="O16" s="320">
        <v>0</v>
      </c>
      <c r="P16" s="320">
        <v>0</v>
      </c>
      <c r="Q16" s="320">
        <v>2</v>
      </c>
      <c r="R16" s="320">
        <v>1</v>
      </c>
      <c r="S16" s="381">
        <v>4</v>
      </c>
      <c r="T16" s="385">
        <v>165</v>
      </c>
      <c r="U16" s="320">
        <v>6</v>
      </c>
      <c r="V16" s="320">
        <v>1</v>
      </c>
      <c r="W16" s="383">
        <v>37</v>
      </c>
    </row>
    <row r="17" spans="1:23" ht="17.100000000000001" customHeight="1">
      <c r="A17" s="392">
        <v>10</v>
      </c>
      <c r="B17" s="299" t="s">
        <v>258</v>
      </c>
      <c r="C17" s="320">
        <v>55</v>
      </c>
      <c r="D17" s="320">
        <v>31</v>
      </c>
      <c r="E17" s="320">
        <v>139</v>
      </c>
      <c r="F17" s="320">
        <v>91</v>
      </c>
      <c r="G17" s="320">
        <v>4</v>
      </c>
      <c r="H17" s="320">
        <v>1</v>
      </c>
      <c r="I17" s="320">
        <v>746</v>
      </c>
      <c r="J17" s="320">
        <v>263</v>
      </c>
      <c r="K17" s="308">
        <v>1330</v>
      </c>
      <c r="L17" s="320">
        <v>632</v>
      </c>
      <c r="M17" s="308">
        <v>1080</v>
      </c>
      <c r="N17" s="320">
        <v>669</v>
      </c>
      <c r="O17" s="320">
        <v>6</v>
      </c>
      <c r="P17" s="320">
        <v>4</v>
      </c>
      <c r="Q17" s="320">
        <v>195</v>
      </c>
      <c r="R17" s="320">
        <v>86</v>
      </c>
      <c r="S17" s="381">
        <v>284</v>
      </c>
      <c r="T17" s="382">
        <v>5616</v>
      </c>
      <c r="U17" s="320">
        <v>275</v>
      </c>
      <c r="V17" s="320">
        <v>152</v>
      </c>
      <c r="W17" s="309">
        <v>2746</v>
      </c>
    </row>
    <row r="18" spans="1:23" ht="17.100000000000001" customHeight="1">
      <c r="A18" s="392">
        <v>11</v>
      </c>
      <c r="B18" s="299" t="s">
        <v>259</v>
      </c>
      <c r="C18" s="320">
        <v>12</v>
      </c>
      <c r="D18" s="320">
        <v>31</v>
      </c>
      <c r="E18" s="320">
        <v>16</v>
      </c>
      <c r="F18" s="320">
        <v>23</v>
      </c>
      <c r="G18" s="320">
        <v>9</v>
      </c>
      <c r="H18" s="320">
        <v>3</v>
      </c>
      <c r="I18" s="320">
        <v>168</v>
      </c>
      <c r="J18" s="320">
        <v>228</v>
      </c>
      <c r="K18" s="320">
        <v>627</v>
      </c>
      <c r="L18" s="320">
        <v>984</v>
      </c>
      <c r="M18" s="320">
        <v>278</v>
      </c>
      <c r="N18" s="320">
        <v>514</v>
      </c>
      <c r="O18" s="320">
        <v>0</v>
      </c>
      <c r="P18" s="320">
        <v>4</v>
      </c>
      <c r="Q18" s="320">
        <v>28</v>
      </c>
      <c r="R18" s="320">
        <v>27</v>
      </c>
      <c r="S18" s="381">
        <v>74</v>
      </c>
      <c r="T18" s="382">
        <v>3026</v>
      </c>
      <c r="U18" s="320">
        <v>105</v>
      </c>
      <c r="V18" s="320">
        <v>543</v>
      </c>
      <c r="W18" s="309">
        <v>1638</v>
      </c>
    </row>
    <row r="19" spans="1:23" ht="17.100000000000001" customHeight="1">
      <c r="A19" s="392">
        <v>12</v>
      </c>
      <c r="B19" s="299" t="s">
        <v>260</v>
      </c>
      <c r="C19" s="320">
        <v>0</v>
      </c>
      <c r="D19" s="320">
        <v>0</v>
      </c>
      <c r="E19" s="320">
        <v>1</v>
      </c>
      <c r="F19" s="320">
        <v>0</v>
      </c>
      <c r="G19" s="320">
        <v>3</v>
      </c>
      <c r="H19" s="320">
        <v>1</v>
      </c>
      <c r="I19" s="320">
        <v>28</v>
      </c>
      <c r="J19" s="320">
        <v>18</v>
      </c>
      <c r="K19" s="320">
        <v>17</v>
      </c>
      <c r="L19" s="320">
        <v>23</v>
      </c>
      <c r="M19" s="320">
        <v>122</v>
      </c>
      <c r="N19" s="320">
        <v>155</v>
      </c>
      <c r="O19" s="320">
        <v>0</v>
      </c>
      <c r="P19" s="320">
        <v>0</v>
      </c>
      <c r="Q19" s="320">
        <v>5</v>
      </c>
      <c r="R19" s="320">
        <v>7</v>
      </c>
      <c r="S19" s="381">
        <v>0</v>
      </c>
      <c r="T19" s="385">
        <v>380</v>
      </c>
      <c r="U19" s="320">
        <v>14</v>
      </c>
      <c r="V19" s="320">
        <v>0</v>
      </c>
      <c r="W19" s="383">
        <v>212</v>
      </c>
    </row>
    <row r="20" spans="1:23" ht="17.100000000000001" customHeight="1">
      <c r="A20" s="392">
        <v>13</v>
      </c>
      <c r="B20" s="299" t="s">
        <v>261</v>
      </c>
      <c r="C20" s="320">
        <v>1</v>
      </c>
      <c r="D20" s="320">
        <v>4</v>
      </c>
      <c r="E20" s="320">
        <v>4</v>
      </c>
      <c r="F20" s="320">
        <v>9</v>
      </c>
      <c r="G20" s="320">
        <v>2</v>
      </c>
      <c r="H20" s="320">
        <v>1</v>
      </c>
      <c r="I20" s="320">
        <v>38</v>
      </c>
      <c r="J20" s="320">
        <v>50</v>
      </c>
      <c r="K20" s="320">
        <v>50</v>
      </c>
      <c r="L20" s="320">
        <v>63</v>
      </c>
      <c r="M20" s="320">
        <v>91</v>
      </c>
      <c r="N20" s="320">
        <v>129</v>
      </c>
      <c r="O20" s="320">
        <v>0</v>
      </c>
      <c r="P20" s="320">
        <v>1</v>
      </c>
      <c r="Q20" s="320">
        <v>2</v>
      </c>
      <c r="R20" s="320">
        <v>6</v>
      </c>
      <c r="S20" s="381">
        <v>13</v>
      </c>
      <c r="T20" s="385">
        <v>464</v>
      </c>
      <c r="U20" s="320">
        <v>18</v>
      </c>
      <c r="V20" s="320">
        <v>21</v>
      </c>
      <c r="W20" s="383">
        <v>228</v>
      </c>
    </row>
    <row r="21" spans="1:23" ht="16.95" customHeight="1">
      <c r="A21" s="392">
        <v>14</v>
      </c>
      <c r="B21" s="386" t="s">
        <v>615</v>
      </c>
      <c r="C21" s="320">
        <v>5</v>
      </c>
      <c r="D21" s="320">
        <v>1</v>
      </c>
      <c r="E21" s="320">
        <v>6</v>
      </c>
      <c r="F21" s="320">
        <v>3</v>
      </c>
      <c r="G21" s="320">
        <v>0</v>
      </c>
      <c r="H21" s="320">
        <v>1</v>
      </c>
      <c r="I21" s="320">
        <v>17</v>
      </c>
      <c r="J21" s="320">
        <v>6</v>
      </c>
      <c r="K21" s="320">
        <v>36</v>
      </c>
      <c r="L21" s="320">
        <v>21</v>
      </c>
      <c r="M21" s="320">
        <v>66</v>
      </c>
      <c r="N21" s="320">
        <v>46</v>
      </c>
      <c r="O21" s="320">
        <v>1</v>
      </c>
      <c r="P21" s="320">
        <v>0</v>
      </c>
      <c r="Q21" s="320">
        <v>0</v>
      </c>
      <c r="R21" s="320">
        <v>1</v>
      </c>
      <c r="S21" s="381">
        <v>10</v>
      </c>
      <c r="T21" s="385">
        <v>220</v>
      </c>
      <c r="U21" s="320">
        <v>17</v>
      </c>
      <c r="V21" s="320">
        <v>4</v>
      </c>
      <c r="W21" s="383">
        <v>75</v>
      </c>
    </row>
    <row r="22" spans="1:23" ht="17.100000000000001" customHeight="1">
      <c r="A22" s="392">
        <v>15</v>
      </c>
      <c r="B22" s="299" t="s">
        <v>263</v>
      </c>
      <c r="C22" s="320">
        <v>642</v>
      </c>
      <c r="D22" s="320">
        <v>545</v>
      </c>
      <c r="E22" s="320">
        <v>56</v>
      </c>
      <c r="F22" s="320">
        <v>56</v>
      </c>
      <c r="G22" s="320">
        <v>0</v>
      </c>
      <c r="H22" s="320">
        <v>0</v>
      </c>
      <c r="I22" s="320">
        <v>841</v>
      </c>
      <c r="J22" s="320">
        <v>755</v>
      </c>
      <c r="K22" s="308">
        <v>3612</v>
      </c>
      <c r="L22" s="308">
        <v>4003</v>
      </c>
      <c r="M22" s="320">
        <v>219</v>
      </c>
      <c r="N22" s="320">
        <v>225</v>
      </c>
      <c r="O22" s="320">
        <v>3</v>
      </c>
      <c r="P22" s="320">
        <v>0</v>
      </c>
      <c r="Q22" s="320">
        <v>52</v>
      </c>
      <c r="R22" s="320">
        <v>49</v>
      </c>
      <c r="S22" s="381">
        <v>77</v>
      </c>
      <c r="T22" s="382">
        <v>11135</v>
      </c>
      <c r="U22" s="320">
        <v>507</v>
      </c>
      <c r="V22" s="308">
        <v>1087</v>
      </c>
      <c r="W22" s="309">
        <v>4495</v>
      </c>
    </row>
    <row r="23" spans="1:23" ht="17.100000000000001" customHeight="1">
      <c r="A23" s="392">
        <v>16</v>
      </c>
      <c r="B23" s="299" t="s">
        <v>264</v>
      </c>
      <c r="C23" s="320">
        <v>0</v>
      </c>
      <c r="D23" s="320">
        <v>0</v>
      </c>
      <c r="E23" s="320">
        <v>0</v>
      </c>
      <c r="F23" s="320">
        <v>0</v>
      </c>
      <c r="G23" s="320">
        <v>0</v>
      </c>
      <c r="H23" s="320">
        <v>0</v>
      </c>
      <c r="I23" s="320">
        <v>18</v>
      </c>
      <c r="J23" s="320">
        <v>0</v>
      </c>
      <c r="K23" s="320">
        <v>4</v>
      </c>
      <c r="L23" s="320">
        <v>2</v>
      </c>
      <c r="M23" s="320">
        <v>34</v>
      </c>
      <c r="N23" s="320">
        <v>9</v>
      </c>
      <c r="O23" s="320">
        <v>0</v>
      </c>
      <c r="P23" s="320">
        <v>0</v>
      </c>
      <c r="Q23" s="320">
        <v>2</v>
      </c>
      <c r="R23" s="320">
        <v>0</v>
      </c>
      <c r="S23" s="381">
        <v>1</v>
      </c>
      <c r="T23" s="385">
        <v>70</v>
      </c>
      <c r="U23" s="320">
        <v>3</v>
      </c>
      <c r="V23" s="320">
        <v>0</v>
      </c>
      <c r="W23" s="383">
        <v>35</v>
      </c>
    </row>
    <row r="24" spans="1:23" ht="17.100000000000001" customHeight="1">
      <c r="A24" s="392">
        <v>17</v>
      </c>
      <c r="B24" s="299" t="s">
        <v>265</v>
      </c>
      <c r="C24" s="320">
        <v>0</v>
      </c>
      <c r="D24" s="320">
        <v>1</v>
      </c>
      <c r="E24" s="320">
        <v>0</v>
      </c>
      <c r="F24" s="320">
        <v>1</v>
      </c>
      <c r="G24" s="320">
        <v>2</v>
      </c>
      <c r="H24" s="320">
        <v>1</v>
      </c>
      <c r="I24" s="320">
        <v>10</v>
      </c>
      <c r="J24" s="320">
        <v>6</v>
      </c>
      <c r="K24" s="320">
        <v>14</v>
      </c>
      <c r="L24" s="320">
        <v>5</v>
      </c>
      <c r="M24" s="320">
        <v>43</v>
      </c>
      <c r="N24" s="320">
        <v>55</v>
      </c>
      <c r="O24" s="320">
        <v>1</v>
      </c>
      <c r="P24" s="320">
        <v>0</v>
      </c>
      <c r="Q24" s="320">
        <v>7</v>
      </c>
      <c r="R24" s="320">
        <v>4</v>
      </c>
      <c r="S24" s="381">
        <v>3</v>
      </c>
      <c r="T24" s="385">
        <v>153</v>
      </c>
      <c r="U24" s="320">
        <v>2</v>
      </c>
      <c r="V24" s="320">
        <v>1</v>
      </c>
      <c r="W24" s="383">
        <v>32</v>
      </c>
    </row>
    <row r="25" spans="1:23" ht="17.100000000000001" customHeight="1">
      <c r="A25" s="392">
        <v>18</v>
      </c>
      <c r="B25" s="299" t="s">
        <v>266</v>
      </c>
      <c r="C25" s="320">
        <v>49</v>
      </c>
      <c r="D25" s="320">
        <v>35</v>
      </c>
      <c r="E25" s="320">
        <v>37</v>
      </c>
      <c r="F25" s="320">
        <v>33</v>
      </c>
      <c r="G25" s="320">
        <v>4</v>
      </c>
      <c r="H25" s="320">
        <v>2</v>
      </c>
      <c r="I25" s="320">
        <v>808</v>
      </c>
      <c r="J25" s="320">
        <v>436</v>
      </c>
      <c r="K25" s="320">
        <v>722</v>
      </c>
      <c r="L25" s="320">
        <v>478</v>
      </c>
      <c r="M25" s="320">
        <v>462</v>
      </c>
      <c r="N25" s="320">
        <v>496</v>
      </c>
      <c r="O25" s="320">
        <v>6</v>
      </c>
      <c r="P25" s="320">
        <v>2</v>
      </c>
      <c r="Q25" s="320">
        <v>43</v>
      </c>
      <c r="R25" s="320">
        <v>45</v>
      </c>
      <c r="S25" s="381">
        <v>170</v>
      </c>
      <c r="T25" s="382">
        <v>3828</v>
      </c>
      <c r="U25" s="320">
        <v>236</v>
      </c>
      <c r="V25" s="320">
        <v>291</v>
      </c>
      <c r="W25" s="309">
        <v>2152</v>
      </c>
    </row>
    <row r="26" spans="1:23" ht="17.100000000000001" customHeight="1">
      <c r="A26" s="392">
        <v>19</v>
      </c>
      <c r="B26" s="299" t="s">
        <v>267</v>
      </c>
      <c r="C26" s="320">
        <v>0</v>
      </c>
      <c r="D26" s="320">
        <v>1</v>
      </c>
      <c r="E26" s="320">
        <v>0</v>
      </c>
      <c r="F26" s="320">
        <v>0</v>
      </c>
      <c r="G26" s="320">
        <v>0</v>
      </c>
      <c r="H26" s="320">
        <v>0</v>
      </c>
      <c r="I26" s="320">
        <v>0</v>
      </c>
      <c r="J26" s="320">
        <v>1</v>
      </c>
      <c r="K26" s="320">
        <v>19</v>
      </c>
      <c r="L26" s="320">
        <v>43</v>
      </c>
      <c r="M26" s="320">
        <v>4</v>
      </c>
      <c r="N26" s="320">
        <v>36</v>
      </c>
      <c r="O26" s="320">
        <v>0</v>
      </c>
      <c r="P26" s="320">
        <v>1</v>
      </c>
      <c r="Q26" s="320">
        <v>0</v>
      </c>
      <c r="R26" s="320">
        <v>0</v>
      </c>
      <c r="S26" s="381">
        <v>193</v>
      </c>
      <c r="T26" s="385">
        <v>298</v>
      </c>
      <c r="U26" s="320">
        <v>8</v>
      </c>
      <c r="V26" s="320">
        <v>0</v>
      </c>
      <c r="W26" s="383">
        <v>88</v>
      </c>
    </row>
    <row r="27" spans="1:23" ht="17.100000000000001" customHeight="1">
      <c r="A27" s="392">
        <v>20</v>
      </c>
      <c r="B27" s="299" t="s">
        <v>268</v>
      </c>
      <c r="C27" s="320">
        <v>33</v>
      </c>
      <c r="D27" s="320">
        <v>13</v>
      </c>
      <c r="E27" s="320">
        <v>84</v>
      </c>
      <c r="F27" s="320">
        <v>53</v>
      </c>
      <c r="G27" s="320">
        <v>14</v>
      </c>
      <c r="H27" s="320">
        <v>16</v>
      </c>
      <c r="I27" s="320">
        <v>900</v>
      </c>
      <c r="J27" s="320">
        <v>366</v>
      </c>
      <c r="K27" s="320">
        <v>272</v>
      </c>
      <c r="L27" s="320">
        <v>202</v>
      </c>
      <c r="M27" s="308">
        <v>1595</v>
      </c>
      <c r="N27" s="308">
        <v>1161</v>
      </c>
      <c r="O27" s="320">
        <v>21</v>
      </c>
      <c r="P27" s="320">
        <v>0</v>
      </c>
      <c r="Q27" s="320">
        <v>254</v>
      </c>
      <c r="R27" s="320">
        <v>172</v>
      </c>
      <c r="S27" s="381">
        <v>0</v>
      </c>
      <c r="T27" s="382">
        <v>5156</v>
      </c>
      <c r="U27" s="320">
        <v>356</v>
      </c>
      <c r="V27" s="320">
        <v>0</v>
      </c>
      <c r="W27" s="309">
        <v>3301</v>
      </c>
    </row>
    <row r="28" spans="1:23" ht="17.100000000000001" customHeight="1">
      <c r="A28" s="392">
        <v>21</v>
      </c>
      <c r="B28" s="299" t="s">
        <v>269</v>
      </c>
      <c r="C28" s="320">
        <v>0</v>
      </c>
      <c r="D28" s="320">
        <v>3</v>
      </c>
      <c r="E28" s="320">
        <v>3</v>
      </c>
      <c r="F28" s="320">
        <v>1</v>
      </c>
      <c r="G28" s="320">
        <v>0</v>
      </c>
      <c r="H28" s="320">
        <v>0</v>
      </c>
      <c r="I28" s="320">
        <v>15</v>
      </c>
      <c r="J28" s="320">
        <v>5</v>
      </c>
      <c r="K28" s="320">
        <v>20</v>
      </c>
      <c r="L28" s="320">
        <v>9</v>
      </c>
      <c r="M28" s="320">
        <v>27</v>
      </c>
      <c r="N28" s="320">
        <v>35</v>
      </c>
      <c r="O28" s="320">
        <v>0</v>
      </c>
      <c r="P28" s="320">
        <v>0</v>
      </c>
      <c r="Q28" s="320">
        <v>1</v>
      </c>
      <c r="R28" s="320">
        <v>2</v>
      </c>
      <c r="S28" s="381">
        <v>8</v>
      </c>
      <c r="T28" s="385">
        <v>129</v>
      </c>
      <c r="U28" s="320">
        <v>4</v>
      </c>
      <c r="V28" s="320">
        <v>1</v>
      </c>
      <c r="W28" s="383">
        <v>42</v>
      </c>
    </row>
    <row r="29" spans="1:23" ht="17.100000000000001" customHeight="1">
      <c r="A29" s="392">
        <v>22</v>
      </c>
      <c r="B29" s="299" t="s">
        <v>270</v>
      </c>
      <c r="C29" s="320">
        <v>0</v>
      </c>
      <c r="D29" s="320">
        <v>0</v>
      </c>
      <c r="E29" s="320">
        <v>2</v>
      </c>
      <c r="F29" s="320">
        <v>1</v>
      </c>
      <c r="G29" s="320">
        <v>0</v>
      </c>
      <c r="H29" s="320">
        <v>0</v>
      </c>
      <c r="I29" s="320">
        <v>13</v>
      </c>
      <c r="J29" s="320">
        <v>18</v>
      </c>
      <c r="K29" s="320">
        <v>12</v>
      </c>
      <c r="L29" s="320">
        <v>20</v>
      </c>
      <c r="M29" s="320">
        <v>45</v>
      </c>
      <c r="N29" s="320">
        <v>76</v>
      </c>
      <c r="O29" s="320">
        <v>0</v>
      </c>
      <c r="P29" s="320">
        <v>0</v>
      </c>
      <c r="Q29" s="320">
        <v>2</v>
      </c>
      <c r="R29" s="320">
        <v>5</v>
      </c>
      <c r="S29" s="381">
        <v>10</v>
      </c>
      <c r="T29" s="385">
        <v>204</v>
      </c>
      <c r="U29" s="320">
        <v>11</v>
      </c>
      <c r="V29" s="320">
        <v>0</v>
      </c>
      <c r="W29" s="383">
        <v>72</v>
      </c>
    </row>
    <row r="30" spans="1:23" ht="17.100000000000001" customHeight="1">
      <c r="A30" s="392">
        <v>23</v>
      </c>
      <c r="B30" s="299" t="s">
        <v>271</v>
      </c>
      <c r="C30" s="320">
        <v>7</v>
      </c>
      <c r="D30" s="320">
        <v>3</v>
      </c>
      <c r="E30" s="320">
        <v>27</v>
      </c>
      <c r="F30" s="320">
        <v>30</v>
      </c>
      <c r="G30" s="320">
        <v>1</v>
      </c>
      <c r="H30" s="320">
        <v>1</v>
      </c>
      <c r="I30" s="320">
        <v>151</v>
      </c>
      <c r="J30" s="320">
        <v>107</v>
      </c>
      <c r="K30" s="320">
        <v>156</v>
      </c>
      <c r="L30" s="320">
        <v>157</v>
      </c>
      <c r="M30" s="320">
        <v>422</v>
      </c>
      <c r="N30" s="320">
        <v>495</v>
      </c>
      <c r="O30" s="320">
        <v>1</v>
      </c>
      <c r="P30" s="320">
        <v>1</v>
      </c>
      <c r="Q30" s="320">
        <v>32</v>
      </c>
      <c r="R30" s="320">
        <v>34</v>
      </c>
      <c r="S30" s="381">
        <v>103</v>
      </c>
      <c r="T30" s="382">
        <v>1728</v>
      </c>
      <c r="U30" s="320">
        <v>105</v>
      </c>
      <c r="V30" s="320">
        <v>29</v>
      </c>
      <c r="W30" s="383">
        <v>878</v>
      </c>
    </row>
    <row r="31" spans="1:23" ht="17.100000000000001" customHeight="1">
      <c r="A31" s="392">
        <v>24</v>
      </c>
      <c r="B31" s="299" t="s">
        <v>272</v>
      </c>
      <c r="C31" s="320">
        <v>2</v>
      </c>
      <c r="D31" s="320">
        <v>2</v>
      </c>
      <c r="E31" s="320">
        <v>10</v>
      </c>
      <c r="F31" s="320">
        <v>7</v>
      </c>
      <c r="G31" s="320">
        <v>0</v>
      </c>
      <c r="H31" s="320">
        <v>2</v>
      </c>
      <c r="I31" s="320">
        <v>45</v>
      </c>
      <c r="J31" s="320">
        <v>27</v>
      </c>
      <c r="K31" s="320">
        <v>21</v>
      </c>
      <c r="L31" s="320">
        <v>13</v>
      </c>
      <c r="M31" s="320">
        <v>71</v>
      </c>
      <c r="N31" s="320">
        <v>77</v>
      </c>
      <c r="O31" s="320">
        <v>0</v>
      </c>
      <c r="P31" s="320">
        <v>0</v>
      </c>
      <c r="Q31" s="320">
        <v>4</v>
      </c>
      <c r="R31" s="320">
        <v>7</v>
      </c>
      <c r="S31" s="381">
        <v>12</v>
      </c>
      <c r="T31" s="385">
        <v>300</v>
      </c>
      <c r="U31" s="320">
        <v>23</v>
      </c>
      <c r="V31" s="320">
        <v>0</v>
      </c>
      <c r="W31" s="383">
        <v>115</v>
      </c>
    </row>
    <row r="32" spans="1:23" ht="17.100000000000001" customHeight="1">
      <c r="A32" s="392">
        <v>25</v>
      </c>
      <c r="B32" s="299" t="s">
        <v>273</v>
      </c>
      <c r="C32" s="320">
        <v>29</v>
      </c>
      <c r="D32" s="320">
        <v>22</v>
      </c>
      <c r="E32" s="320">
        <v>37</v>
      </c>
      <c r="F32" s="320">
        <v>25</v>
      </c>
      <c r="G32" s="320">
        <v>5</v>
      </c>
      <c r="H32" s="320">
        <v>1</v>
      </c>
      <c r="I32" s="320">
        <v>177</v>
      </c>
      <c r="J32" s="320">
        <v>108</v>
      </c>
      <c r="K32" s="320">
        <v>292</v>
      </c>
      <c r="L32" s="320">
        <v>293</v>
      </c>
      <c r="M32" s="320">
        <v>407</v>
      </c>
      <c r="N32" s="320">
        <v>440</v>
      </c>
      <c r="O32" s="320">
        <v>2</v>
      </c>
      <c r="P32" s="320">
        <v>0</v>
      </c>
      <c r="Q32" s="320">
        <v>44</v>
      </c>
      <c r="R32" s="320">
        <v>33</v>
      </c>
      <c r="S32" s="381">
        <v>41</v>
      </c>
      <c r="T32" s="382">
        <v>1956</v>
      </c>
      <c r="U32" s="320">
        <v>105</v>
      </c>
      <c r="V32" s="320">
        <v>82</v>
      </c>
      <c r="W32" s="383">
        <v>726</v>
      </c>
    </row>
    <row r="33" spans="1:23" ht="17.100000000000001" customHeight="1">
      <c r="A33" s="392">
        <v>26</v>
      </c>
      <c r="B33" s="299" t="s">
        <v>274</v>
      </c>
      <c r="C33" s="320">
        <v>0</v>
      </c>
      <c r="D33" s="320">
        <v>1</v>
      </c>
      <c r="E33" s="320">
        <v>1</v>
      </c>
      <c r="F33" s="320">
        <v>0</v>
      </c>
      <c r="G33" s="320">
        <v>0</v>
      </c>
      <c r="H33" s="320">
        <v>0</v>
      </c>
      <c r="I33" s="320">
        <v>3</v>
      </c>
      <c r="J33" s="320">
        <v>3</v>
      </c>
      <c r="K33" s="320">
        <v>19</v>
      </c>
      <c r="L33" s="320">
        <v>12</v>
      </c>
      <c r="M33" s="320">
        <v>18</v>
      </c>
      <c r="N33" s="320">
        <v>14</v>
      </c>
      <c r="O33" s="320">
        <v>0</v>
      </c>
      <c r="P33" s="320">
        <v>0</v>
      </c>
      <c r="Q33" s="320">
        <v>0</v>
      </c>
      <c r="R33" s="320">
        <v>0</v>
      </c>
      <c r="S33" s="381">
        <v>3</v>
      </c>
      <c r="T33" s="385">
        <v>74</v>
      </c>
      <c r="U33" s="320">
        <v>6</v>
      </c>
      <c r="V33" s="320">
        <v>1</v>
      </c>
      <c r="W33" s="383">
        <v>52</v>
      </c>
    </row>
    <row r="34" spans="1:23" ht="17.100000000000001" customHeight="1">
      <c r="A34" s="392">
        <v>27</v>
      </c>
      <c r="B34" s="299" t="s">
        <v>275</v>
      </c>
      <c r="C34" s="320">
        <v>2</v>
      </c>
      <c r="D34" s="320">
        <v>2</v>
      </c>
      <c r="E34" s="320">
        <v>4</v>
      </c>
      <c r="F34" s="320">
        <v>7</v>
      </c>
      <c r="G34" s="320">
        <v>0</v>
      </c>
      <c r="H34" s="320">
        <v>0</v>
      </c>
      <c r="I34" s="320">
        <v>67</v>
      </c>
      <c r="J34" s="320">
        <v>24</v>
      </c>
      <c r="K34" s="320">
        <v>23</v>
      </c>
      <c r="L34" s="320">
        <v>29</v>
      </c>
      <c r="M34" s="320">
        <v>57</v>
      </c>
      <c r="N34" s="320">
        <v>50</v>
      </c>
      <c r="O34" s="320">
        <v>0</v>
      </c>
      <c r="P34" s="320">
        <v>0</v>
      </c>
      <c r="Q34" s="320">
        <v>7</v>
      </c>
      <c r="R34" s="320">
        <v>3</v>
      </c>
      <c r="S34" s="381">
        <v>2</v>
      </c>
      <c r="T34" s="385">
        <v>277</v>
      </c>
      <c r="U34" s="320">
        <v>5</v>
      </c>
      <c r="V34" s="320">
        <v>0</v>
      </c>
      <c r="W34" s="383">
        <v>115</v>
      </c>
    </row>
    <row r="35" spans="1:23" ht="17.100000000000001" customHeight="1" thickBot="1">
      <c r="A35" s="393">
        <v>28</v>
      </c>
      <c r="B35" s="811" t="s">
        <v>276</v>
      </c>
      <c r="C35" s="817">
        <v>443</v>
      </c>
      <c r="D35" s="817">
        <v>374</v>
      </c>
      <c r="E35" s="817">
        <v>189</v>
      </c>
      <c r="F35" s="817">
        <v>203</v>
      </c>
      <c r="G35" s="817">
        <v>12</v>
      </c>
      <c r="H35" s="817">
        <v>9</v>
      </c>
      <c r="I35" s="817">
        <v>787</v>
      </c>
      <c r="J35" s="817">
        <v>644</v>
      </c>
      <c r="K35" s="815">
        <v>1961</v>
      </c>
      <c r="L35" s="815">
        <v>1966</v>
      </c>
      <c r="M35" s="815">
        <v>1025</v>
      </c>
      <c r="N35" s="815">
        <v>1132</v>
      </c>
      <c r="O35" s="817">
        <v>6</v>
      </c>
      <c r="P35" s="817">
        <v>1</v>
      </c>
      <c r="Q35" s="817">
        <v>111</v>
      </c>
      <c r="R35" s="817">
        <v>198</v>
      </c>
      <c r="S35" s="742">
        <v>253</v>
      </c>
      <c r="T35" s="891">
        <v>9314</v>
      </c>
      <c r="U35" s="817">
        <v>19</v>
      </c>
      <c r="V35" s="817">
        <v>639</v>
      </c>
      <c r="W35" s="861">
        <v>4515</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648</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2" spans="1:23" ht="15" customHeight="1">
      <c r="A42" s="128" t="s">
        <v>204</v>
      </c>
    </row>
  </sheetData>
  <mergeCells count="18">
    <mergeCell ref="A2:W2"/>
    <mergeCell ref="C4:T4"/>
    <mergeCell ref="U4:W4"/>
    <mergeCell ref="C5:D5"/>
    <mergeCell ref="E5:F5"/>
    <mergeCell ref="G5:H5"/>
    <mergeCell ref="I5:J5"/>
    <mergeCell ref="K5:L5"/>
    <mergeCell ref="A37:W37"/>
    <mergeCell ref="A38:W38"/>
    <mergeCell ref="A39:W39"/>
    <mergeCell ref="A40:W40"/>
    <mergeCell ref="M5:N5"/>
    <mergeCell ref="O5:P5"/>
    <mergeCell ref="Q5:R5"/>
    <mergeCell ref="U5:W5"/>
    <mergeCell ref="A4:A6"/>
    <mergeCell ref="B4:B6"/>
  </mergeCells>
  <hyperlinks>
    <hyperlink ref="A1" location="'Table of Contents'!A1" display="Return to Table of Contents" xr:uid="{7662A641-1594-4AF4-B52F-EC9F0F3744E4}"/>
    <hyperlink ref="A42" location="'Table of Contents'!A1" display="Return to Table of Contents" xr:uid="{29D0FCB6-F69D-413C-BA01-D5FF3329EB3C}"/>
  </hyperlinks>
  <pageMargins left="0.2" right="0.2" top="0.5" bottom="0.5" header="0" footer="0"/>
  <pageSetup paperSize="5"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6DDB-C7AB-43DC-A07F-36443A7B9229}">
  <dimension ref="A1:W42"/>
  <sheetViews>
    <sheetView showGridLines="0" zoomScale="90" zoomScaleNormal="90" workbookViewId="0">
      <selection activeCell="C4" sqref="C4:T4"/>
    </sheetView>
  </sheetViews>
  <sheetFormatPr defaultColWidth="11" defaultRowHeight="15" customHeight="1"/>
  <cols>
    <col min="1" max="1" width="10.19921875" style="9" customWidth="1"/>
    <col min="2" max="2" width="58"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128" t="s">
        <v>204</v>
      </c>
    </row>
    <row r="2" spans="1:23" ht="121.2" customHeight="1">
      <c r="A2" s="1243" t="s">
        <v>649</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21" customHeight="1" thickBot="1">
      <c r="A3" s="1314" t="s">
        <v>621</v>
      </c>
      <c r="B3" s="1314"/>
      <c r="C3" s="1314"/>
      <c r="D3" s="1314"/>
      <c r="E3" s="1314"/>
      <c r="F3" s="1314"/>
      <c r="G3" s="1314"/>
      <c r="H3" s="1314"/>
      <c r="I3" s="1314"/>
      <c r="J3" s="1314"/>
      <c r="K3" s="1314"/>
      <c r="L3" s="1314"/>
      <c r="M3" s="1314"/>
      <c r="N3" s="1314"/>
      <c r="O3" s="1314"/>
      <c r="P3" s="1314"/>
      <c r="Q3" s="1314"/>
      <c r="R3" s="1314"/>
      <c r="S3" s="1314"/>
      <c r="T3" s="1314"/>
      <c r="U3" s="1314"/>
      <c r="V3" s="1314"/>
      <c r="W3" s="1314"/>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286" t="s">
        <v>292</v>
      </c>
      <c r="V4" s="1286"/>
      <c r="W4" s="1326"/>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24" t="s">
        <v>598</v>
      </c>
      <c r="V5" s="1324"/>
      <c r="W5" s="1325"/>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7">
        <v>23</v>
      </c>
      <c r="D7" s="887">
        <v>26</v>
      </c>
      <c r="E7" s="887">
        <v>41</v>
      </c>
      <c r="F7" s="887">
        <v>32</v>
      </c>
      <c r="G7" s="887">
        <v>1</v>
      </c>
      <c r="H7" s="887">
        <v>2</v>
      </c>
      <c r="I7" s="887">
        <v>200</v>
      </c>
      <c r="J7" s="887">
        <v>142</v>
      </c>
      <c r="K7" s="887">
        <v>339</v>
      </c>
      <c r="L7" s="887">
        <v>211</v>
      </c>
      <c r="M7" s="887">
        <v>311</v>
      </c>
      <c r="N7" s="887">
        <v>180</v>
      </c>
      <c r="O7" s="887">
        <v>3</v>
      </c>
      <c r="P7" s="887">
        <v>2</v>
      </c>
      <c r="Q7" s="887">
        <v>43</v>
      </c>
      <c r="R7" s="887">
        <v>26</v>
      </c>
      <c r="S7" s="895">
        <v>64</v>
      </c>
      <c r="T7" s="394">
        <v>1646</v>
      </c>
      <c r="U7" s="389">
        <v>86</v>
      </c>
      <c r="V7" s="389">
        <v>69</v>
      </c>
      <c r="W7" s="395">
        <v>627</v>
      </c>
    </row>
    <row r="8" spans="1:23" ht="17.100000000000001" customHeight="1">
      <c r="A8" s="391" t="s">
        <v>604</v>
      </c>
      <c r="B8" s="299" t="s">
        <v>249</v>
      </c>
      <c r="C8" s="320">
        <v>0</v>
      </c>
      <c r="D8" s="320">
        <v>0</v>
      </c>
      <c r="E8" s="320">
        <v>1</v>
      </c>
      <c r="F8" s="320">
        <v>1</v>
      </c>
      <c r="G8" s="320">
        <v>0</v>
      </c>
      <c r="H8" s="320">
        <v>0</v>
      </c>
      <c r="I8" s="320">
        <v>1</v>
      </c>
      <c r="J8" s="320">
        <v>0</v>
      </c>
      <c r="K8" s="320">
        <v>1</v>
      </c>
      <c r="L8" s="320">
        <v>1</v>
      </c>
      <c r="M8" s="320">
        <v>10</v>
      </c>
      <c r="N8" s="320">
        <v>4</v>
      </c>
      <c r="O8" s="320">
        <v>0</v>
      </c>
      <c r="P8" s="320">
        <v>0</v>
      </c>
      <c r="Q8" s="320">
        <v>1</v>
      </c>
      <c r="R8" s="320">
        <v>0</v>
      </c>
      <c r="S8" s="381">
        <v>0</v>
      </c>
      <c r="T8" s="385">
        <v>20</v>
      </c>
      <c r="U8" s="320">
        <v>0</v>
      </c>
      <c r="V8" s="320">
        <v>1</v>
      </c>
      <c r="W8" s="383">
        <v>9</v>
      </c>
    </row>
    <row r="9" spans="1:23" ht="17.100000000000001" customHeight="1">
      <c r="A9" s="392" t="s">
        <v>605</v>
      </c>
      <c r="B9" s="299" t="s">
        <v>250</v>
      </c>
      <c r="C9" s="320">
        <v>6</v>
      </c>
      <c r="D9" s="320">
        <v>12</v>
      </c>
      <c r="E9" s="320">
        <v>4</v>
      </c>
      <c r="F9" s="320">
        <v>10</v>
      </c>
      <c r="G9" s="320">
        <v>0</v>
      </c>
      <c r="H9" s="320">
        <v>1</v>
      </c>
      <c r="I9" s="320">
        <v>49</v>
      </c>
      <c r="J9" s="320">
        <v>79</v>
      </c>
      <c r="K9" s="320">
        <v>41</v>
      </c>
      <c r="L9" s="320">
        <v>84</v>
      </c>
      <c r="M9" s="320">
        <v>9</v>
      </c>
      <c r="N9" s="320">
        <v>31</v>
      </c>
      <c r="O9" s="320">
        <v>1</v>
      </c>
      <c r="P9" s="320">
        <v>0</v>
      </c>
      <c r="Q9" s="320">
        <v>12</v>
      </c>
      <c r="R9" s="320">
        <v>8</v>
      </c>
      <c r="S9" s="381">
        <v>15</v>
      </c>
      <c r="T9" s="385">
        <v>362</v>
      </c>
      <c r="U9" s="320">
        <v>15</v>
      </c>
      <c r="V9" s="320">
        <v>17</v>
      </c>
      <c r="W9" s="383">
        <v>188</v>
      </c>
    </row>
    <row r="10" spans="1:23" ht="17.100000000000001" customHeight="1">
      <c r="A10" s="392" t="s">
        <v>606</v>
      </c>
      <c r="B10" s="299" t="s">
        <v>251</v>
      </c>
      <c r="C10" s="320" t="s">
        <v>622</v>
      </c>
      <c r="D10" s="320" t="s">
        <v>622</v>
      </c>
      <c r="E10" s="320" t="s">
        <v>622</v>
      </c>
      <c r="F10" s="320" t="s">
        <v>622</v>
      </c>
      <c r="G10" s="320" t="s">
        <v>622</v>
      </c>
      <c r="H10" s="320" t="s">
        <v>622</v>
      </c>
      <c r="I10" s="320" t="s">
        <v>622</v>
      </c>
      <c r="J10" s="320" t="s">
        <v>622</v>
      </c>
      <c r="K10" s="320" t="s">
        <v>622</v>
      </c>
      <c r="L10" s="320" t="s">
        <v>622</v>
      </c>
      <c r="M10" s="320" t="s">
        <v>622</v>
      </c>
      <c r="N10" s="320" t="s">
        <v>622</v>
      </c>
      <c r="O10" s="320" t="s">
        <v>622</v>
      </c>
      <c r="P10" s="320" t="s">
        <v>622</v>
      </c>
      <c r="Q10" s="320" t="s">
        <v>622</v>
      </c>
      <c r="R10" s="320" t="s">
        <v>622</v>
      </c>
      <c r="S10" s="381" t="s">
        <v>622</v>
      </c>
      <c r="T10" s="385" t="s">
        <v>622</v>
      </c>
      <c r="U10" s="320" t="s">
        <v>622</v>
      </c>
      <c r="V10" s="320" t="s">
        <v>622</v>
      </c>
      <c r="W10" s="383" t="s">
        <v>622</v>
      </c>
    </row>
    <row r="11" spans="1:23" ht="17.100000000000001" customHeight="1">
      <c r="A11" s="392" t="s">
        <v>607</v>
      </c>
      <c r="B11" s="299" t="s">
        <v>252</v>
      </c>
      <c r="C11" s="320">
        <v>0</v>
      </c>
      <c r="D11" s="320">
        <v>0</v>
      </c>
      <c r="E11" s="320">
        <v>0</v>
      </c>
      <c r="F11" s="320">
        <v>0</v>
      </c>
      <c r="G11" s="320">
        <v>0</v>
      </c>
      <c r="H11" s="320">
        <v>0</v>
      </c>
      <c r="I11" s="320">
        <v>0</v>
      </c>
      <c r="J11" s="320">
        <v>0</v>
      </c>
      <c r="K11" s="320">
        <v>0</v>
      </c>
      <c r="L11" s="320">
        <v>0</v>
      </c>
      <c r="M11" s="320">
        <v>0</v>
      </c>
      <c r="N11" s="320">
        <v>0</v>
      </c>
      <c r="O11" s="320">
        <v>0</v>
      </c>
      <c r="P11" s="320">
        <v>0</v>
      </c>
      <c r="Q11" s="320">
        <v>0</v>
      </c>
      <c r="R11" s="320">
        <v>0</v>
      </c>
      <c r="S11" s="381">
        <v>0</v>
      </c>
      <c r="T11" s="385">
        <v>0</v>
      </c>
      <c r="U11" s="320">
        <v>0</v>
      </c>
      <c r="V11" s="320">
        <v>0</v>
      </c>
      <c r="W11" s="383">
        <v>0</v>
      </c>
    </row>
    <row r="12" spans="1:23" ht="17.100000000000001" customHeight="1">
      <c r="A12" s="392" t="s">
        <v>608</v>
      </c>
      <c r="B12" s="299" t="s">
        <v>253</v>
      </c>
      <c r="C12" s="320">
        <v>0</v>
      </c>
      <c r="D12" s="320">
        <v>0</v>
      </c>
      <c r="E12" s="320">
        <v>0</v>
      </c>
      <c r="F12" s="320">
        <v>0</v>
      </c>
      <c r="G12" s="320">
        <v>0</v>
      </c>
      <c r="H12" s="320">
        <v>0</v>
      </c>
      <c r="I12" s="320">
        <v>5</v>
      </c>
      <c r="J12" s="320">
        <v>1</v>
      </c>
      <c r="K12" s="320">
        <v>3</v>
      </c>
      <c r="L12" s="320">
        <v>1</v>
      </c>
      <c r="M12" s="320">
        <v>6</v>
      </c>
      <c r="N12" s="320">
        <v>13</v>
      </c>
      <c r="O12" s="320">
        <v>0</v>
      </c>
      <c r="P12" s="320">
        <v>0</v>
      </c>
      <c r="Q12" s="320">
        <v>0</v>
      </c>
      <c r="R12" s="320">
        <v>1</v>
      </c>
      <c r="S12" s="381">
        <v>3</v>
      </c>
      <c r="T12" s="385">
        <v>33</v>
      </c>
      <c r="U12" s="320">
        <v>0</v>
      </c>
      <c r="V12" s="320">
        <v>4</v>
      </c>
      <c r="W12" s="383">
        <v>9</v>
      </c>
    </row>
    <row r="13" spans="1:23" ht="17.100000000000001" customHeight="1">
      <c r="A13" s="392" t="s">
        <v>609</v>
      </c>
      <c r="B13" s="299" t="s">
        <v>254</v>
      </c>
      <c r="C13" s="320">
        <v>0</v>
      </c>
      <c r="D13" s="320">
        <v>0</v>
      </c>
      <c r="E13" s="320">
        <v>0</v>
      </c>
      <c r="F13" s="320">
        <v>0</v>
      </c>
      <c r="G13" s="320">
        <v>0</v>
      </c>
      <c r="H13" s="320">
        <v>0</v>
      </c>
      <c r="I13" s="320">
        <v>0</v>
      </c>
      <c r="J13" s="320">
        <v>0</v>
      </c>
      <c r="K13" s="320">
        <v>0</v>
      </c>
      <c r="L13" s="320">
        <v>0</v>
      </c>
      <c r="M13" s="320">
        <v>0</v>
      </c>
      <c r="N13" s="320">
        <v>0</v>
      </c>
      <c r="O13" s="320">
        <v>0</v>
      </c>
      <c r="P13" s="320">
        <v>0</v>
      </c>
      <c r="Q13" s="320">
        <v>0</v>
      </c>
      <c r="R13" s="320">
        <v>0</v>
      </c>
      <c r="S13" s="381">
        <v>0</v>
      </c>
      <c r="T13" s="385">
        <v>0</v>
      </c>
      <c r="U13" s="320">
        <v>0</v>
      </c>
      <c r="V13" s="320">
        <v>0</v>
      </c>
      <c r="W13" s="383">
        <v>0</v>
      </c>
    </row>
    <row r="14" spans="1:23" ht="17.100000000000001" customHeight="1">
      <c r="A14" s="392" t="s">
        <v>611</v>
      </c>
      <c r="B14" s="299" t="s">
        <v>255</v>
      </c>
      <c r="C14" s="320">
        <v>3</v>
      </c>
      <c r="D14" s="320">
        <v>4</v>
      </c>
      <c r="E14" s="320">
        <v>1</v>
      </c>
      <c r="F14" s="320">
        <v>2</v>
      </c>
      <c r="G14" s="320">
        <v>0</v>
      </c>
      <c r="H14" s="320">
        <v>0</v>
      </c>
      <c r="I14" s="320">
        <v>13</v>
      </c>
      <c r="J14" s="320">
        <v>16</v>
      </c>
      <c r="K14" s="320">
        <v>7</v>
      </c>
      <c r="L14" s="320">
        <v>4</v>
      </c>
      <c r="M14" s="320">
        <v>20</v>
      </c>
      <c r="N14" s="320">
        <v>15</v>
      </c>
      <c r="O14" s="320">
        <v>1</v>
      </c>
      <c r="P14" s="320">
        <v>1</v>
      </c>
      <c r="Q14" s="320">
        <v>6</v>
      </c>
      <c r="R14" s="320">
        <v>4</v>
      </c>
      <c r="S14" s="381">
        <v>0</v>
      </c>
      <c r="T14" s="385">
        <v>97</v>
      </c>
      <c r="U14" s="320">
        <v>3</v>
      </c>
      <c r="V14" s="320">
        <v>0</v>
      </c>
      <c r="W14" s="383">
        <v>18</v>
      </c>
    </row>
    <row r="15" spans="1:23" ht="17.100000000000001" customHeight="1">
      <c r="A15" s="392" t="s">
        <v>613</v>
      </c>
      <c r="B15" s="299" t="s">
        <v>256</v>
      </c>
      <c r="C15" s="320">
        <v>0</v>
      </c>
      <c r="D15" s="320">
        <v>0</v>
      </c>
      <c r="E15" s="320">
        <v>0</v>
      </c>
      <c r="F15" s="320">
        <v>0</v>
      </c>
      <c r="G15" s="320">
        <v>0</v>
      </c>
      <c r="H15" s="320">
        <v>0</v>
      </c>
      <c r="I15" s="320">
        <v>0</v>
      </c>
      <c r="J15" s="320">
        <v>0</v>
      </c>
      <c r="K15" s="320">
        <v>0</v>
      </c>
      <c r="L15" s="320">
        <v>0</v>
      </c>
      <c r="M15" s="320">
        <v>0</v>
      </c>
      <c r="N15" s="320">
        <v>0</v>
      </c>
      <c r="O15" s="320">
        <v>0</v>
      </c>
      <c r="P15" s="320">
        <v>0</v>
      </c>
      <c r="Q15" s="320">
        <v>0</v>
      </c>
      <c r="R15" s="320">
        <v>0</v>
      </c>
      <c r="S15" s="381">
        <v>0</v>
      </c>
      <c r="T15" s="385">
        <v>0</v>
      </c>
      <c r="U15" s="320">
        <v>0</v>
      </c>
      <c r="V15" s="320">
        <v>0</v>
      </c>
      <c r="W15" s="383">
        <v>0</v>
      </c>
    </row>
    <row r="16" spans="1:23" ht="17.100000000000001" customHeight="1">
      <c r="A16" s="392" t="s">
        <v>614</v>
      </c>
      <c r="B16" s="299" t="s">
        <v>257</v>
      </c>
      <c r="C16" s="320" t="s">
        <v>622</v>
      </c>
      <c r="D16" s="320" t="s">
        <v>622</v>
      </c>
      <c r="E16" s="320" t="s">
        <v>622</v>
      </c>
      <c r="F16" s="320" t="s">
        <v>622</v>
      </c>
      <c r="G16" s="320" t="s">
        <v>622</v>
      </c>
      <c r="H16" s="320" t="s">
        <v>622</v>
      </c>
      <c r="I16" s="320" t="s">
        <v>622</v>
      </c>
      <c r="J16" s="320" t="s">
        <v>622</v>
      </c>
      <c r="K16" s="320" t="s">
        <v>622</v>
      </c>
      <c r="L16" s="320" t="s">
        <v>622</v>
      </c>
      <c r="M16" s="320" t="s">
        <v>622</v>
      </c>
      <c r="N16" s="320" t="s">
        <v>622</v>
      </c>
      <c r="O16" s="320" t="s">
        <v>622</v>
      </c>
      <c r="P16" s="320" t="s">
        <v>622</v>
      </c>
      <c r="Q16" s="320" t="s">
        <v>622</v>
      </c>
      <c r="R16" s="320" t="s">
        <v>622</v>
      </c>
      <c r="S16" s="381" t="s">
        <v>622</v>
      </c>
      <c r="T16" s="385" t="s">
        <v>622</v>
      </c>
      <c r="U16" s="320" t="s">
        <v>622</v>
      </c>
      <c r="V16" s="320" t="s">
        <v>622</v>
      </c>
      <c r="W16" s="383" t="s">
        <v>622</v>
      </c>
    </row>
    <row r="17" spans="1:23" ht="17.100000000000001" customHeight="1">
      <c r="A17" s="392">
        <v>10</v>
      </c>
      <c r="B17" s="299" t="s">
        <v>258</v>
      </c>
      <c r="C17" s="320">
        <v>0</v>
      </c>
      <c r="D17" s="320">
        <v>2</v>
      </c>
      <c r="E17" s="320">
        <v>5</v>
      </c>
      <c r="F17" s="320">
        <v>2</v>
      </c>
      <c r="G17" s="320">
        <v>0</v>
      </c>
      <c r="H17" s="320">
        <v>0</v>
      </c>
      <c r="I17" s="320">
        <v>7</v>
      </c>
      <c r="J17" s="320">
        <v>6</v>
      </c>
      <c r="K17" s="320">
        <v>18</v>
      </c>
      <c r="L17" s="320">
        <v>13</v>
      </c>
      <c r="M17" s="320">
        <v>23</v>
      </c>
      <c r="N17" s="320">
        <v>12</v>
      </c>
      <c r="O17" s="320">
        <v>0</v>
      </c>
      <c r="P17" s="320">
        <v>0</v>
      </c>
      <c r="Q17" s="320">
        <v>8</v>
      </c>
      <c r="R17" s="320">
        <v>1</v>
      </c>
      <c r="S17" s="381">
        <v>5</v>
      </c>
      <c r="T17" s="385">
        <v>102</v>
      </c>
      <c r="U17" s="320">
        <v>2</v>
      </c>
      <c r="V17" s="320">
        <v>3</v>
      </c>
      <c r="W17" s="383">
        <v>9</v>
      </c>
    </row>
    <row r="18" spans="1:23" ht="17.100000000000001" customHeight="1">
      <c r="A18" s="392">
        <v>11</v>
      </c>
      <c r="B18" s="299" t="s">
        <v>259</v>
      </c>
      <c r="C18" s="320">
        <v>0</v>
      </c>
      <c r="D18" s="320">
        <v>0</v>
      </c>
      <c r="E18" s="320">
        <v>0</v>
      </c>
      <c r="F18" s="320">
        <v>0</v>
      </c>
      <c r="G18" s="320">
        <v>0</v>
      </c>
      <c r="H18" s="320">
        <v>0</v>
      </c>
      <c r="I18" s="320">
        <v>0</v>
      </c>
      <c r="J18" s="320">
        <v>0</v>
      </c>
      <c r="K18" s="320">
        <v>0</v>
      </c>
      <c r="L18" s="320">
        <v>0</v>
      </c>
      <c r="M18" s="320">
        <v>0</v>
      </c>
      <c r="N18" s="320">
        <v>0</v>
      </c>
      <c r="O18" s="320">
        <v>0</v>
      </c>
      <c r="P18" s="320">
        <v>0</v>
      </c>
      <c r="Q18" s="320">
        <v>0</v>
      </c>
      <c r="R18" s="320">
        <v>0</v>
      </c>
      <c r="S18" s="381">
        <v>0</v>
      </c>
      <c r="T18" s="385">
        <v>0</v>
      </c>
      <c r="U18" s="320">
        <v>0</v>
      </c>
      <c r="V18" s="320">
        <v>0</v>
      </c>
      <c r="W18" s="383">
        <v>0</v>
      </c>
    </row>
    <row r="19" spans="1:23" ht="17.100000000000001" customHeight="1">
      <c r="A19" s="392">
        <v>12</v>
      </c>
      <c r="B19" s="299" t="s">
        <v>260</v>
      </c>
      <c r="C19" s="320">
        <v>0</v>
      </c>
      <c r="D19" s="320">
        <v>0</v>
      </c>
      <c r="E19" s="320">
        <v>0</v>
      </c>
      <c r="F19" s="320">
        <v>0</v>
      </c>
      <c r="G19" s="320">
        <v>0</v>
      </c>
      <c r="H19" s="320">
        <v>0</v>
      </c>
      <c r="I19" s="320">
        <v>0</v>
      </c>
      <c r="J19" s="320">
        <v>0</v>
      </c>
      <c r="K19" s="320">
        <v>0</v>
      </c>
      <c r="L19" s="320">
        <v>0</v>
      </c>
      <c r="M19" s="320">
        <v>0</v>
      </c>
      <c r="N19" s="320">
        <v>0</v>
      </c>
      <c r="O19" s="320">
        <v>0</v>
      </c>
      <c r="P19" s="320">
        <v>0</v>
      </c>
      <c r="Q19" s="320">
        <v>0</v>
      </c>
      <c r="R19" s="320">
        <v>0</v>
      </c>
      <c r="S19" s="381">
        <v>0</v>
      </c>
      <c r="T19" s="385">
        <v>0</v>
      </c>
      <c r="U19" s="320">
        <v>0</v>
      </c>
      <c r="V19" s="320">
        <v>0</v>
      </c>
      <c r="W19" s="383">
        <v>0</v>
      </c>
    </row>
    <row r="20" spans="1:23" ht="17.100000000000001" customHeight="1">
      <c r="A20" s="392">
        <v>13</v>
      </c>
      <c r="B20" s="299" t="s">
        <v>261</v>
      </c>
      <c r="C20" s="320">
        <v>1</v>
      </c>
      <c r="D20" s="320">
        <v>1</v>
      </c>
      <c r="E20" s="320">
        <v>4</v>
      </c>
      <c r="F20" s="320">
        <v>1</v>
      </c>
      <c r="G20" s="320">
        <v>1</v>
      </c>
      <c r="H20" s="320">
        <v>1</v>
      </c>
      <c r="I20" s="320">
        <v>12</v>
      </c>
      <c r="J20" s="320">
        <v>1</v>
      </c>
      <c r="K20" s="320">
        <v>21</v>
      </c>
      <c r="L20" s="320">
        <v>9</v>
      </c>
      <c r="M20" s="320">
        <v>32</v>
      </c>
      <c r="N20" s="320">
        <v>11</v>
      </c>
      <c r="O20" s="320">
        <v>1</v>
      </c>
      <c r="P20" s="320">
        <v>0</v>
      </c>
      <c r="Q20" s="320">
        <v>0</v>
      </c>
      <c r="R20" s="320">
        <v>1</v>
      </c>
      <c r="S20" s="381">
        <v>1</v>
      </c>
      <c r="T20" s="385">
        <v>98</v>
      </c>
      <c r="U20" s="320">
        <v>8</v>
      </c>
      <c r="V20" s="320">
        <v>8</v>
      </c>
      <c r="W20" s="383">
        <v>44</v>
      </c>
    </row>
    <row r="21" spans="1:23" ht="18.600000000000001" customHeight="1">
      <c r="A21" s="392">
        <v>14</v>
      </c>
      <c r="B21" s="386" t="s">
        <v>615</v>
      </c>
      <c r="C21" s="320">
        <v>0</v>
      </c>
      <c r="D21" s="320">
        <v>0</v>
      </c>
      <c r="E21" s="320">
        <v>1</v>
      </c>
      <c r="F21" s="320">
        <v>0</v>
      </c>
      <c r="G21" s="320">
        <v>0</v>
      </c>
      <c r="H21" s="320">
        <v>0</v>
      </c>
      <c r="I21" s="320">
        <v>1</v>
      </c>
      <c r="J21" s="320">
        <v>0</v>
      </c>
      <c r="K21" s="320">
        <v>1</v>
      </c>
      <c r="L21" s="320">
        <v>1</v>
      </c>
      <c r="M21" s="320">
        <v>9</v>
      </c>
      <c r="N21" s="320">
        <v>1</v>
      </c>
      <c r="O21" s="320">
        <v>0</v>
      </c>
      <c r="P21" s="320">
        <v>0</v>
      </c>
      <c r="Q21" s="320">
        <v>0</v>
      </c>
      <c r="R21" s="320">
        <v>0</v>
      </c>
      <c r="S21" s="381">
        <v>0</v>
      </c>
      <c r="T21" s="385">
        <v>14</v>
      </c>
      <c r="U21" s="320">
        <v>1</v>
      </c>
      <c r="V21" s="320">
        <v>0</v>
      </c>
      <c r="W21" s="383">
        <v>1</v>
      </c>
    </row>
    <row r="22" spans="1:23" ht="17.100000000000001" customHeight="1">
      <c r="A22" s="392">
        <v>15</v>
      </c>
      <c r="B22" s="299" t="s">
        <v>263</v>
      </c>
      <c r="C22" s="320">
        <v>11</v>
      </c>
      <c r="D22" s="320">
        <v>3</v>
      </c>
      <c r="E22" s="320">
        <v>1</v>
      </c>
      <c r="F22" s="320">
        <v>1</v>
      </c>
      <c r="G22" s="320">
        <v>0</v>
      </c>
      <c r="H22" s="320">
        <v>0</v>
      </c>
      <c r="I22" s="320">
        <v>28</v>
      </c>
      <c r="J22" s="320">
        <v>6</v>
      </c>
      <c r="K22" s="320">
        <v>115</v>
      </c>
      <c r="L22" s="320">
        <v>49</v>
      </c>
      <c r="M22" s="320">
        <v>8</v>
      </c>
      <c r="N22" s="320">
        <v>0</v>
      </c>
      <c r="O22" s="320">
        <v>0</v>
      </c>
      <c r="P22" s="320">
        <v>1</v>
      </c>
      <c r="Q22" s="320">
        <v>0</v>
      </c>
      <c r="R22" s="320">
        <v>0</v>
      </c>
      <c r="S22" s="381">
        <v>3</v>
      </c>
      <c r="T22" s="385">
        <v>226</v>
      </c>
      <c r="U22" s="320">
        <v>18</v>
      </c>
      <c r="V22" s="320">
        <v>22</v>
      </c>
      <c r="W22" s="383">
        <v>114</v>
      </c>
    </row>
    <row r="23" spans="1:23" ht="17.100000000000001" customHeight="1">
      <c r="A23" s="392">
        <v>16</v>
      </c>
      <c r="B23" s="299" t="s">
        <v>264</v>
      </c>
      <c r="C23" s="320">
        <v>0</v>
      </c>
      <c r="D23" s="320">
        <v>0</v>
      </c>
      <c r="E23" s="320">
        <v>0</v>
      </c>
      <c r="F23" s="320">
        <v>0</v>
      </c>
      <c r="G23" s="320">
        <v>0</v>
      </c>
      <c r="H23" s="320">
        <v>0</v>
      </c>
      <c r="I23" s="320">
        <v>0</v>
      </c>
      <c r="J23" s="320">
        <v>0</v>
      </c>
      <c r="K23" s="320">
        <v>0</v>
      </c>
      <c r="L23" s="320">
        <v>0</v>
      </c>
      <c r="M23" s="320">
        <v>0</v>
      </c>
      <c r="N23" s="320">
        <v>0</v>
      </c>
      <c r="O23" s="320">
        <v>0</v>
      </c>
      <c r="P23" s="320">
        <v>0</v>
      </c>
      <c r="Q23" s="320">
        <v>0</v>
      </c>
      <c r="R23" s="320">
        <v>0</v>
      </c>
      <c r="S23" s="381">
        <v>0</v>
      </c>
      <c r="T23" s="385">
        <v>0</v>
      </c>
      <c r="U23" s="320">
        <v>0</v>
      </c>
      <c r="V23" s="320">
        <v>0</v>
      </c>
      <c r="W23" s="383">
        <v>0</v>
      </c>
    </row>
    <row r="24" spans="1:23" ht="17.100000000000001" customHeight="1">
      <c r="A24" s="392">
        <v>17</v>
      </c>
      <c r="B24" s="299" t="s">
        <v>265</v>
      </c>
      <c r="C24" s="320">
        <v>0</v>
      </c>
      <c r="D24" s="320">
        <v>0</v>
      </c>
      <c r="E24" s="320">
        <v>0</v>
      </c>
      <c r="F24" s="320">
        <v>0</v>
      </c>
      <c r="G24" s="320">
        <v>0</v>
      </c>
      <c r="H24" s="320">
        <v>0</v>
      </c>
      <c r="I24" s="320">
        <v>0</v>
      </c>
      <c r="J24" s="320">
        <v>0</v>
      </c>
      <c r="K24" s="320">
        <v>0</v>
      </c>
      <c r="L24" s="320">
        <v>0</v>
      </c>
      <c r="M24" s="320">
        <v>0</v>
      </c>
      <c r="N24" s="320">
        <v>0</v>
      </c>
      <c r="O24" s="320">
        <v>0</v>
      </c>
      <c r="P24" s="320">
        <v>0</v>
      </c>
      <c r="Q24" s="320">
        <v>0</v>
      </c>
      <c r="R24" s="320">
        <v>0</v>
      </c>
      <c r="S24" s="381">
        <v>0</v>
      </c>
      <c r="T24" s="385">
        <v>0</v>
      </c>
      <c r="U24" s="320">
        <v>0</v>
      </c>
      <c r="V24" s="320">
        <v>0</v>
      </c>
      <c r="W24" s="383">
        <v>0</v>
      </c>
    </row>
    <row r="25" spans="1:23" ht="17.100000000000001" customHeight="1">
      <c r="A25" s="392">
        <v>18</v>
      </c>
      <c r="B25" s="299" t="s">
        <v>266</v>
      </c>
      <c r="C25" s="320">
        <v>2</v>
      </c>
      <c r="D25" s="320">
        <v>1</v>
      </c>
      <c r="E25" s="320">
        <v>2</v>
      </c>
      <c r="F25" s="320">
        <v>1</v>
      </c>
      <c r="G25" s="320">
        <v>0</v>
      </c>
      <c r="H25" s="320">
        <v>0</v>
      </c>
      <c r="I25" s="320">
        <v>16</v>
      </c>
      <c r="J25" s="320">
        <v>12</v>
      </c>
      <c r="K25" s="320">
        <v>33</v>
      </c>
      <c r="L25" s="320">
        <v>14</v>
      </c>
      <c r="M25" s="320">
        <v>29</v>
      </c>
      <c r="N25" s="320">
        <v>7</v>
      </c>
      <c r="O25" s="320">
        <v>0</v>
      </c>
      <c r="P25" s="320">
        <v>0</v>
      </c>
      <c r="Q25" s="320">
        <v>1</v>
      </c>
      <c r="R25" s="320">
        <v>1</v>
      </c>
      <c r="S25" s="381">
        <v>5</v>
      </c>
      <c r="T25" s="385">
        <v>124</v>
      </c>
      <c r="U25" s="320">
        <v>2</v>
      </c>
      <c r="V25" s="320">
        <v>8</v>
      </c>
      <c r="W25" s="383">
        <v>21</v>
      </c>
    </row>
    <row r="26" spans="1:23" ht="17.100000000000001" customHeight="1">
      <c r="A26" s="392">
        <v>19</v>
      </c>
      <c r="B26" s="299" t="s">
        <v>267</v>
      </c>
      <c r="C26" s="320">
        <v>0</v>
      </c>
      <c r="D26" s="320">
        <v>0</v>
      </c>
      <c r="E26" s="320">
        <v>0</v>
      </c>
      <c r="F26" s="320">
        <v>0</v>
      </c>
      <c r="G26" s="320">
        <v>0</v>
      </c>
      <c r="H26" s="320">
        <v>0</v>
      </c>
      <c r="I26" s="320">
        <v>0</v>
      </c>
      <c r="J26" s="320">
        <v>0</v>
      </c>
      <c r="K26" s="320">
        <v>0</v>
      </c>
      <c r="L26" s="320">
        <v>0</v>
      </c>
      <c r="M26" s="320">
        <v>0</v>
      </c>
      <c r="N26" s="320">
        <v>0</v>
      </c>
      <c r="O26" s="320">
        <v>0</v>
      </c>
      <c r="P26" s="320">
        <v>0</v>
      </c>
      <c r="Q26" s="320">
        <v>0</v>
      </c>
      <c r="R26" s="320">
        <v>0</v>
      </c>
      <c r="S26" s="381">
        <v>0</v>
      </c>
      <c r="T26" s="385">
        <v>0</v>
      </c>
      <c r="U26" s="320">
        <v>0</v>
      </c>
      <c r="V26" s="320">
        <v>0</v>
      </c>
      <c r="W26" s="383">
        <v>0</v>
      </c>
    </row>
    <row r="27" spans="1:23" ht="17.100000000000001" customHeight="1">
      <c r="A27" s="392">
        <v>20</v>
      </c>
      <c r="B27" s="299" t="s">
        <v>268</v>
      </c>
      <c r="C27" s="320">
        <v>0</v>
      </c>
      <c r="D27" s="320">
        <v>0</v>
      </c>
      <c r="E27" s="320">
        <v>1</v>
      </c>
      <c r="F27" s="320">
        <v>0</v>
      </c>
      <c r="G27" s="320">
        <v>0</v>
      </c>
      <c r="H27" s="320">
        <v>0</v>
      </c>
      <c r="I27" s="320">
        <v>12</v>
      </c>
      <c r="J27" s="320">
        <v>3</v>
      </c>
      <c r="K27" s="320">
        <v>2</v>
      </c>
      <c r="L27" s="320">
        <v>1</v>
      </c>
      <c r="M27" s="320">
        <v>9</v>
      </c>
      <c r="N27" s="320">
        <v>2</v>
      </c>
      <c r="O27" s="320">
        <v>0</v>
      </c>
      <c r="P27" s="320">
        <v>0</v>
      </c>
      <c r="Q27" s="320">
        <v>2</v>
      </c>
      <c r="R27" s="320">
        <v>0</v>
      </c>
      <c r="S27" s="381">
        <v>0</v>
      </c>
      <c r="T27" s="385">
        <v>32</v>
      </c>
      <c r="U27" s="320">
        <v>6</v>
      </c>
      <c r="V27" s="320">
        <v>0</v>
      </c>
      <c r="W27" s="383">
        <v>17</v>
      </c>
    </row>
    <row r="28" spans="1:23" ht="17.100000000000001" customHeight="1">
      <c r="A28" s="392">
        <v>21</v>
      </c>
      <c r="B28" s="299" t="s">
        <v>269</v>
      </c>
      <c r="C28" s="320">
        <v>0</v>
      </c>
      <c r="D28" s="320">
        <v>1</v>
      </c>
      <c r="E28" s="320">
        <v>1</v>
      </c>
      <c r="F28" s="320">
        <v>1</v>
      </c>
      <c r="G28" s="320">
        <v>0</v>
      </c>
      <c r="H28" s="320">
        <v>0</v>
      </c>
      <c r="I28" s="320">
        <v>6</v>
      </c>
      <c r="J28" s="320">
        <v>1</v>
      </c>
      <c r="K28" s="320">
        <v>11</v>
      </c>
      <c r="L28" s="320">
        <v>2</v>
      </c>
      <c r="M28" s="320">
        <v>12</v>
      </c>
      <c r="N28" s="320">
        <v>3</v>
      </c>
      <c r="O28" s="320">
        <v>0</v>
      </c>
      <c r="P28" s="320">
        <v>0</v>
      </c>
      <c r="Q28" s="320">
        <v>1</v>
      </c>
      <c r="R28" s="320">
        <v>0</v>
      </c>
      <c r="S28" s="381">
        <v>1</v>
      </c>
      <c r="T28" s="385">
        <v>40</v>
      </c>
      <c r="U28" s="320">
        <v>2</v>
      </c>
      <c r="V28" s="320">
        <v>0</v>
      </c>
      <c r="W28" s="383">
        <v>18</v>
      </c>
    </row>
    <row r="29" spans="1:23" ht="17.100000000000001" customHeight="1">
      <c r="A29" s="392">
        <v>22</v>
      </c>
      <c r="B29" s="299" t="s">
        <v>270</v>
      </c>
      <c r="C29" s="320">
        <v>0</v>
      </c>
      <c r="D29" s="320">
        <v>0</v>
      </c>
      <c r="E29" s="320">
        <v>0</v>
      </c>
      <c r="F29" s="320">
        <v>0</v>
      </c>
      <c r="G29" s="320">
        <v>0</v>
      </c>
      <c r="H29" s="320">
        <v>0</v>
      </c>
      <c r="I29" s="320">
        <v>0</v>
      </c>
      <c r="J29" s="320">
        <v>0</v>
      </c>
      <c r="K29" s="320">
        <v>0</v>
      </c>
      <c r="L29" s="320">
        <v>0</v>
      </c>
      <c r="M29" s="320">
        <v>0</v>
      </c>
      <c r="N29" s="320">
        <v>0</v>
      </c>
      <c r="O29" s="320">
        <v>0</v>
      </c>
      <c r="P29" s="320">
        <v>0</v>
      </c>
      <c r="Q29" s="320">
        <v>0</v>
      </c>
      <c r="R29" s="320">
        <v>0</v>
      </c>
      <c r="S29" s="381">
        <v>0</v>
      </c>
      <c r="T29" s="385">
        <v>0</v>
      </c>
      <c r="U29" s="320">
        <v>0</v>
      </c>
      <c r="V29" s="320">
        <v>0</v>
      </c>
      <c r="W29" s="383">
        <v>0</v>
      </c>
    </row>
    <row r="30" spans="1:23" ht="17.100000000000001" customHeight="1">
      <c r="A30" s="392">
        <v>23</v>
      </c>
      <c r="B30" s="299" t="s">
        <v>271</v>
      </c>
      <c r="C30" s="320">
        <v>0</v>
      </c>
      <c r="D30" s="320">
        <v>2</v>
      </c>
      <c r="E30" s="320">
        <v>16</v>
      </c>
      <c r="F30" s="320">
        <v>11</v>
      </c>
      <c r="G30" s="320">
        <v>0</v>
      </c>
      <c r="H30" s="320">
        <v>0</v>
      </c>
      <c r="I30" s="320">
        <v>26</v>
      </c>
      <c r="J30" s="320">
        <v>15</v>
      </c>
      <c r="K30" s="320">
        <v>57</v>
      </c>
      <c r="L30" s="320">
        <v>22</v>
      </c>
      <c r="M30" s="320">
        <v>105</v>
      </c>
      <c r="N30" s="320">
        <v>72</v>
      </c>
      <c r="O30" s="320">
        <v>0</v>
      </c>
      <c r="P30" s="320">
        <v>0</v>
      </c>
      <c r="Q30" s="320">
        <v>9</v>
      </c>
      <c r="R30" s="320">
        <v>7</v>
      </c>
      <c r="S30" s="381">
        <v>30</v>
      </c>
      <c r="T30" s="385">
        <v>372</v>
      </c>
      <c r="U30" s="320">
        <v>26</v>
      </c>
      <c r="V30" s="320">
        <v>4</v>
      </c>
      <c r="W30" s="383">
        <v>158</v>
      </c>
    </row>
    <row r="31" spans="1:23" ht="17.100000000000001" customHeight="1">
      <c r="A31" s="392">
        <v>24</v>
      </c>
      <c r="B31" s="299" t="s">
        <v>272</v>
      </c>
      <c r="C31" s="320">
        <v>0</v>
      </c>
      <c r="D31" s="320">
        <v>0</v>
      </c>
      <c r="E31" s="320">
        <v>0</v>
      </c>
      <c r="F31" s="320">
        <v>1</v>
      </c>
      <c r="G31" s="320">
        <v>0</v>
      </c>
      <c r="H31" s="320">
        <v>0</v>
      </c>
      <c r="I31" s="320">
        <v>3</v>
      </c>
      <c r="J31" s="320">
        <v>0</v>
      </c>
      <c r="K31" s="320">
        <v>1</v>
      </c>
      <c r="L31" s="320">
        <v>0</v>
      </c>
      <c r="M31" s="320">
        <v>6</v>
      </c>
      <c r="N31" s="320">
        <v>0</v>
      </c>
      <c r="O31" s="320">
        <v>0</v>
      </c>
      <c r="P31" s="320">
        <v>0</v>
      </c>
      <c r="Q31" s="320">
        <v>0</v>
      </c>
      <c r="R31" s="320">
        <v>0</v>
      </c>
      <c r="S31" s="381">
        <v>0</v>
      </c>
      <c r="T31" s="385">
        <v>11</v>
      </c>
      <c r="U31" s="320">
        <v>0</v>
      </c>
      <c r="V31" s="320">
        <v>0</v>
      </c>
      <c r="W31" s="383">
        <v>2</v>
      </c>
    </row>
    <row r="32" spans="1:23" ht="17.100000000000001" customHeight="1">
      <c r="A32" s="392">
        <v>25</v>
      </c>
      <c r="B32" s="299" t="s">
        <v>273</v>
      </c>
      <c r="C32" s="320">
        <v>0</v>
      </c>
      <c r="D32" s="320">
        <v>0</v>
      </c>
      <c r="E32" s="320">
        <v>0</v>
      </c>
      <c r="F32" s="320">
        <v>0</v>
      </c>
      <c r="G32" s="320">
        <v>0</v>
      </c>
      <c r="H32" s="320">
        <v>0</v>
      </c>
      <c r="I32" s="320">
        <v>0</v>
      </c>
      <c r="J32" s="320">
        <v>0</v>
      </c>
      <c r="K32" s="320">
        <v>0</v>
      </c>
      <c r="L32" s="320">
        <v>0</v>
      </c>
      <c r="M32" s="320">
        <v>0</v>
      </c>
      <c r="N32" s="320">
        <v>0</v>
      </c>
      <c r="O32" s="320">
        <v>0</v>
      </c>
      <c r="P32" s="320">
        <v>0</v>
      </c>
      <c r="Q32" s="320">
        <v>0</v>
      </c>
      <c r="R32" s="320">
        <v>0</v>
      </c>
      <c r="S32" s="381">
        <v>0</v>
      </c>
      <c r="T32" s="385">
        <v>0</v>
      </c>
      <c r="U32" s="320">
        <v>0</v>
      </c>
      <c r="V32" s="320">
        <v>0</v>
      </c>
      <c r="W32" s="383">
        <v>0</v>
      </c>
    </row>
    <row r="33" spans="1:23" ht="17.100000000000001" customHeight="1">
      <c r="A33" s="392">
        <v>26</v>
      </c>
      <c r="B33" s="299" t="s">
        <v>274</v>
      </c>
      <c r="C33" s="320">
        <v>0</v>
      </c>
      <c r="D33" s="320">
        <v>0</v>
      </c>
      <c r="E33" s="320">
        <v>0</v>
      </c>
      <c r="F33" s="320">
        <v>0</v>
      </c>
      <c r="G33" s="320">
        <v>0</v>
      </c>
      <c r="H33" s="320">
        <v>0</v>
      </c>
      <c r="I33" s="320">
        <v>0</v>
      </c>
      <c r="J33" s="320">
        <v>0</v>
      </c>
      <c r="K33" s="320">
        <v>0</v>
      </c>
      <c r="L33" s="320">
        <v>0</v>
      </c>
      <c r="M33" s="320">
        <v>0</v>
      </c>
      <c r="N33" s="320">
        <v>0</v>
      </c>
      <c r="O33" s="320">
        <v>0</v>
      </c>
      <c r="P33" s="320">
        <v>0</v>
      </c>
      <c r="Q33" s="320">
        <v>0</v>
      </c>
      <c r="R33" s="320">
        <v>0</v>
      </c>
      <c r="S33" s="381">
        <v>0</v>
      </c>
      <c r="T33" s="385">
        <v>0</v>
      </c>
      <c r="U33" s="320">
        <v>0</v>
      </c>
      <c r="V33" s="320">
        <v>0</v>
      </c>
      <c r="W33" s="383">
        <v>0</v>
      </c>
    </row>
    <row r="34" spans="1:23" ht="17.100000000000001" customHeight="1">
      <c r="A34" s="392">
        <v>27</v>
      </c>
      <c r="B34" s="299" t="s">
        <v>275</v>
      </c>
      <c r="C34" s="320">
        <v>0</v>
      </c>
      <c r="D34" s="320">
        <v>0</v>
      </c>
      <c r="E34" s="320">
        <v>0</v>
      </c>
      <c r="F34" s="320">
        <v>0</v>
      </c>
      <c r="G34" s="320">
        <v>0</v>
      </c>
      <c r="H34" s="320">
        <v>0</v>
      </c>
      <c r="I34" s="320">
        <v>0</v>
      </c>
      <c r="J34" s="320">
        <v>0</v>
      </c>
      <c r="K34" s="320">
        <v>0</v>
      </c>
      <c r="L34" s="320">
        <v>0</v>
      </c>
      <c r="M34" s="320">
        <v>0</v>
      </c>
      <c r="N34" s="320">
        <v>0</v>
      </c>
      <c r="O34" s="320">
        <v>0</v>
      </c>
      <c r="P34" s="320">
        <v>0</v>
      </c>
      <c r="Q34" s="320">
        <v>0</v>
      </c>
      <c r="R34" s="320">
        <v>0</v>
      </c>
      <c r="S34" s="381">
        <v>0</v>
      </c>
      <c r="T34" s="385">
        <v>0</v>
      </c>
      <c r="U34" s="320">
        <v>0</v>
      </c>
      <c r="V34" s="320">
        <v>0</v>
      </c>
      <c r="W34" s="383">
        <v>0</v>
      </c>
    </row>
    <row r="35" spans="1:23" ht="17.100000000000001" customHeight="1" thickBot="1">
      <c r="A35" s="393">
        <v>28</v>
      </c>
      <c r="B35" s="811" t="s">
        <v>276</v>
      </c>
      <c r="C35" s="817">
        <v>0</v>
      </c>
      <c r="D35" s="817">
        <v>0</v>
      </c>
      <c r="E35" s="817">
        <v>4</v>
      </c>
      <c r="F35" s="817">
        <v>0</v>
      </c>
      <c r="G35" s="817">
        <v>0</v>
      </c>
      <c r="H35" s="817">
        <v>0</v>
      </c>
      <c r="I35" s="817">
        <v>19</v>
      </c>
      <c r="J35" s="817">
        <v>2</v>
      </c>
      <c r="K35" s="817">
        <v>27</v>
      </c>
      <c r="L35" s="817">
        <v>7</v>
      </c>
      <c r="M35" s="817">
        <v>32</v>
      </c>
      <c r="N35" s="817">
        <v>7</v>
      </c>
      <c r="O35" s="817">
        <v>0</v>
      </c>
      <c r="P35" s="817">
        <v>0</v>
      </c>
      <c r="Q35" s="817">
        <v>2</v>
      </c>
      <c r="R35" s="817">
        <v>2</v>
      </c>
      <c r="S35" s="742">
        <v>1</v>
      </c>
      <c r="T35" s="897">
        <v>103</v>
      </c>
      <c r="U35" s="817">
        <v>1</v>
      </c>
      <c r="V35" s="817">
        <v>2</v>
      </c>
      <c r="W35" s="898">
        <v>19</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650</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618</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2" spans="1:23" ht="15" customHeight="1">
      <c r="A42" s="128" t="s">
        <v>204</v>
      </c>
    </row>
  </sheetData>
  <mergeCells count="19">
    <mergeCell ref="A2:W2"/>
    <mergeCell ref="A3:W3"/>
    <mergeCell ref="A4:A6"/>
    <mergeCell ref="B4:B6"/>
    <mergeCell ref="C4:T4"/>
    <mergeCell ref="U4:W4"/>
    <mergeCell ref="C5:D5"/>
    <mergeCell ref="E5:F5"/>
    <mergeCell ref="G5:H5"/>
    <mergeCell ref="I5:J5"/>
    <mergeCell ref="A37:W37"/>
    <mergeCell ref="A38:W38"/>
    <mergeCell ref="A39:W39"/>
    <mergeCell ref="A40:W40"/>
    <mergeCell ref="K5:L5"/>
    <mergeCell ref="M5:N5"/>
    <mergeCell ref="O5:P5"/>
    <mergeCell ref="Q5:R5"/>
    <mergeCell ref="U5:W5"/>
  </mergeCells>
  <hyperlinks>
    <hyperlink ref="A1" location="'Table of Contents'!A1" display="Return to Table of Contents" xr:uid="{9473A0D5-C689-4E5B-A0C2-27895FC125E5}"/>
    <hyperlink ref="A42" location="'Table of Contents'!A1" display="Return to Table of Contents" xr:uid="{9CE50D7F-A4A8-46B2-AF68-64A219227A6F}"/>
  </hyperlinks>
  <pageMargins left="0.2" right="0.2" top="0.5" bottom="0.5" header="0" footer="0"/>
  <pageSetup paperSize="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42"/>
  <sheetViews>
    <sheetView showGridLines="0" zoomScaleNormal="100" workbookViewId="0">
      <selection activeCell="U5" sqref="U5:W5"/>
    </sheetView>
  </sheetViews>
  <sheetFormatPr defaultColWidth="11" defaultRowHeight="15" customHeight="1"/>
  <cols>
    <col min="1" max="1" width="9" customWidth="1"/>
    <col min="2" max="2" width="54" bestFit="1" customWidth="1"/>
    <col min="3" max="3" width="6.69921875" bestFit="1" customWidth="1"/>
    <col min="4" max="4" width="5.09765625" bestFit="1" customWidth="1"/>
    <col min="5" max="5" width="6.69921875" bestFit="1" customWidth="1"/>
    <col min="6" max="6" width="5.09765625" bestFit="1" customWidth="1"/>
    <col min="7" max="7" width="6.69921875" bestFit="1" customWidth="1"/>
    <col min="8" max="8" width="5" bestFit="1" customWidth="1"/>
    <col min="9" max="9" width="6.69921875" bestFit="1" customWidth="1"/>
    <col min="10" max="10" width="6" bestFit="1" customWidth="1"/>
    <col min="11" max="11" width="6.59765625" bestFit="1" customWidth="1"/>
    <col min="12" max="12" width="6" bestFit="1" customWidth="1"/>
    <col min="13" max="13" width="6.69921875" bestFit="1" customWidth="1"/>
    <col min="14" max="14" width="6" bestFit="1" customWidth="1"/>
    <col min="15" max="15" width="6.69921875" bestFit="1" customWidth="1"/>
    <col min="16" max="16" width="5" bestFit="1" customWidth="1"/>
    <col min="17" max="17" width="6.69921875" bestFit="1" customWidth="1"/>
    <col min="18" max="18" width="5.09765625" bestFit="1" customWidth="1"/>
    <col min="19" max="19" width="9.19921875" bestFit="1" customWidth="1"/>
    <col min="20" max="20" width="6.8984375" bestFit="1" customWidth="1"/>
    <col min="21" max="21" width="7.69921875" bestFit="1" customWidth="1"/>
    <col min="22" max="22" width="6" bestFit="1" customWidth="1"/>
    <col min="23" max="23" width="11.3984375" bestFit="1" customWidth="1"/>
  </cols>
  <sheetData>
    <row r="1" spans="1:23" ht="15" customHeight="1">
      <c r="A1" s="128" t="s">
        <v>204</v>
      </c>
    </row>
    <row r="2" spans="1:23" ht="141.6" customHeight="1">
      <c r="A2" s="1296" t="s">
        <v>651</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07" t="s">
        <v>245</v>
      </c>
      <c r="B4" s="1315" t="s">
        <v>246</v>
      </c>
      <c r="C4" s="1320" t="s">
        <v>592</v>
      </c>
      <c r="D4" s="1321"/>
      <c r="E4" s="1321"/>
      <c r="F4" s="1321"/>
      <c r="G4" s="1321"/>
      <c r="H4" s="1321"/>
      <c r="I4" s="1321"/>
      <c r="J4" s="1321"/>
      <c r="K4" s="1321"/>
      <c r="L4" s="1321"/>
      <c r="M4" s="1321"/>
      <c r="N4" s="1321"/>
      <c r="O4" s="1321"/>
      <c r="P4" s="1321"/>
      <c r="Q4" s="1321"/>
      <c r="R4" s="1321"/>
      <c r="S4" s="1321"/>
      <c r="T4" s="1322"/>
      <c r="U4" s="1286" t="s">
        <v>292</v>
      </c>
      <c r="V4" s="1286"/>
      <c r="W4" s="1326"/>
    </row>
    <row r="5" spans="1:23" ht="53.1" customHeight="1">
      <c r="A5" s="1308"/>
      <c r="B5" s="1316"/>
      <c r="C5" s="1319" t="s">
        <v>295</v>
      </c>
      <c r="D5" s="1312"/>
      <c r="E5" s="1302" t="s">
        <v>593</v>
      </c>
      <c r="F5" s="1313"/>
      <c r="G5" s="1311" t="s">
        <v>594</v>
      </c>
      <c r="H5" s="1312"/>
      <c r="I5" s="1311" t="s">
        <v>217</v>
      </c>
      <c r="J5" s="1312"/>
      <c r="K5" s="1311" t="s">
        <v>595</v>
      </c>
      <c r="L5" s="1312"/>
      <c r="M5" s="1302" t="s">
        <v>223</v>
      </c>
      <c r="N5" s="1313"/>
      <c r="O5" s="1311" t="s">
        <v>596</v>
      </c>
      <c r="P5" s="1312"/>
      <c r="Q5" s="1311" t="s">
        <v>221</v>
      </c>
      <c r="R5" s="1312"/>
      <c r="S5" s="892" t="s">
        <v>207</v>
      </c>
      <c r="T5" s="899" t="s">
        <v>597</v>
      </c>
      <c r="U5" s="1324" t="s">
        <v>598</v>
      </c>
      <c r="V5" s="1324"/>
      <c r="W5" s="1325"/>
    </row>
    <row r="6" spans="1:23" ht="17.100000000000001" customHeight="1">
      <c r="A6" s="1309"/>
      <c r="B6" s="1317"/>
      <c r="C6" s="38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28" t="s">
        <v>238</v>
      </c>
      <c r="S6" s="372" t="s">
        <v>599</v>
      </c>
      <c r="T6" s="894" t="s">
        <v>207</v>
      </c>
      <c r="U6" s="328" t="s">
        <v>600</v>
      </c>
      <c r="V6" s="328" t="s">
        <v>601</v>
      </c>
      <c r="W6" s="307" t="s">
        <v>602</v>
      </c>
    </row>
    <row r="7" spans="1:23" ht="17.100000000000001" customHeight="1">
      <c r="A7" s="390" t="s">
        <v>603</v>
      </c>
      <c r="B7" s="364" t="s">
        <v>248</v>
      </c>
      <c r="C7" s="886">
        <v>13067</v>
      </c>
      <c r="D7" s="886">
        <v>9272</v>
      </c>
      <c r="E7" s="886">
        <v>7310</v>
      </c>
      <c r="F7" s="886">
        <v>6047</v>
      </c>
      <c r="G7" s="887">
        <v>688</v>
      </c>
      <c r="H7" s="887">
        <v>489</v>
      </c>
      <c r="I7" s="886">
        <v>64603</v>
      </c>
      <c r="J7" s="886">
        <v>35347</v>
      </c>
      <c r="K7" s="886">
        <v>108034</v>
      </c>
      <c r="L7" s="886">
        <v>78150</v>
      </c>
      <c r="M7" s="886">
        <v>86568</v>
      </c>
      <c r="N7" s="886">
        <v>66070</v>
      </c>
      <c r="O7" s="887">
        <v>480</v>
      </c>
      <c r="P7" s="887">
        <v>331</v>
      </c>
      <c r="Q7" s="886">
        <v>11940</v>
      </c>
      <c r="R7" s="886">
        <v>7855</v>
      </c>
      <c r="S7" s="888">
        <v>24982</v>
      </c>
      <c r="T7" s="394">
        <v>521233</v>
      </c>
      <c r="U7" s="374">
        <v>20326</v>
      </c>
      <c r="V7" s="374">
        <v>26995</v>
      </c>
      <c r="W7" s="375">
        <v>276535</v>
      </c>
    </row>
    <row r="8" spans="1:23" ht="17.100000000000001" customHeight="1">
      <c r="A8" s="391" t="s">
        <v>604</v>
      </c>
      <c r="B8" s="299" t="s">
        <v>249</v>
      </c>
      <c r="C8" s="320">
        <v>117</v>
      </c>
      <c r="D8" s="320">
        <v>106</v>
      </c>
      <c r="E8" s="320">
        <v>181</v>
      </c>
      <c r="F8" s="320">
        <v>134</v>
      </c>
      <c r="G8" s="320">
        <v>24</v>
      </c>
      <c r="H8" s="320">
        <v>15</v>
      </c>
      <c r="I8" s="308">
        <v>1177</v>
      </c>
      <c r="J8" s="320">
        <v>614</v>
      </c>
      <c r="K8" s="308">
        <v>1554</v>
      </c>
      <c r="L8" s="308">
        <v>1041</v>
      </c>
      <c r="M8" s="308">
        <v>4186</v>
      </c>
      <c r="N8" s="308">
        <v>3130</v>
      </c>
      <c r="O8" s="320">
        <v>17</v>
      </c>
      <c r="P8" s="320">
        <v>9</v>
      </c>
      <c r="Q8" s="320">
        <v>483</v>
      </c>
      <c r="R8" s="320">
        <v>302</v>
      </c>
      <c r="S8" s="381">
        <v>384</v>
      </c>
      <c r="T8" s="382">
        <v>13474</v>
      </c>
      <c r="U8" s="320">
        <v>710</v>
      </c>
      <c r="V8" s="320">
        <v>607</v>
      </c>
      <c r="W8" s="309">
        <v>7471</v>
      </c>
    </row>
    <row r="9" spans="1:23" ht="17.100000000000001" customHeight="1">
      <c r="A9" s="392" t="s">
        <v>605</v>
      </c>
      <c r="B9" s="299" t="s">
        <v>250</v>
      </c>
      <c r="C9" s="308">
        <v>1698</v>
      </c>
      <c r="D9" s="308">
        <v>1272</v>
      </c>
      <c r="E9" s="320">
        <v>606</v>
      </c>
      <c r="F9" s="320">
        <v>547</v>
      </c>
      <c r="G9" s="320">
        <v>37</v>
      </c>
      <c r="H9" s="320">
        <v>32</v>
      </c>
      <c r="I9" s="308">
        <v>9044</v>
      </c>
      <c r="J9" s="308">
        <v>5384</v>
      </c>
      <c r="K9" s="308">
        <v>8453</v>
      </c>
      <c r="L9" s="308">
        <v>6845</v>
      </c>
      <c r="M9" s="308">
        <v>2419</v>
      </c>
      <c r="N9" s="308">
        <v>2363</v>
      </c>
      <c r="O9" s="320">
        <v>50</v>
      </c>
      <c r="P9" s="320">
        <v>34</v>
      </c>
      <c r="Q9" s="320">
        <v>698</v>
      </c>
      <c r="R9" s="320">
        <v>465</v>
      </c>
      <c r="S9" s="384">
        <v>1504</v>
      </c>
      <c r="T9" s="382">
        <v>41451</v>
      </c>
      <c r="U9" s="308">
        <v>1209</v>
      </c>
      <c r="V9" s="308">
        <v>3498</v>
      </c>
      <c r="W9" s="309">
        <v>23775</v>
      </c>
    </row>
    <row r="10" spans="1:23" ht="17.100000000000001" customHeight="1">
      <c r="A10" s="392" t="s">
        <v>606</v>
      </c>
      <c r="B10" s="299" t="s">
        <v>251</v>
      </c>
      <c r="C10" s="320">
        <v>91</v>
      </c>
      <c r="D10" s="320">
        <v>73</v>
      </c>
      <c r="E10" s="320">
        <v>116</v>
      </c>
      <c r="F10" s="320">
        <v>88</v>
      </c>
      <c r="G10" s="320">
        <v>11</v>
      </c>
      <c r="H10" s="320">
        <v>8</v>
      </c>
      <c r="I10" s="320">
        <v>560</v>
      </c>
      <c r="J10" s="320">
        <v>299</v>
      </c>
      <c r="K10" s="308">
        <v>1090</v>
      </c>
      <c r="L10" s="320">
        <v>690</v>
      </c>
      <c r="M10" s="308">
        <v>2554</v>
      </c>
      <c r="N10" s="308">
        <v>1513</v>
      </c>
      <c r="O10" s="320">
        <v>10</v>
      </c>
      <c r="P10" s="320">
        <v>6</v>
      </c>
      <c r="Q10" s="320">
        <v>211</v>
      </c>
      <c r="R10" s="320">
        <v>125</v>
      </c>
      <c r="S10" s="381">
        <v>154</v>
      </c>
      <c r="T10" s="382">
        <v>7599</v>
      </c>
      <c r="U10" s="320">
        <v>383</v>
      </c>
      <c r="V10" s="320">
        <v>35</v>
      </c>
      <c r="W10" s="309">
        <v>4192</v>
      </c>
    </row>
    <row r="11" spans="1:23" ht="17.100000000000001" customHeight="1">
      <c r="A11" s="392" t="s">
        <v>607</v>
      </c>
      <c r="B11" s="299" t="s">
        <v>252</v>
      </c>
      <c r="C11" s="320">
        <v>13</v>
      </c>
      <c r="D11" s="320">
        <v>16</v>
      </c>
      <c r="E11" s="320">
        <v>9</v>
      </c>
      <c r="F11" s="320">
        <v>5</v>
      </c>
      <c r="G11" s="320">
        <v>6</v>
      </c>
      <c r="H11" s="320">
        <v>2</v>
      </c>
      <c r="I11" s="320">
        <v>277</v>
      </c>
      <c r="J11" s="320">
        <v>164</v>
      </c>
      <c r="K11" s="320">
        <v>89</v>
      </c>
      <c r="L11" s="320">
        <v>74</v>
      </c>
      <c r="M11" s="320">
        <v>870</v>
      </c>
      <c r="N11" s="320">
        <v>683</v>
      </c>
      <c r="O11" s="320">
        <v>3</v>
      </c>
      <c r="P11" s="320">
        <v>2</v>
      </c>
      <c r="Q11" s="320">
        <v>74</v>
      </c>
      <c r="R11" s="320">
        <v>38</v>
      </c>
      <c r="S11" s="381">
        <v>144</v>
      </c>
      <c r="T11" s="382">
        <v>2469</v>
      </c>
      <c r="U11" s="320">
        <v>36</v>
      </c>
      <c r="V11" s="320">
        <v>0</v>
      </c>
      <c r="W11" s="383">
        <v>720</v>
      </c>
    </row>
    <row r="12" spans="1:23" ht="17.100000000000001" customHeight="1">
      <c r="A12" s="392" t="s">
        <v>608</v>
      </c>
      <c r="B12" s="299" t="s">
        <v>253</v>
      </c>
      <c r="C12" s="320">
        <v>64</v>
      </c>
      <c r="D12" s="320">
        <v>45</v>
      </c>
      <c r="E12" s="320">
        <v>158</v>
      </c>
      <c r="F12" s="320">
        <v>120</v>
      </c>
      <c r="G12" s="320">
        <v>16</v>
      </c>
      <c r="H12" s="320">
        <v>11</v>
      </c>
      <c r="I12" s="308">
        <v>1243</v>
      </c>
      <c r="J12" s="320">
        <v>718</v>
      </c>
      <c r="K12" s="308">
        <v>1905</v>
      </c>
      <c r="L12" s="308">
        <v>1262</v>
      </c>
      <c r="M12" s="308">
        <v>3725</v>
      </c>
      <c r="N12" s="308">
        <v>2701</v>
      </c>
      <c r="O12" s="320">
        <v>3</v>
      </c>
      <c r="P12" s="320">
        <v>5</v>
      </c>
      <c r="Q12" s="320">
        <v>400</v>
      </c>
      <c r="R12" s="320">
        <v>276</v>
      </c>
      <c r="S12" s="381">
        <v>918</v>
      </c>
      <c r="T12" s="382">
        <v>13570</v>
      </c>
      <c r="U12" s="320">
        <v>354</v>
      </c>
      <c r="V12" s="308">
        <v>1757</v>
      </c>
      <c r="W12" s="309">
        <v>7542</v>
      </c>
    </row>
    <row r="13" spans="1:23" ht="17.100000000000001" customHeight="1">
      <c r="A13" s="392" t="s">
        <v>609</v>
      </c>
      <c r="B13" s="386" t="s">
        <v>610</v>
      </c>
      <c r="C13" s="320">
        <v>394</v>
      </c>
      <c r="D13" s="320">
        <v>210</v>
      </c>
      <c r="E13" s="320">
        <v>239</v>
      </c>
      <c r="F13" s="320">
        <v>170</v>
      </c>
      <c r="G13" s="320">
        <v>53</v>
      </c>
      <c r="H13" s="320">
        <v>30</v>
      </c>
      <c r="I13" s="308">
        <v>1567</v>
      </c>
      <c r="J13" s="320">
        <v>884</v>
      </c>
      <c r="K13" s="308">
        <v>4775</v>
      </c>
      <c r="L13" s="308">
        <v>2619</v>
      </c>
      <c r="M13" s="308">
        <v>3684</v>
      </c>
      <c r="N13" s="308">
        <v>2399</v>
      </c>
      <c r="O13" s="320">
        <v>16</v>
      </c>
      <c r="P13" s="320">
        <v>12</v>
      </c>
      <c r="Q13" s="320">
        <v>289</v>
      </c>
      <c r="R13" s="320">
        <v>192</v>
      </c>
      <c r="S13" s="384">
        <v>1508</v>
      </c>
      <c r="T13" s="382">
        <v>19041</v>
      </c>
      <c r="U13" s="320">
        <v>694</v>
      </c>
      <c r="V13" s="320">
        <v>2</v>
      </c>
      <c r="W13" s="309">
        <v>8696</v>
      </c>
    </row>
    <row r="14" spans="1:23" ht="17.100000000000001" customHeight="1">
      <c r="A14" s="392" t="s">
        <v>611</v>
      </c>
      <c r="B14" s="386" t="s">
        <v>612</v>
      </c>
      <c r="C14" s="320">
        <v>821</v>
      </c>
      <c r="D14" s="320">
        <v>458</v>
      </c>
      <c r="E14" s="320">
        <v>504</v>
      </c>
      <c r="F14" s="320">
        <v>420</v>
      </c>
      <c r="G14" s="320">
        <v>44</v>
      </c>
      <c r="H14" s="320">
        <v>41</v>
      </c>
      <c r="I14" s="308">
        <v>6310</v>
      </c>
      <c r="J14" s="308">
        <v>2914</v>
      </c>
      <c r="K14" s="308">
        <v>2137</v>
      </c>
      <c r="L14" s="308">
        <v>1302</v>
      </c>
      <c r="M14" s="308">
        <v>6849</v>
      </c>
      <c r="N14" s="308">
        <v>5544</v>
      </c>
      <c r="O14" s="320">
        <v>70</v>
      </c>
      <c r="P14" s="320">
        <v>62</v>
      </c>
      <c r="Q14" s="308">
        <v>2498</v>
      </c>
      <c r="R14" s="308">
        <v>1446</v>
      </c>
      <c r="S14" s="381">
        <v>253</v>
      </c>
      <c r="T14" s="382">
        <v>31673</v>
      </c>
      <c r="U14" s="308">
        <v>1450</v>
      </c>
      <c r="V14" s="320">
        <v>402</v>
      </c>
      <c r="W14" s="309">
        <v>18517</v>
      </c>
    </row>
    <row r="15" spans="1:23" ht="17.100000000000001" customHeight="1">
      <c r="A15" s="392" t="s">
        <v>613</v>
      </c>
      <c r="B15" s="299" t="s">
        <v>256</v>
      </c>
      <c r="C15" s="320">
        <v>23</v>
      </c>
      <c r="D15" s="320">
        <v>13</v>
      </c>
      <c r="E15" s="320">
        <v>13</v>
      </c>
      <c r="F15" s="320">
        <v>4</v>
      </c>
      <c r="G15" s="320">
        <v>1</v>
      </c>
      <c r="H15" s="320">
        <v>4</v>
      </c>
      <c r="I15" s="320">
        <v>98</v>
      </c>
      <c r="J15" s="320">
        <v>60</v>
      </c>
      <c r="K15" s="320">
        <v>270</v>
      </c>
      <c r="L15" s="320">
        <v>196</v>
      </c>
      <c r="M15" s="320">
        <v>304</v>
      </c>
      <c r="N15" s="320">
        <v>309</v>
      </c>
      <c r="O15" s="320">
        <v>2</v>
      </c>
      <c r="P15" s="320">
        <v>1</v>
      </c>
      <c r="Q15" s="320">
        <v>13</v>
      </c>
      <c r="R15" s="320">
        <v>19</v>
      </c>
      <c r="S15" s="381">
        <v>113</v>
      </c>
      <c r="T15" s="382">
        <v>1443</v>
      </c>
      <c r="U15" s="320">
        <v>113</v>
      </c>
      <c r="V15" s="320">
        <v>140</v>
      </c>
      <c r="W15" s="383">
        <v>808</v>
      </c>
    </row>
    <row r="16" spans="1:23" ht="17.100000000000001" customHeight="1">
      <c r="A16" s="392" t="s">
        <v>614</v>
      </c>
      <c r="B16" s="299" t="s">
        <v>257</v>
      </c>
      <c r="C16" s="320">
        <v>54</v>
      </c>
      <c r="D16" s="320">
        <v>23</v>
      </c>
      <c r="E16" s="320">
        <v>72</v>
      </c>
      <c r="F16" s="320">
        <v>70</v>
      </c>
      <c r="G16" s="320">
        <v>18</v>
      </c>
      <c r="H16" s="320">
        <v>4</v>
      </c>
      <c r="I16" s="320">
        <v>519</v>
      </c>
      <c r="J16" s="320">
        <v>222</v>
      </c>
      <c r="K16" s="320">
        <v>358</v>
      </c>
      <c r="L16" s="320">
        <v>177</v>
      </c>
      <c r="M16" s="308">
        <v>2122</v>
      </c>
      <c r="N16" s="308">
        <v>1223</v>
      </c>
      <c r="O16" s="320">
        <v>1</v>
      </c>
      <c r="P16" s="320">
        <v>3</v>
      </c>
      <c r="Q16" s="320">
        <v>222</v>
      </c>
      <c r="R16" s="320">
        <v>120</v>
      </c>
      <c r="S16" s="381">
        <v>124</v>
      </c>
      <c r="T16" s="382">
        <v>5332</v>
      </c>
      <c r="U16" s="320">
        <v>306</v>
      </c>
      <c r="V16" s="320">
        <v>16</v>
      </c>
      <c r="W16" s="309">
        <v>2696</v>
      </c>
    </row>
    <row r="17" spans="1:23" ht="17.100000000000001" customHeight="1">
      <c r="A17" s="392">
        <v>10</v>
      </c>
      <c r="B17" s="299" t="s">
        <v>258</v>
      </c>
      <c r="C17" s="320">
        <v>351</v>
      </c>
      <c r="D17" s="320">
        <v>290</v>
      </c>
      <c r="E17" s="320">
        <v>672</v>
      </c>
      <c r="F17" s="320">
        <v>567</v>
      </c>
      <c r="G17" s="320">
        <v>30</v>
      </c>
      <c r="H17" s="320">
        <v>19</v>
      </c>
      <c r="I17" s="308">
        <v>4266</v>
      </c>
      <c r="J17" s="308">
        <v>2323</v>
      </c>
      <c r="K17" s="308">
        <v>8241</v>
      </c>
      <c r="L17" s="308">
        <v>5086</v>
      </c>
      <c r="M17" s="308">
        <v>5835</v>
      </c>
      <c r="N17" s="308">
        <v>4464</v>
      </c>
      <c r="O17" s="320">
        <v>26</v>
      </c>
      <c r="P17" s="320">
        <v>20</v>
      </c>
      <c r="Q17" s="308">
        <v>1100</v>
      </c>
      <c r="R17" s="320">
        <v>719</v>
      </c>
      <c r="S17" s="384">
        <v>1984</v>
      </c>
      <c r="T17" s="382">
        <v>35993</v>
      </c>
      <c r="U17" s="308">
        <v>1650</v>
      </c>
      <c r="V17" s="308">
        <v>1236</v>
      </c>
      <c r="W17" s="309">
        <v>20353</v>
      </c>
    </row>
    <row r="18" spans="1:23" ht="17.100000000000001" customHeight="1">
      <c r="A18" s="392">
        <v>11</v>
      </c>
      <c r="B18" s="299" t="s">
        <v>259</v>
      </c>
      <c r="C18" s="320">
        <v>199</v>
      </c>
      <c r="D18" s="320">
        <v>168</v>
      </c>
      <c r="E18" s="320">
        <v>108</v>
      </c>
      <c r="F18" s="320">
        <v>87</v>
      </c>
      <c r="G18" s="320">
        <v>28</v>
      </c>
      <c r="H18" s="320">
        <v>12</v>
      </c>
      <c r="I18" s="308">
        <v>1378</v>
      </c>
      <c r="J18" s="320">
        <v>882</v>
      </c>
      <c r="K18" s="308">
        <v>5043</v>
      </c>
      <c r="L18" s="308">
        <v>3929</v>
      </c>
      <c r="M18" s="308">
        <v>2615</v>
      </c>
      <c r="N18" s="308">
        <v>2281</v>
      </c>
      <c r="O18" s="320">
        <v>5</v>
      </c>
      <c r="P18" s="320">
        <v>9</v>
      </c>
      <c r="Q18" s="320">
        <v>226</v>
      </c>
      <c r="R18" s="320">
        <v>135</v>
      </c>
      <c r="S18" s="381">
        <v>389</v>
      </c>
      <c r="T18" s="382">
        <v>17494</v>
      </c>
      <c r="U18" s="320">
        <v>521</v>
      </c>
      <c r="V18" s="308">
        <v>3352</v>
      </c>
      <c r="W18" s="309">
        <v>9127</v>
      </c>
    </row>
    <row r="19" spans="1:23" ht="17.100000000000001" customHeight="1">
      <c r="A19" s="392">
        <v>12</v>
      </c>
      <c r="B19" s="299" t="s">
        <v>260</v>
      </c>
      <c r="C19" s="320">
        <v>3</v>
      </c>
      <c r="D19" s="320">
        <v>3</v>
      </c>
      <c r="E19" s="320">
        <v>29</v>
      </c>
      <c r="F19" s="320">
        <v>26</v>
      </c>
      <c r="G19" s="320">
        <v>17</v>
      </c>
      <c r="H19" s="320">
        <v>10</v>
      </c>
      <c r="I19" s="320">
        <v>570</v>
      </c>
      <c r="J19" s="320">
        <v>267</v>
      </c>
      <c r="K19" s="320">
        <v>226</v>
      </c>
      <c r="L19" s="320">
        <v>157</v>
      </c>
      <c r="M19" s="308">
        <v>1870</v>
      </c>
      <c r="N19" s="308">
        <v>1119</v>
      </c>
      <c r="O19" s="320">
        <v>1</v>
      </c>
      <c r="P19" s="320">
        <v>3</v>
      </c>
      <c r="Q19" s="320">
        <v>90</v>
      </c>
      <c r="R19" s="320">
        <v>56</v>
      </c>
      <c r="S19" s="381">
        <v>2</v>
      </c>
      <c r="T19" s="382">
        <v>4449</v>
      </c>
      <c r="U19" s="320">
        <v>130</v>
      </c>
      <c r="V19" s="320">
        <v>0</v>
      </c>
      <c r="W19" s="309">
        <v>2235</v>
      </c>
    </row>
    <row r="20" spans="1:23" ht="17.100000000000001" customHeight="1">
      <c r="A20" s="392">
        <v>13</v>
      </c>
      <c r="B20" s="299" t="s">
        <v>261</v>
      </c>
      <c r="C20" s="320">
        <v>51</v>
      </c>
      <c r="D20" s="320">
        <v>34</v>
      </c>
      <c r="E20" s="320">
        <v>124</v>
      </c>
      <c r="F20" s="320">
        <v>94</v>
      </c>
      <c r="G20" s="320">
        <v>20</v>
      </c>
      <c r="H20" s="320">
        <v>19</v>
      </c>
      <c r="I20" s="320">
        <v>572</v>
      </c>
      <c r="J20" s="320">
        <v>320</v>
      </c>
      <c r="K20" s="320">
        <v>995</v>
      </c>
      <c r="L20" s="320">
        <v>650</v>
      </c>
      <c r="M20" s="308">
        <v>1595</v>
      </c>
      <c r="N20" s="308">
        <v>1020</v>
      </c>
      <c r="O20" s="320">
        <v>8</v>
      </c>
      <c r="P20" s="320">
        <v>8</v>
      </c>
      <c r="Q20" s="320">
        <v>63</v>
      </c>
      <c r="R20" s="320">
        <v>44</v>
      </c>
      <c r="S20" s="381">
        <v>117</v>
      </c>
      <c r="T20" s="382">
        <v>5734</v>
      </c>
      <c r="U20" s="320">
        <v>272</v>
      </c>
      <c r="V20" s="320">
        <v>287</v>
      </c>
      <c r="W20" s="309">
        <v>3095</v>
      </c>
    </row>
    <row r="21" spans="1:23" ht="16.95" customHeight="1">
      <c r="A21" s="392">
        <v>14</v>
      </c>
      <c r="B21" s="386" t="s">
        <v>615</v>
      </c>
      <c r="C21" s="320">
        <v>220</v>
      </c>
      <c r="D21" s="320">
        <v>119</v>
      </c>
      <c r="E21" s="320">
        <v>211</v>
      </c>
      <c r="F21" s="320">
        <v>161</v>
      </c>
      <c r="G21" s="320">
        <v>37</v>
      </c>
      <c r="H21" s="320">
        <v>14</v>
      </c>
      <c r="I21" s="320">
        <v>665</v>
      </c>
      <c r="J21" s="320">
        <v>281</v>
      </c>
      <c r="K21" s="308">
        <v>1640</v>
      </c>
      <c r="L21" s="320">
        <v>880</v>
      </c>
      <c r="M21" s="308">
        <v>2968</v>
      </c>
      <c r="N21" s="308">
        <v>1829</v>
      </c>
      <c r="O21" s="320">
        <v>11</v>
      </c>
      <c r="P21" s="320">
        <v>3</v>
      </c>
      <c r="Q21" s="320">
        <v>11</v>
      </c>
      <c r="R21" s="320">
        <v>9</v>
      </c>
      <c r="S21" s="381">
        <v>403</v>
      </c>
      <c r="T21" s="382">
        <v>9462</v>
      </c>
      <c r="U21" s="320">
        <v>703</v>
      </c>
      <c r="V21" s="320">
        <v>87</v>
      </c>
      <c r="W21" s="309">
        <v>4517</v>
      </c>
    </row>
    <row r="22" spans="1:23" ht="17.100000000000001" customHeight="1">
      <c r="A22" s="392">
        <v>15</v>
      </c>
      <c r="B22" s="299" t="s">
        <v>263</v>
      </c>
      <c r="C22" s="308">
        <v>3744</v>
      </c>
      <c r="D22" s="308">
        <v>2743</v>
      </c>
      <c r="E22" s="320">
        <v>371</v>
      </c>
      <c r="F22" s="320">
        <v>296</v>
      </c>
      <c r="G22" s="320">
        <v>14</v>
      </c>
      <c r="H22" s="320">
        <v>11</v>
      </c>
      <c r="I22" s="308">
        <v>7143</v>
      </c>
      <c r="J22" s="308">
        <v>4259</v>
      </c>
      <c r="K22" s="308">
        <v>28315</v>
      </c>
      <c r="L22" s="308">
        <v>23413</v>
      </c>
      <c r="M22" s="308">
        <v>1357</v>
      </c>
      <c r="N22" s="308">
        <v>1296</v>
      </c>
      <c r="O22" s="320">
        <v>23</v>
      </c>
      <c r="P22" s="320">
        <v>10</v>
      </c>
      <c r="Q22" s="320">
        <v>437</v>
      </c>
      <c r="R22" s="320">
        <v>282</v>
      </c>
      <c r="S22" s="381">
        <v>585</v>
      </c>
      <c r="T22" s="382">
        <v>74299</v>
      </c>
      <c r="U22" s="308">
        <v>3563</v>
      </c>
      <c r="V22" s="308">
        <v>7666</v>
      </c>
      <c r="W22" s="309">
        <v>39383</v>
      </c>
    </row>
    <row r="23" spans="1:23" ht="17.100000000000001" customHeight="1">
      <c r="A23" s="392">
        <v>16</v>
      </c>
      <c r="B23" s="299" t="s">
        <v>264</v>
      </c>
      <c r="C23" s="320">
        <v>6</v>
      </c>
      <c r="D23" s="320">
        <v>2</v>
      </c>
      <c r="E23" s="320">
        <v>7</v>
      </c>
      <c r="F23" s="320">
        <v>6</v>
      </c>
      <c r="G23" s="320">
        <v>1</v>
      </c>
      <c r="H23" s="320">
        <v>2</v>
      </c>
      <c r="I23" s="320">
        <v>366</v>
      </c>
      <c r="J23" s="320">
        <v>100</v>
      </c>
      <c r="K23" s="320">
        <v>140</v>
      </c>
      <c r="L23" s="320">
        <v>77</v>
      </c>
      <c r="M23" s="320">
        <v>672</v>
      </c>
      <c r="N23" s="320">
        <v>358</v>
      </c>
      <c r="O23" s="320">
        <v>0</v>
      </c>
      <c r="P23" s="320">
        <v>0</v>
      </c>
      <c r="Q23" s="320">
        <v>22</v>
      </c>
      <c r="R23" s="320">
        <v>8</v>
      </c>
      <c r="S23" s="381">
        <v>11</v>
      </c>
      <c r="T23" s="382">
        <v>1778</v>
      </c>
      <c r="U23" s="320">
        <v>60</v>
      </c>
      <c r="V23" s="320">
        <v>0</v>
      </c>
      <c r="W23" s="383">
        <v>774</v>
      </c>
    </row>
    <row r="24" spans="1:23" ht="17.100000000000001" customHeight="1">
      <c r="A24" s="392">
        <v>17</v>
      </c>
      <c r="B24" s="299" t="s">
        <v>265</v>
      </c>
      <c r="C24" s="320">
        <v>26</v>
      </c>
      <c r="D24" s="320">
        <v>20</v>
      </c>
      <c r="E24" s="320">
        <v>92</v>
      </c>
      <c r="F24" s="320">
        <v>62</v>
      </c>
      <c r="G24" s="320">
        <v>16</v>
      </c>
      <c r="H24" s="320">
        <v>15</v>
      </c>
      <c r="I24" s="320">
        <v>244</v>
      </c>
      <c r="J24" s="320">
        <v>181</v>
      </c>
      <c r="K24" s="320">
        <v>446</v>
      </c>
      <c r="L24" s="320">
        <v>310</v>
      </c>
      <c r="M24" s="308">
        <v>1992</v>
      </c>
      <c r="N24" s="308">
        <v>1538</v>
      </c>
      <c r="O24" s="320">
        <v>7</v>
      </c>
      <c r="P24" s="320">
        <v>8</v>
      </c>
      <c r="Q24" s="320">
        <v>252</v>
      </c>
      <c r="R24" s="320">
        <v>174</v>
      </c>
      <c r="S24" s="381">
        <v>529</v>
      </c>
      <c r="T24" s="382">
        <v>5912</v>
      </c>
      <c r="U24" s="320">
        <v>165</v>
      </c>
      <c r="V24" s="320">
        <v>11</v>
      </c>
      <c r="W24" s="309">
        <v>1496</v>
      </c>
    </row>
    <row r="25" spans="1:23" ht="17.100000000000001" customHeight="1">
      <c r="A25" s="392">
        <v>18</v>
      </c>
      <c r="B25" s="299" t="s">
        <v>266</v>
      </c>
      <c r="C25" s="320">
        <v>934</v>
      </c>
      <c r="D25" s="320">
        <v>523</v>
      </c>
      <c r="E25" s="320">
        <v>474</v>
      </c>
      <c r="F25" s="320">
        <v>411</v>
      </c>
      <c r="G25" s="320">
        <v>38</v>
      </c>
      <c r="H25" s="320">
        <v>24</v>
      </c>
      <c r="I25" s="308">
        <v>9056</v>
      </c>
      <c r="J25" s="308">
        <v>4875</v>
      </c>
      <c r="K25" s="308">
        <v>9025</v>
      </c>
      <c r="L25" s="308">
        <v>5830</v>
      </c>
      <c r="M25" s="308">
        <v>4983</v>
      </c>
      <c r="N25" s="308">
        <v>4464</v>
      </c>
      <c r="O25" s="320">
        <v>32</v>
      </c>
      <c r="P25" s="320">
        <v>20</v>
      </c>
      <c r="Q25" s="320">
        <v>620</v>
      </c>
      <c r="R25" s="320">
        <v>424</v>
      </c>
      <c r="S25" s="384">
        <v>2108</v>
      </c>
      <c r="T25" s="382">
        <v>43841</v>
      </c>
      <c r="U25" s="308">
        <v>1835</v>
      </c>
      <c r="V25" s="308">
        <v>2963</v>
      </c>
      <c r="W25" s="309">
        <v>25621</v>
      </c>
    </row>
    <row r="26" spans="1:23" ht="17.100000000000001" customHeight="1">
      <c r="A26" s="392">
        <v>19</v>
      </c>
      <c r="B26" s="299" t="s">
        <v>267</v>
      </c>
      <c r="C26" s="320">
        <v>11</v>
      </c>
      <c r="D26" s="320">
        <v>14</v>
      </c>
      <c r="E26" s="320">
        <v>21</v>
      </c>
      <c r="F26" s="320">
        <v>10</v>
      </c>
      <c r="G26" s="320">
        <v>3</v>
      </c>
      <c r="H26" s="320">
        <v>2</v>
      </c>
      <c r="I26" s="320">
        <v>36</v>
      </c>
      <c r="J26" s="320">
        <v>23</v>
      </c>
      <c r="K26" s="308">
        <v>1859</v>
      </c>
      <c r="L26" s="308">
        <v>1247</v>
      </c>
      <c r="M26" s="320">
        <v>295</v>
      </c>
      <c r="N26" s="320">
        <v>244</v>
      </c>
      <c r="O26" s="320">
        <v>0</v>
      </c>
      <c r="P26" s="320">
        <v>1</v>
      </c>
      <c r="Q26" s="320">
        <v>26</v>
      </c>
      <c r="R26" s="320">
        <v>14</v>
      </c>
      <c r="S26" s="384">
        <v>7911</v>
      </c>
      <c r="T26" s="382">
        <v>11717</v>
      </c>
      <c r="U26" s="320">
        <v>432</v>
      </c>
      <c r="V26" s="320">
        <v>0</v>
      </c>
      <c r="W26" s="309">
        <v>4771</v>
      </c>
    </row>
    <row r="27" spans="1:23" ht="17.100000000000001" customHeight="1">
      <c r="A27" s="392">
        <v>20</v>
      </c>
      <c r="B27" s="299" t="s">
        <v>268</v>
      </c>
      <c r="C27" s="320">
        <v>125</v>
      </c>
      <c r="D27" s="320">
        <v>65</v>
      </c>
      <c r="E27" s="320">
        <v>241</v>
      </c>
      <c r="F27" s="320">
        <v>165</v>
      </c>
      <c r="G27" s="320">
        <v>59</v>
      </c>
      <c r="H27" s="320">
        <v>42</v>
      </c>
      <c r="I27" s="308">
        <v>2721</v>
      </c>
      <c r="J27" s="320">
        <v>966</v>
      </c>
      <c r="K27" s="320">
        <v>969</v>
      </c>
      <c r="L27" s="320">
        <v>608</v>
      </c>
      <c r="M27" s="308">
        <v>5447</v>
      </c>
      <c r="N27" s="308">
        <v>3381</v>
      </c>
      <c r="O27" s="320">
        <v>54</v>
      </c>
      <c r="P27" s="320">
        <v>9</v>
      </c>
      <c r="Q27" s="320">
        <v>796</v>
      </c>
      <c r="R27" s="320">
        <v>459</v>
      </c>
      <c r="S27" s="381">
        <v>1</v>
      </c>
      <c r="T27" s="382">
        <v>16108</v>
      </c>
      <c r="U27" s="308">
        <v>1096</v>
      </c>
      <c r="V27" s="320">
        <v>0</v>
      </c>
      <c r="W27" s="309">
        <v>10168</v>
      </c>
    </row>
    <row r="28" spans="1:23" ht="17.100000000000001" customHeight="1">
      <c r="A28" s="392">
        <v>21</v>
      </c>
      <c r="B28" s="299" t="s">
        <v>269</v>
      </c>
      <c r="C28" s="320">
        <v>260</v>
      </c>
      <c r="D28" s="320">
        <v>166</v>
      </c>
      <c r="E28" s="320">
        <v>123</v>
      </c>
      <c r="F28" s="320">
        <v>128</v>
      </c>
      <c r="G28" s="320">
        <v>6</v>
      </c>
      <c r="H28" s="320">
        <v>13</v>
      </c>
      <c r="I28" s="308">
        <v>1290</v>
      </c>
      <c r="J28" s="320">
        <v>635</v>
      </c>
      <c r="K28" s="308">
        <v>2236</v>
      </c>
      <c r="L28" s="308">
        <v>1210</v>
      </c>
      <c r="M28" s="308">
        <v>2356</v>
      </c>
      <c r="N28" s="308">
        <v>1475</v>
      </c>
      <c r="O28" s="320">
        <v>10</v>
      </c>
      <c r="P28" s="320">
        <v>8</v>
      </c>
      <c r="Q28" s="320">
        <v>175</v>
      </c>
      <c r="R28" s="320">
        <v>117</v>
      </c>
      <c r="S28" s="384">
        <v>1071</v>
      </c>
      <c r="T28" s="382">
        <v>11279</v>
      </c>
      <c r="U28" s="320">
        <v>471</v>
      </c>
      <c r="V28" s="320">
        <v>32</v>
      </c>
      <c r="W28" s="309">
        <v>5702</v>
      </c>
    </row>
    <row r="29" spans="1:23" ht="17.100000000000001" customHeight="1">
      <c r="A29" s="392">
        <v>22</v>
      </c>
      <c r="B29" s="299" t="s">
        <v>270</v>
      </c>
      <c r="C29" s="320">
        <v>32</v>
      </c>
      <c r="D29" s="320">
        <v>20</v>
      </c>
      <c r="E29" s="320">
        <v>190</v>
      </c>
      <c r="F29" s="320">
        <v>149</v>
      </c>
      <c r="G29" s="320">
        <v>30</v>
      </c>
      <c r="H29" s="320">
        <v>11</v>
      </c>
      <c r="I29" s="320">
        <v>757</v>
      </c>
      <c r="J29" s="320">
        <v>338</v>
      </c>
      <c r="K29" s="320">
        <v>932</v>
      </c>
      <c r="L29" s="320">
        <v>590</v>
      </c>
      <c r="M29" s="308">
        <v>3561</v>
      </c>
      <c r="N29" s="308">
        <v>2254</v>
      </c>
      <c r="O29" s="320">
        <v>13</v>
      </c>
      <c r="P29" s="320">
        <v>9</v>
      </c>
      <c r="Q29" s="320">
        <v>322</v>
      </c>
      <c r="R29" s="320">
        <v>189</v>
      </c>
      <c r="S29" s="381">
        <v>471</v>
      </c>
      <c r="T29" s="382">
        <v>9868</v>
      </c>
      <c r="U29" s="320">
        <v>640</v>
      </c>
      <c r="V29" s="320">
        <v>0</v>
      </c>
      <c r="W29" s="309">
        <v>2800</v>
      </c>
    </row>
    <row r="30" spans="1:23" ht="17.100000000000001" customHeight="1">
      <c r="A30" s="392">
        <v>23</v>
      </c>
      <c r="B30" s="299" t="s">
        <v>271</v>
      </c>
      <c r="C30" s="320">
        <v>123</v>
      </c>
      <c r="D30" s="320">
        <v>107</v>
      </c>
      <c r="E30" s="320">
        <v>538</v>
      </c>
      <c r="F30" s="320">
        <v>407</v>
      </c>
      <c r="G30" s="320">
        <v>43</v>
      </c>
      <c r="H30" s="320">
        <v>28</v>
      </c>
      <c r="I30" s="308">
        <v>2116</v>
      </c>
      <c r="J30" s="308">
        <v>1047</v>
      </c>
      <c r="K30" s="308">
        <v>2822</v>
      </c>
      <c r="L30" s="308">
        <v>1761</v>
      </c>
      <c r="M30" s="308">
        <v>6529</v>
      </c>
      <c r="N30" s="308">
        <v>4618</v>
      </c>
      <c r="O30" s="320">
        <v>26</v>
      </c>
      <c r="P30" s="320">
        <v>24</v>
      </c>
      <c r="Q30" s="320">
        <v>624</v>
      </c>
      <c r="R30" s="320">
        <v>403</v>
      </c>
      <c r="S30" s="384">
        <v>1073</v>
      </c>
      <c r="T30" s="382">
        <v>22289</v>
      </c>
      <c r="U30" s="308">
        <v>1021</v>
      </c>
      <c r="V30" s="320">
        <v>324</v>
      </c>
      <c r="W30" s="309">
        <v>12212</v>
      </c>
    </row>
    <row r="31" spans="1:23" ht="17.100000000000001" customHeight="1">
      <c r="A31" s="392">
        <v>24</v>
      </c>
      <c r="B31" s="299" t="s">
        <v>272</v>
      </c>
      <c r="C31" s="320">
        <v>216</v>
      </c>
      <c r="D31" s="320">
        <v>238</v>
      </c>
      <c r="E31" s="320">
        <v>326</v>
      </c>
      <c r="F31" s="320">
        <v>272</v>
      </c>
      <c r="G31" s="320">
        <v>20</v>
      </c>
      <c r="H31" s="320">
        <v>27</v>
      </c>
      <c r="I31" s="308">
        <v>1230</v>
      </c>
      <c r="J31" s="320">
        <v>766</v>
      </c>
      <c r="K31" s="308">
        <v>1848</v>
      </c>
      <c r="L31" s="308">
        <v>1632</v>
      </c>
      <c r="M31" s="308">
        <v>4031</v>
      </c>
      <c r="N31" s="308">
        <v>3473</v>
      </c>
      <c r="O31" s="320">
        <v>10</v>
      </c>
      <c r="P31" s="320">
        <v>14</v>
      </c>
      <c r="Q31" s="320">
        <v>400</v>
      </c>
      <c r="R31" s="320">
        <v>329</v>
      </c>
      <c r="S31" s="381">
        <v>720</v>
      </c>
      <c r="T31" s="382">
        <v>15552</v>
      </c>
      <c r="U31" s="320">
        <v>989</v>
      </c>
      <c r="V31" s="320">
        <v>65</v>
      </c>
      <c r="W31" s="309">
        <v>6661</v>
      </c>
    </row>
    <row r="32" spans="1:23" ht="17.100000000000001" customHeight="1">
      <c r="A32" s="392">
        <v>25</v>
      </c>
      <c r="B32" s="299" t="s">
        <v>273</v>
      </c>
      <c r="C32" s="320">
        <v>261</v>
      </c>
      <c r="D32" s="320">
        <v>174</v>
      </c>
      <c r="E32" s="320">
        <v>325</v>
      </c>
      <c r="F32" s="320">
        <v>234</v>
      </c>
      <c r="G32" s="320">
        <v>15</v>
      </c>
      <c r="H32" s="320">
        <v>14</v>
      </c>
      <c r="I32" s="308">
        <v>1773</v>
      </c>
      <c r="J32" s="308">
        <v>1032</v>
      </c>
      <c r="K32" s="308">
        <v>2956</v>
      </c>
      <c r="L32" s="308">
        <v>2303</v>
      </c>
      <c r="M32" s="308">
        <v>3251</v>
      </c>
      <c r="N32" s="308">
        <v>3085</v>
      </c>
      <c r="O32" s="320">
        <v>17</v>
      </c>
      <c r="P32" s="320">
        <v>12</v>
      </c>
      <c r="Q32" s="320">
        <v>451</v>
      </c>
      <c r="R32" s="320">
        <v>328</v>
      </c>
      <c r="S32" s="381">
        <v>404</v>
      </c>
      <c r="T32" s="382">
        <v>16635</v>
      </c>
      <c r="U32" s="320">
        <v>969</v>
      </c>
      <c r="V32" s="320">
        <v>509</v>
      </c>
      <c r="W32" s="309">
        <v>8230</v>
      </c>
    </row>
    <row r="33" spans="1:23" ht="17.100000000000001" customHeight="1">
      <c r="A33" s="392">
        <v>26</v>
      </c>
      <c r="B33" s="299" t="s">
        <v>274</v>
      </c>
      <c r="C33" s="320">
        <v>36</v>
      </c>
      <c r="D33" s="320">
        <v>21</v>
      </c>
      <c r="E33" s="320">
        <v>41</v>
      </c>
      <c r="F33" s="320">
        <v>40</v>
      </c>
      <c r="G33" s="320">
        <v>7</v>
      </c>
      <c r="H33" s="320">
        <v>8</v>
      </c>
      <c r="I33" s="320">
        <v>324</v>
      </c>
      <c r="J33" s="320">
        <v>133</v>
      </c>
      <c r="K33" s="308">
        <v>1139</v>
      </c>
      <c r="L33" s="320">
        <v>569</v>
      </c>
      <c r="M33" s="320">
        <v>808</v>
      </c>
      <c r="N33" s="320">
        <v>543</v>
      </c>
      <c r="O33" s="320">
        <v>1</v>
      </c>
      <c r="P33" s="320">
        <v>1</v>
      </c>
      <c r="Q33" s="320">
        <v>45</v>
      </c>
      <c r="R33" s="320">
        <v>30</v>
      </c>
      <c r="S33" s="381">
        <v>263</v>
      </c>
      <c r="T33" s="382">
        <v>4009</v>
      </c>
      <c r="U33" s="320">
        <v>136</v>
      </c>
      <c r="V33" s="320">
        <v>5</v>
      </c>
      <c r="W33" s="309">
        <v>2014</v>
      </c>
    </row>
    <row r="34" spans="1:23" ht="17.100000000000001" customHeight="1">
      <c r="A34" s="392">
        <v>27</v>
      </c>
      <c r="B34" s="299" t="s">
        <v>275</v>
      </c>
      <c r="C34" s="320">
        <v>191</v>
      </c>
      <c r="D34" s="320">
        <v>131</v>
      </c>
      <c r="E34" s="320">
        <v>96</v>
      </c>
      <c r="F34" s="320">
        <v>95</v>
      </c>
      <c r="G34" s="320">
        <v>14</v>
      </c>
      <c r="H34" s="320">
        <v>10</v>
      </c>
      <c r="I34" s="308">
        <v>2745</v>
      </c>
      <c r="J34" s="308">
        <v>1431</v>
      </c>
      <c r="K34" s="308">
        <v>2271</v>
      </c>
      <c r="L34" s="308">
        <v>1934</v>
      </c>
      <c r="M34" s="308">
        <v>2695</v>
      </c>
      <c r="N34" s="308">
        <v>2566</v>
      </c>
      <c r="O34" s="320">
        <v>9</v>
      </c>
      <c r="P34" s="320">
        <v>4</v>
      </c>
      <c r="Q34" s="320">
        <v>306</v>
      </c>
      <c r="R34" s="320">
        <v>212</v>
      </c>
      <c r="S34" s="381">
        <v>254</v>
      </c>
      <c r="T34" s="382">
        <v>14964</v>
      </c>
      <c r="U34" s="320">
        <v>318</v>
      </c>
      <c r="V34" s="320">
        <v>0</v>
      </c>
      <c r="W34" s="309">
        <v>7583</v>
      </c>
    </row>
    <row r="35" spans="1:23" ht="17.100000000000001" customHeight="1" thickBot="1">
      <c r="A35" s="393">
        <v>28</v>
      </c>
      <c r="B35" s="811" t="s">
        <v>276</v>
      </c>
      <c r="C35" s="815">
        <v>3003</v>
      </c>
      <c r="D35" s="815">
        <v>2218</v>
      </c>
      <c r="E35" s="815">
        <v>1423</v>
      </c>
      <c r="F35" s="815">
        <v>1279</v>
      </c>
      <c r="G35" s="817">
        <v>80</v>
      </c>
      <c r="H35" s="817">
        <v>61</v>
      </c>
      <c r="I35" s="815">
        <v>6556</v>
      </c>
      <c r="J35" s="815">
        <v>4229</v>
      </c>
      <c r="K35" s="815">
        <v>16300</v>
      </c>
      <c r="L35" s="815">
        <v>11758</v>
      </c>
      <c r="M35" s="815">
        <v>6995</v>
      </c>
      <c r="N35" s="815">
        <v>6197</v>
      </c>
      <c r="O35" s="817">
        <v>55</v>
      </c>
      <c r="P35" s="817">
        <v>34</v>
      </c>
      <c r="Q35" s="815">
        <v>1086</v>
      </c>
      <c r="R35" s="817">
        <v>940</v>
      </c>
      <c r="S35" s="743">
        <v>1584</v>
      </c>
      <c r="T35" s="891">
        <v>63798</v>
      </c>
      <c r="U35" s="817">
        <v>100</v>
      </c>
      <c r="V35" s="815">
        <v>4001</v>
      </c>
      <c r="W35" s="861">
        <v>35376</v>
      </c>
    </row>
    <row r="36" spans="1:23" ht="17.100000000000001" customHeight="1">
      <c r="A36" s="1219" t="s">
        <v>652</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584</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618</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2" spans="1:23" ht="15" customHeight="1">
      <c r="A42" s="128" t="s">
        <v>204</v>
      </c>
    </row>
  </sheetData>
  <mergeCells count="19">
    <mergeCell ref="G5:H5"/>
    <mergeCell ref="I5:J5"/>
    <mergeCell ref="K5:L5"/>
    <mergeCell ref="A2:W2"/>
    <mergeCell ref="A37:W37"/>
    <mergeCell ref="A38:W38"/>
    <mergeCell ref="A39:W39"/>
    <mergeCell ref="A40:W40"/>
    <mergeCell ref="M5:N5"/>
    <mergeCell ref="O5:P5"/>
    <mergeCell ref="Q5:R5"/>
    <mergeCell ref="U5:W5"/>
    <mergeCell ref="A36:W36"/>
    <mergeCell ref="A4:A6"/>
    <mergeCell ref="B4:B6"/>
    <mergeCell ref="C4:T4"/>
    <mergeCell ref="U4:W4"/>
    <mergeCell ref="C5:D5"/>
    <mergeCell ref="E5:F5"/>
  </mergeCells>
  <hyperlinks>
    <hyperlink ref="A1" location="'Table of Contents'!A1" display="Return to Table of Contents" xr:uid="{8E74F548-DDA5-4616-8730-5A98E12ABA08}"/>
    <hyperlink ref="A42" location="'Table of Contents'!A1" display="Return to Table of Contents" xr:uid="{98719A8B-0498-4E5E-A2BD-5604EBA98E7B}"/>
  </hyperlinks>
  <pageMargins left="0.2" right="0.2" top="0.5" bottom="0.5" header="0" footer="0"/>
  <pageSetup paperSize="5"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3"/>
  <sheetViews>
    <sheetView showGridLines="0" zoomScaleNormal="100" workbookViewId="0">
      <selection activeCell="B4" sqref="B4:B5"/>
    </sheetView>
  </sheetViews>
  <sheetFormatPr defaultColWidth="11" defaultRowHeight="15" customHeight="1"/>
  <cols>
    <col min="1" max="1" width="8" style="9" bestFit="1" customWidth="1"/>
    <col min="2" max="2" width="44.3984375" customWidth="1"/>
    <col min="3" max="6" width="11.19921875" customWidth="1"/>
    <col min="7" max="10" width="11" bestFit="1" customWidth="1"/>
    <col min="11" max="14" width="12.3984375" customWidth="1"/>
    <col min="15" max="15" width="11.09765625" customWidth="1"/>
    <col min="16" max="16" width="13.09765625" customWidth="1"/>
  </cols>
  <sheetData>
    <row r="1" spans="1:16" ht="15" customHeight="1">
      <c r="A1" s="128" t="s">
        <v>204</v>
      </c>
    </row>
    <row r="2" spans="1:16" ht="108" customHeight="1">
      <c r="A2" s="1296" t="s">
        <v>653</v>
      </c>
      <c r="B2" s="1296"/>
      <c r="C2" s="1296"/>
      <c r="D2" s="1296"/>
      <c r="E2" s="1296"/>
      <c r="F2" s="1296"/>
      <c r="G2" s="1296"/>
      <c r="H2" s="1296"/>
      <c r="I2" s="1296"/>
      <c r="J2" s="1296"/>
      <c r="K2" s="1296"/>
      <c r="L2" s="1296"/>
      <c r="M2" s="1296"/>
      <c r="N2" s="1296"/>
      <c r="O2" s="1296"/>
      <c r="P2" s="1296"/>
    </row>
    <row r="3" spans="1:16"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row>
    <row r="4" spans="1:16" ht="17.100000000000001" customHeight="1">
      <c r="A4" s="1337" t="s">
        <v>245</v>
      </c>
      <c r="B4" s="1329" t="s">
        <v>246</v>
      </c>
      <c r="C4" s="1335" t="s">
        <v>654</v>
      </c>
      <c r="D4" s="1335" t="s">
        <v>655</v>
      </c>
      <c r="E4" s="1335" t="s">
        <v>656</v>
      </c>
      <c r="F4" s="1333" t="s">
        <v>657</v>
      </c>
      <c r="G4" s="1274" t="s">
        <v>658</v>
      </c>
      <c r="H4" s="1270"/>
      <c r="I4" s="1270"/>
      <c r="J4" s="1271"/>
      <c r="K4" s="1307" t="s">
        <v>659</v>
      </c>
      <c r="L4" s="1327" t="s">
        <v>660</v>
      </c>
      <c r="M4" s="1327" t="s">
        <v>661</v>
      </c>
      <c r="N4" s="1329" t="s">
        <v>413</v>
      </c>
      <c r="O4" s="1331" t="s">
        <v>662</v>
      </c>
      <c r="P4" s="1333" t="s">
        <v>663</v>
      </c>
    </row>
    <row r="5" spans="1:16" ht="53.1" customHeight="1">
      <c r="A5" s="1338"/>
      <c r="B5" s="1330"/>
      <c r="C5" s="1336"/>
      <c r="D5" s="1336"/>
      <c r="E5" s="1336"/>
      <c r="F5" s="1334"/>
      <c r="G5" s="333" t="s">
        <v>664</v>
      </c>
      <c r="H5" s="334" t="s">
        <v>665</v>
      </c>
      <c r="I5" s="334" t="s">
        <v>666</v>
      </c>
      <c r="J5" s="403" t="s">
        <v>667</v>
      </c>
      <c r="K5" s="1309"/>
      <c r="L5" s="1328"/>
      <c r="M5" s="1328"/>
      <c r="N5" s="1330"/>
      <c r="O5" s="1332"/>
      <c r="P5" s="1334"/>
    </row>
    <row r="6" spans="1:16" ht="17.100000000000001" customHeight="1">
      <c r="A6" s="390" t="s">
        <v>603</v>
      </c>
      <c r="B6" s="901" t="s">
        <v>248</v>
      </c>
      <c r="C6" s="902">
        <v>299934</v>
      </c>
      <c r="D6" s="887">
        <v>970</v>
      </c>
      <c r="E6" s="887">
        <v>207</v>
      </c>
      <c r="F6" s="903">
        <v>34998</v>
      </c>
      <c r="G6" s="886">
        <v>137610</v>
      </c>
      <c r="H6" s="886">
        <v>60733</v>
      </c>
      <c r="I6" s="886">
        <v>21779</v>
      </c>
      <c r="J6" s="888">
        <v>42634</v>
      </c>
      <c r="K6" s="404">
        <v>27373</v>
      </c>
      <c r="L6" s="886">
        <v>19222</v>
      </c>
      <c r="M6" s="887">
        <v>249</v>
      </c>
      <c r="N6" s="888">
        <v>95256</v>
      </c>
      <c r="O6" s="904">
        <v>740965</v>
      </c>
      <c r="P6" s="375">
        <v>686345</v>
      </c>
    </row>
    <row r="7" spans="1:16" ht="17.100000000000001" customHeight="1">
      <c r="A7" s="391" t="s">
        <v>604</v>
      </c>
      <c r="B7" s="369" t="s">
        <v>249</v>
      </c>
      <c r="C7" s="405">
        <v>8051</v>
      </c>
      <c r="D7" s="320">
        <v>13</v>
      </c>
      <c r="E7" s="320">
        <v>0</v>
      </c>
      <c r="F7" s="321">
        <v>1372</v>
      </c>
      <c r="G7" s="308">
        <v>3833</v>
      </c>
      <c r="H7" s="320">
        <v>823</v>
      </c>
      <c r="I7" s="320">
        <v>754</v>
      </c>
      <c r="J7" s="384">
        <v>1652</v>
      </c>
      <c r="K7" s="319">
        <v>0</v>
      </c>
      <c r="L7" s="320">
        <v>0</v>
      </c>
      <c r="M7" s="320">
        <v>68</v>
      </c>
      <c r="N7" s="381">
        <v>804</v>
      </c>
      <c r="O7" s="406">
        <v>17370</v>
      </c>
      <c r="P7" s="309">
        <v>20486</v>
      </c>
    </row>
    <row r="8" spans="1:16" ht="17.100000000000001" customHeight="1">
      <c r="A8" s="392" t="s">
        <v>605</v>
      </c>
      <c r="B8" s="369" t="s">
        <v>250</v>
      </c>
      <c r="C8" s="405">
        <v>21686</v>
      </c>
      <c r="D8" s="320">
        <v>21</v>
      </c>
      <c r="E8" s="320">
        <v>14</v>
      </c>
      <c r="F8" s="321">
        <v>2292</v>
      </c>
      <c r="G8" s="308">
        <v>14188</v>
      </c>
      <c r="H8" s="308">
        <v>4958</v>
      </c>
      <c r="I8" s="320">
        <v>584</v>
      </c>
      <c r="J8" s="384">
        <v>3974</v>
      </c>
      <c r="K8" s="319">
        <v>358</v>
      </c>
      <c r="L8" s="320">
        <v>0</v>
      </c>
      <c r="M8" s="320">
        <v>0</v>
      </c>
      <c r="N8" s="384">
        <v>5906</v>
      </c>
      <c r="O8" s="406">
        <v>53981</v>
      </c>
      <c r="P8" s="309">
        <v>52389</v>
      </c>
    </row>
    <row r="9" spans="1:16" ht="17.100000000000001" customHeight="1">
      <c r="A9" s="392" t="s">
        <v>606</v>
      </c>
      <c r="B9" s="369" t="s">
        <v>251</v>
      </c>
      <c r="C9" s="405">
        <v>5222</v>
      </c>
      <c r="D9" s="320">
        <v>0</v>
      </c>
      <c r="E9" s="320">
        <v>0</v>
      </c>
      <c r="F9" s="407">
        <v>657</v>
      </c>
      <c r="G9" s="308">
        <v>1816</v>
      </c>
      <c r="H9" s="320">
        <v>272</v>
      </c>
      <c r="I9" s="320">
        <v>289</v>
      </c>
      <c r="J9" s="381">
        <v>737</v>
      </c>
      <c r="K9" s="319">
        <v>73</v>
      </c>
      <c r="L9" s="320">
        <v>0</v>
      </c>
      <c r="M9" s="320">
        <v>0</v>
      </c>
      <c r="N9" s="381">
        <v>0</v>
      </c>
      <c r="O9" s="406">
        <v>9066</v>
      </c>
      <c r="P9" s="309">
        <v>9405</v>
      </c>
    </row>
    <row r="10" spans="1:16" ht="17.100000000000001" customHeight="1">
      <c r="A10" s="392" t="s">
        <v>607</v>
      </c>
      <c r="B10" s="369" t="s">
        <v>252</v>
      </c>
      <c r="C10" s="405">
        <v>1650</v>
      </c>
      <c r="D10" s="320">
        <v>0</v>
      </c>
      <c r="E10" s="320">
        <v>0</v>
      </c>
      <c r="F10" s="407">
        <v>57</v>
      </c>
      <c r="G10" s="320">
        <v>188</v>
      </c>
      <c r="H10" s="320">
        <v>47</v>
      </c>
      <c r="I10" s="320">
        <v>584</v>
      </c>
      <c r="J10" s="381">
        <v>93</v>
      </c>
      <c r="K10" s="319">
        <v>0</v>
      </c>
      <c r="L10" s="320">
        <v>0</v>
      </c>
      <c r="M10" s="320">
        <v>0</v>
      </c>
      <c r="N10" s="381">
        <v>0</v>
      </c>
      <c r="O10" s="406">
        <v>2619</v>
      </c>
      <c r="P10" s="309">
        <v>2810</v>
      </c>
    </row>
    <row r="11" spans="1:16" ht="17.100000000000001" customHeight="1">
      <c r="A11" s="392" t="s">
        <v>608</v>
      </c>
      <c r="B11" s="369" t="s">
        <v>253</v>
      </c>
      <c r="C11" s="405">
        <v>7880</v>
      </c>
      <c r="D11" s="320">
        <v>15</v>
      </c>
      <c r="E11" s="320">
        <v>0</v>
      </c>
      <c r="F11" s="321">
        <v>1020</v>
      </c>
      <c r="G11" s="308">
        <v>3510</v>
      </c>
      <c r="H11" s="320">
        <v>584</v>
      </c>
      <c r="I11" s="308">
        <v>1581</v>
      </c>
      <c r="J11" s="384">
        <v>1388</v>
      </c>
      <c r="K11" s="405">
        <v>1302</v>
      </c>
      <c r="L11" s="320">
        <v>0</v>
      </c>
      <c r="M11" s="320">
        <v>56</v>
      </c>
      <c r="N11" s="384">
        <v>5470</v>
      </c>
      <c r="O11" s="406">
        <v>22806</v>
      </c>
      <c r="P11" s="309">
        <v>22834</v>
      </c>
    </row>
    <row r="12" spans="1:16" ht="17.100000000000001" customHeight="1">
      <c r="A12" s="392" t="s">
        <v>609</v>
      </c>
      <c r="B12" s="369" t="s">
        <v>254</v>
      </c>
      <c r="C12" s="405">
        <v>13209</v>
      </c>
      <c r="D12" s="320">
        <v>0</v>
      </c>
      <c r="E12" s="320">
        <v>0</v>
      </c>
      <c r="F12" s="407">
        <v>797</v>
      </c>
      <c r="G12" s="308">
        <v>4782</v>
      </c>
      <c r="H12" s="320">
        <v>925</v>
      </c>
      <c r="I12" s="320">
        <v>125</v>
      </c>
      <c r="J12" s="381">
        <v>0</v>
      </c>
      <c r="K12" s="319">
        <v>0</v>
      </c>
      <c r="L12" s="320">
        <v>0</v>
      </c>
      <c r="M12" s="320">
        <v>0</v>
      </c>
      <c r="N12" s="381">
        <v>0</v>
      </c>
      <c r="O12" s="406">
        <v>19838</v>
      </c>
      <c r="P12" s="309">
        <v>19580</v>
      </c>
    </row>
    <row r="13" spans="1:16" ht="17.100000000000001" customHeight="1">
      <c r="A13" s="392" t="s">
        <v>611</v>
      </c>
      <c r="B13" s="369" t="s">
        <v>255</v>
      </c>
      <c r="C13" s="405">
        <v>10909</v>
      </c>
      <c r="D13" s="320">
        <v>8</v>
      </c>
      <c r="E13" s="320">
        <v>0</v>
      </c>
      <c r="F13" s="321">
        <v>3093</v>
      </c>
      <c r="G13" s="308">
        <v>11562</v>
      </c>
      <c r="H13" s="308">
        <v>7370</v>
      </c>
      <c r="I13" s="308">
        <v>1824</v>
      </c>
      <c r="J13" s="384">
        <v>4549</v>
      </c>
      <c r="K13" s="405">
        <v>4115</v>
      </c>
      <c r="L13" s="320">
        <v>63</v>
      </c>
      <c r="M13" s="320">
        <v>0</v>
      </c>
      <c r="N13" s="384">
        <v>13914</v>
      </c>
      <c r="O13" s="406">
        <v>57407</v>
      </c>
      <c r="P13" s="309">
        <v>46116</v>
      </c>
    </row>
    <row r="14" spans="1:16" ht="17.100000000000001" customHeight="1">
      <c r="A14" s="392" t="s">
        <v>613</v>
      </c>
      <c r="B14" s="369" t="s">
        <v>256</v>
      </c>
      <c r="C14" s="319">
        <v>506</v>
      </c>
      <c r="D14" s="320">
        <v>0</v>
      </c>
      <c r="E14" s="320">
        <v>0</v>
      </c>
      <c r="F14" s="407">
        <v>81</v>
      </c>
      <c r="G14" s="320">
        <v>639</v>
      </c>
      <c r="H14" s="320">
        <v>135</v>
      </c>
      <c r="I14" s="320">
        <v>163</v>
      </c>
      <c r="J14" s="381">
        <v>324</v>
      </c>
      <c r="K14" s="319">
        <v>0</v>
      </c>
      <c r="L14" s="320">
        <v>98</v>
      </c>
      <c r="M14" s="320">
        <v>0</v>
      </c>
      <c r="N14" s="381">
        <v>183</v>
      </c>
      <c r="O14" s="406">
        <v>2129</v>
      </c>
      <c r="P14" s="309">
        <v>2050</v>
      </c>
    </row>
    <row r="15" spans="1:16" ht="17.100000000000001" customHeight="1">
      <c r="A15" s="392" t="s">
        <v>614</v>
      </c>
      <c r="B15" s="369" t="s">
        <v>257</v>
      </c>
      <c r="C15" s="405">
        <v>3594</v>
      </c>
      <c r="D15" s="320">
        <v>0</v>
      </c>
      <c r="E15" s="320">
        <v>0</v>
      </c>
      <c r="F15" s="407">
        <v>469</v>
      </c>
      <c r="G15" s="308">
        <v>1200</v>
      </c>
      <c r="H15" s="320">
        <v>169</v>
      </c>
      <c r="I15" s="320">
        <v>369</v>
      </c>
      <c r="J15" s="381">
        <v>167</v>
      </c>
      <c r="K15" s="319">
        <v>0</v>
      </c>
      <c r="L15" s="308">
        <v>3430</v>
      </c>
      <c r="M15" s="320">
        <v>1</v>
      </c>
      <c r="N15" s="381">
        <v>0</v>
      </c>
      <c r="O15" s="406">
        <v>9399</v>
      </c>
      <c r="P15" s="309">
        <v>7677</v>
      </c>
    </row>
    <row r="16" spans="1:16" ht="17.100000000000001" customHeight="1">
      <c r="A16" s="392">
        <v>10</v>
      </c>
      <c r="B16" s="369" t="s">
        <v>258</v>
      </c>
      <c r="C16" s="405">
        <v>21954</v>
      </c>
      <c r="D16" s="320">
        <v>40</v>
      </c>
      <c r="E16" s="320">
        <v>0</v>
      </c>
      <c r="F16" s="321">
        <v>3837</v>
      </c>
      <c r="G16" s="308">
        <v>7040</v>
      </c>
      <c r="H16" s="308">
        <v>5718</v>
      </c>
      <c r="I16" s="308">
        <v>1241</v>
      </c>
      <c r="J16" s="384">
        <v>3095</v>
      </c>
      <c r="K16" s="319">
        <v>0</v>
      </c>
      <c r="L16" s="320">
        <v>106</v>
      </c>
      <c r="M16" s="320">
        <v>0</v>
      </c>
      <c r="N16" s="384">
        <v>1204</v>
      </c>
      <c r="O16" s="406">
        <v>44235</v>
      </c>
      <c r="P16" s="309">
        <v>46832</v>
      </c>
    </row>
    <row r="17" spans="1:16" ht="17.100000000000001" customHeight="1">
      <c r="A17" s="392">
        <v>11</v>
      </c>
      <c r="B17" s="369" t="s">
        <v>259</v>
      </c>
      <c r="C17" s="405">
        <v>9242</v>
      </c>
      <c r="D17" s="320">
        <v>20</v>
      </c>
      <c r="E17" s="320">
        <v>3</v>
      </c>
      <c r="F17" s="407">
        <v>678</v>
      </c>
      <c r="G17" s="308">
        <v>4018</v>
      </c>
      <c r="H17" s="308">
        <v>3026</v>
      </c>
      <c r="I17" s="308">
        <v>1185</v>
      </c>
      <c r="J17" s="381">
        <v>120</v>
      </c>
      <c r="K17" s="405">
        <v>3271</v>
      </c>
      <c r="L17" s="320">
        <v>63</v>
      </c>
      <c r="M17" s="320">
        <v>0</v>
      </c>
      <c r="N17" s="384">
        <v>1378</v>
      </c>
      <c r="O17" s="406">
        <v>23004</v>
      </c>
      <c r="P17" s="309">
        <v>25255</v>
      </c>
    </row>
    <row r="18" spans="1:16" ht="17.100000000000001" customHeight="1">
      <c r="A18" s="392">
        <v>12</v>
      </c>
      <c r="B18" s="369" t="s">
        <v>260</v>
      </c>
      <c r="C18" s="405">
        <v>2374</v>
      </c>
      <c r="D18" s="320">
        <v>23</v>
      </c>
      <c r="E18" s="320">
        <v>0</v>
      </c>
      <c r="F18" s="407">
        <v>212</v>
      </c>
      <c r="G18" s="320">
        <v>902</v>
      </c>
      <c r="H18" s="320">
        <v>380</v>
      </c>
      <c r="I18" s="320">
        <v>770</v>
      </c>
      <c r="J18" s="381">
        <v>169</v>
      </c>
      <c r="K18" s="319">
        <v>31</v>
      </c>
      <c r="L18" s="320">
        <v>0</v>
      </c>
      <c r="M18" s="320">
        <v>0</v>
      </c>
      <c r="N18" s="381">
        <v>141</v>
      </c>
      <c r="O18" s="406">
        <v>5002</v>
      </c>
      <c r="P18" s="309">
        <v>4495</v>
      </c>
    </row>
    <row r="19" spans="1:16" ht="17.100000000000001" customHeight="1">
      <c r="A19" s="392">
        <v>13</v>
      </c>
      <c r="B19" s="369" t="s">
        <v>261</v>
      </c>
      <c r="C19" s="405">
        <v>4138</v>
      </c>
      <c r="D19" s="320">
        <v>0</v>
      </c>
      <c r="E19" s="320">
        <v>0</v>
      </c>
      <c r="F19" s="407">
        <v>502</v>
      </c>
      <c r="G19" s="308">
        <v>1034</v>
      </c>
      <c r="H19" s="320">
        <v>562</v>
      </c>
      <c r="I19" s="320">
        <v>0</v>
      </c>
      <c r="J19" s="381">
        <v>0</v>
      </c>
      <c r="K19" s="319">
        <v>0</v>
      </c>
      <c r="L19" s="320">
        <v>622</v>
      </c>
      <c r="M19" s="320">
        <v>0</v>
      </c>
      <c r="N19" s="384">
        <v>2044</v>
      </c>
      <c r="O19" s="406">
        <v>8902</v>
      </c>
      <c r="P19" s="309">
        <v>7876</v>
      </c>
    </row>
    <row r="20" spans="1:16" ht="17.100000000000001" customHeight="1">
      <c r="A20" s="392">
        <v>14</v>
      </c>
      <c r="B20" s="369" t="s">
        <v>262</v>
      </c>
      <c r="C20" s="405">
        <v>6618</v>
      </c>
      <c r="D20" s="320">
        <v>74</v>
      </c>
      <c r="E20" s="320">
        <v>0</v>
      </c>
      <c r="F20" s="407">
        <v>716</v>
      </c>
      <c r="G20" s="308">
        <v>2536</v>
      </c>
      <c r="H20" s="320">
        <v>234</v>
      </c>
      <c r="I20" s="320">
        <v>0</v>
      </c>
      <c r="J20" s="384">
        <v>1896</v>
      </c>
      <c r="K20" s="319">
        <v>0</v>
      </c>
      <c r="L20" s="320">
        <v>616</v>
      </c>
      <c r="M20" s="320">
        <v>0</v>
      </c>
      <c r="N20" s="384">
        <v>1927</v>
      </c>
      <c r="O20" s="406">
        <v>14617</v>
      </c>
      <c r="P20" s="309">
        <v>13814</v>
      </c>
    </row>
    <row r="21" spans="1:16" ht="17.100000000000001" customHeight="1">
      <c r="A21" s="392">
        <v>15</v>
      </c>
      <c r="B21" s="369" t="s">
        <v>263</v>
      </c>
      <c r="C21" s="405">
        <v>36716</v>
      </c>
      <c r="D21" s="320">
        <v>436</v>
      </c>
      <c r="E21" s="320">
        <v>30</v>
      </c>
      <c r="F21" s="321">
        <v>4142</v>
      </c>
      <c r="G21" s="308">
        <v>24209</v>
      </c>
      <c r="H21" s="308">
        <v>11361</v>
      </c>
      <c r="I21" s="308">
        <v>1547</v>
      </c>
      <c r="J21" s="384">
        <v>17870</v>
      </c>
      <c r="K21" s="405">
        <v>14193</v>
      </c>
      <c r="L21" s="308">
        <v>9103</v>
      </c>
      <c r="M21" s="320">
        <v>36</v>
      </c>
      <c r="N21" s="384">
        <v>23565</v>
      </c>
      <c r="O21" s="406">
        <v>143208</v>
      </c>
      <c r="P21" s="309">
        <v>124411</v>
      </c>
    </row>
    <row r="22" spans="1:16" ht="17.100000000000001" customHeight="1">
      <c r="A22" s="392">
        <v>16</v>
      </c>
      <c r="B22" s="369" t="s">
        <v>264</v>
      </c>
      <c r="C22" s="405">
        <v>1077</v>
      </c>
      <c r="D22" s="320">
        <v>0</v>
      </c>
      <c r="E22" s="320">
        <v>0</v>
      </c>
      <c r="F22" s="407">
        <v>59</v>
      </c>
      <c r="G22" s="320">
        <v>433</v>
      </c>
      <c r="H22" s="320">
        <v>70</v>
      </c>
      <c r="I22" s="320">
        <v>198</v>
      </c>
      <c r="J22" s="381">
        <v>136</v>
      </c>
      <c r="K22" s="319">
        <v>0</v>
      </c>
      <c r="L22" s="320">
        <v>164</v>
      </c>
      <c r="M22" s="320">
        <v>0</v>
      </c>
      <c r="N22" s="381">
        <v>77</v>
      </c>
      <c r="O22" s="406">
        <v>2214</v>
      </c>
      <c r="P22" s="309">
        <v>1915</v>
      </c>
    </row>
    <row r="23" spans="1:16" ht="17.100000000000001" customHeight="1">
      <c r="A23" s="392">
        <v>17</v>
      </c>
      <c r="B23" s="369" t="s">
        <v>265</v>
      </c>
      <c r="C23" s="405">
        <v>4042</v>
      </c>
      <c r="D23" s="320">
        <v>0</v>
      </c>
      <c r="E23" s="320">
        <v>0</v>
      </c>
      <c r="F23" s="407">
        <v>248</v>
      </c>
      <c r="G23" s="308">
        <v>1258</v>
      </c>
      <c r="H23" s="320">
        <v>153</v>
      </c>
      <c r="I23" s="320">
        <v>459</v>
      </c>
      <c r="J23" s="381">
        <v>500</v>
      </c>
      <c r="K23" s="319">
        <v>0</v>
      </c>
      <c r="L23" s="320">
        <v>390</v>
      </c>
      <c r="M23" s="320">
        <v>0</v>
      </c>
      <c r="N23" s="381">
        <v>30</v>
      </c>
      <c r="O23" s="406">
        <v>7080</v>
      </c>
      <c r="P23" s="309">
        <v>7501</v>
      </c>
    </row>
    <row r="24" spans="1:16" ht="17.100000000000001" customHeight="1">
      <c r="A24" s="392">
        <v>18</v>
      </c>
      <c r="B24" s="369" t="s">
        <v>266</v>
      </c>
      <c r="C24" s="405">
        <v>23438</v>
      </c>
      <c r="D24" s="320">
        <v>34</v>
      </c>
      <c r="E24" s="320">
        <v>32</v>
      </c>
      <c r="F24" s="321">
        <v>1924</v>
      </c>
      <c r="G24" s="308">
        <v>11740</v>
      </c>
      <c r="H24" s="308">
        <v>3952</v>
      </c>
      <c r="I24" s="308">
        <v>4645</v>
      </c>
      <c r="J24" s="381">
        <v>0</v>
      </c>
      <c r="K24" s="319">
        <v>0</v>
      </c>
      <c r="L24" s="320">
        <v>0</v>
      </c>
      <c r="M24" s="320">
        <v>0</v>
      </c>
      <c r="N24" s="384">
        <v>15946</v>
      </c>
      <c r="O24" s="406">
        <v>61711</v>
      </c>
      <c r="P24" s="309">
        <v>37158</v>
      </c>
    </row>
    <row r="25" spans="1:16" ht="17.100000000000001" customHeight="1">
      <c r="A25" s="392">
        <v>19</v>
      </c>
      <c r="B25" s="369" t="s">
        <v>267</v>
      </c>
      <c r="C25" s="405">
        <v>8837</v>
      </c>
      <c r="D25" s="320">
        <v>6</v>
      </c>
      <c r="E25" s="320">
        <v>0</v>
      </c>
      <c r="F25" s="407">
        <v>815</v>
      </c>
      <c r="G25" s="308">
        <v>2144</v>
      </c>
      <c r="H25" s="320">
        <v>298</v>
      </c>
      <c r="I25" s="320">
        <v>432</v>
      </c>
      <c r="J25" s="381">
        <v>933</v>
      </c>
      <c r="K25" s="319">
        <v>0</v>
      </c>
      <c r="L25" s="320">
        <v>0</v>
      </c>
      <c r="M25" s="320">
        <v>8</v>
      </c>
      <c r="N25" s="381">
        <v>119</v>
      </c>
      <c r="O25" s="406">
        <v>13592</v>
      </c>
      <c r="P25" s="309">
        <v>13350</v>
      </c>
    </row>
    <row r="26" spans="1:16" ht="17.100000000000001" customHeight="1">
      <c r="A26" s="392">
        <v>20</v>
      </c>
      <c r="B26" s="369" t="s">
        <v>268</v>
      </c>
      <c r="C26" s="405">
        <v>6559</v>
      </c>
      <c r="D26" s="320">
        <v>0</v>
      </c>
      <c r="E26" s="320">
        <v>0</v>
      </c>
      <c r="F26" s="321">
        <v>1142</v>
      </c>
      <c r="G26" s="308">
        <v>3643</v>
      </c>
      <c r="H26" s="308">
        <v>5188</v>
      </c>
      <c r="I26" s="320">
        <v>718</v>
      </c>
      <c r="J26" s="381">
        <v>0</v>
      </c>
      <c r="K26" s="319">
        <v>0</v>
      </c>
      <c r="L26" s="308">
        <v>1833</v>
      </c>
      <c r="M26" s="320">
        <v>0</v>
      </c>
      <c r="N26" s="381">
        <v>809</v>
      </c>
      <c r="O26" s="406">
        <v>19892</v>
      </c>
      <c r="P26" s="309">
        <v>13297</v>
      </c>
    </row>
    <row r="27" spans="1:16" ht="17.100000000000001" customHeight="1">
      <c r="A27" s="392">
        <v>21</v>
      </c>
      <c r="B27" s="369" t="s">
        <v>269</v>
      </c>
      <c r="C27" s="405">
        <v>6933</v>
      </c>
      <c r="D27" s="320">
        <v>27</v>
      </c>
      <c r="E27" s="320">
        <v>0</v>
      </c>
      <c r="F27" s="407">
        <v>794</v>
      </c>
      <c r="G27" s="308">
        <v>3903</v>
      </c>
      <c r="H27" s="320">
        <v>169</v>
      </c>
      <c r="I27" s="320">
        <v>247</v>
      </c>
      <c r="J27" s="381">
        <v>0</v>
      </c>
      <c r="K27" s="319">
        <v>0</v>
      </c>
      <c r="L27" s="320">
        <v>0</v>
      </c>
      <c r="M27" s="320">
        <v>0</v>
      </c>
      <c r="N27" s="381">
        <v>258</v>
      </c>
      <c r="O27" s="406">
        <v>12331</v>
      </c>
      <c r="P27" s="309">
        <v>19217</v>
      </c>
    </row>
    <row r="28" spans="1:16" ht="17.100000000000001" customHeight="1">
      <c r="A28" s="392">
        <v>22</v>
      </c>
      <c r="B28" s="369" t="s">
        <v>270</v>
      </c>
      <c r="C28" s="405">
        <v>7769</v>
      </c>
      <c r="D28" s="320">
        <v>24</v>
      </c>
      <c r="E28" s="320">
        <v>0</v>
      </c>
      <c r="F28" s="407">
        <v>201</v>
      </c>
      <c r="G28" s="308">
        <v>1668</v>
      </c>
      <c r="H28" s="320">
        <v>204</v>
      </c>
      <c r="I28" s="320">
        <v>203</v>
      </c>
      <c r="J28" s="381">
        <v>440</v>
      </c>
      <c r="K28" s="319">
        <v>263</v>
      </c>
      <c r="L28" s="320">
        <v>0</v>
      </c>
      <c r="M28" s="320">
        <v>0</v>
      </c>
      <c r="N28" s="381">
        <v>519</v>
      </c>
      <c r="O28" s="406">
        <v>11291</v>
      </c>
      <c r="P28" s="309">
        <v>11075</v>
      </c>
    </row>
    <row r="29" spans="1:16" ht="17.100000000000001" customHeight="1">
      <c r="A29" s="392">
        <v>23</v>
      </c>
      <c r="B29" s="369" t="s">
        <v>271</v>
      </c>
      <c r="C29" s="405">
        <v>11938</v>
      </c>
      <c r="D29" s="320">
        <v>7</v>
      </c>
      <c r="E29" s="320">
        <v>90</v>
      </c>
      <c r="F29" s="321">
        <v>1639</v>
      </c>
      <c r="G29" s="308">
        <v>7848</v>
      </c>
      <c r="H29" s="308">
        <v>2100</v>
      </c>
      <c r="I29" s="320">
        <v>306</v>
      </c>
      <c r="J29" s="384">
        <v>2408</v>
      </c>
      <c r="K29" s="319">
        <v>0</v>
      </c>
      <c r="L29" s="320">
        <v>61</v>
      </c>
      <c r="M29" s="320">
        <v>0</v>
      </c>
      <c r="N29" s="384">
        <v>3913</v>
      </c>
      <c r="O29" s="406">
        <v>30310</v>
      </c>
      <c r="P29" s="309">
        <v>34602</v>
      </c>
    </row>
    <row r="30" spans="1:16" ht="17.100000000000001" customHeight="1">
      <c r="A30" s="392">
        <v>24</v>
      </c>
      <c r="B30" s="369" t="s">
        <v>272</v>
      </c>
      <c r="C30" s="405">
        <v>11654</v>
      </c>
      <c r="D30" s="320">
        <v>0</v>
      </c>
      <c r="E30" s="320">
        <v>0</v>
      </c>
      <c r="F30" s="321">
        <v>1203</v>
      </c>
      <c r="G30" s="308">
        <v>2883</v>
      </c>
      <c r="H30" s="320">
        <v>311</v>
      </c>
      <c r="I30" s="320">
        <v>704</v>
      </c>
      <c r="J30" s="381">
        <v>297</v>
      </c>
      <c r="K30" s="319">
        <v>870</v>
      </c>
      <c r="L30" s="320">
        <v>982</v>
      </c>
      <c r="M30" s="320">
        <v>0</v>
      </c>
      <c r="N30" s="381">
        <v>658</v>
      </c>
      <c r="O30" s="406">
        <v>19562</v>
      </c>
      <c r="P30" s="309">
        <v>19493</v>
      </c>
    </row>
    <row r="31" spans="1:16" ht="17.100000000000001" customHeight="1">
      <c r="A31" s="392">
        <v>25</v>
      </c>
      <c r="B31" s="369" t="s">
        <v>273</v>
      </c>
      <c r="C31" s="405">
        <v>9151</v>
      </c>
      <c r="D31" s="320">
        <v>108</v>
      </c>
      <c r="E31" s="320">
        <v>38</v>
      </c>
      <c r="F31" s="321">
        <v>1220</v>
      </c>
      <c r="G31" s="308">
        <v>4458</v>
      </c>
      <c r="H31" s="308">
        <v>1956</v>
      </c>
      <c r="I31" s="320">
        <v>924</v>
      </c>
      <c r="J31" s="381">
        <v>534</v>
      </c>
      <c r="K31" s="405">
        <v>1627</v>
      </c>
      <c r="L31" s="320">
        <v>147</v>
      </c>
      <c r="M31" s="320">
        <v>80</v>
      </c>
      <c r="N31" s="381">
        <v>228</v>
      </c>
      <c r="O31" s="406">
        <v>20471</v>
      </c>
      <c r="P31" s="309">
        <v>24168</v>
      </c>
    </row>
    <row r="32" spans="1:16" ht="17.100000000000001" customHeight="1">
      <c r="A32" s="392">
        <v>26</v>
      </c>
      <c r="B32" s="369" t="s">
        <v>274</v>
      </c>
      <c r="C32" s="405">
        <v>2461</v>
      </c>
      <c r="D32" s="320">
        <v>0</v>
      </c>
      <c r="E32" s="320">
        <v>0</v>
      </c>
      <c r="F32" s="407">
        <v>97</v>
      </c>
      <c r="G32" s="320">
        <v>823</v>
      </c>
      <c r="H32" s="320">
        <v>74</v>
      </c>
      <c r="I32" s="320">
        <v>651</v>
      </c>
      <c r="J32" s="381">
        <v>753</v>
      </c>
      <c r="K32" s="319">
        <v>961</v>
      </c>
      <c r="L32" s="320">
        <v>194</v>
      </c>
      <c r="M32" s="320">
        <v>0</v>
      </c>
      <c r="N32" s="381">
        <v>381</v>
      </c>
      <c r="O32" s="406">
        <v>6395</v>
      </c>
      <c r="P32" s="309">
        <v>6034</v>
      </c>
    </row>
    <row r="33" spans="1:16" ht="17.100000000000001" customHeight="1">
      <c r="A33" s="392">
        <v>27</v>
      </c>
      <c r="B33" s="369" t="s">
        <v>275</v>
      </c>
      <c r="C33" s="405">
        <v>11972</v>
      </c>
      <c r="D33" s="320">
        <v>0</v>
      </c>
      <c r="E33" s="320">
        <v>0</v>
      </c>
      <c r="F33" s="407">
        <v>663</v>
      </c>
      <c r="G33" s="308">
        <v>1925</v>
      </c>
      <c r="H33" s="320">
        <v>277</v>
      </c>
      <c r="I33" s="320">
        <v>790</v>
      </c>
      <c r="J33" s="381">
        <v>0</v>
      </c>
      <c r="K33" s="319">
        <v>309</v>
      </c>
      <c r="L33" s="308">
        <v>1350</v>
      </c>
      <c r="M33" s="320">
        <v>0</v>
      </c>
      <c r="N33" s="384">
        <v>2927</v>
      </c>
      <c r="O33" s="406">
        <v>20213</v>
      </c>
      <c r="P33" s="309">
        <v>18668</v>
      </c>
    </row>
    <row r="34" spans="1:16" ht="17.100000000000001" customHeight="1" thickBot="1">
      <c r="A34" s="393">
        <v>28</v>
      </c>
      <c r="B34" s="744" t="s">
        <v>276</v>
      </c>
      <c r="C34" s="408">
        <v>40354</v>
      </c>
      <c r="D34" s="817">
        <v>114</v>
      </c>
      <c r="E34" s="817">
        <v>0</v>
      </c>
      <c r="F34" s="877">
        <v>5068</v>
      </c>
      <c r="G34" s="815">
        <v>13427</v>
      </c>
      <c r="H34" s="815">
        <v>9417</v>
      </c>
      <c r="I34" s="817">
        <v>486</v>
      </c>
      <c r="J34" s="742">
        <v>599</v>
      </c>
      <c r="K34" s="322">
        <v>0</v>
      </c>
      <c r="L34" s="817">
        <v>0</v>
      </c>
      <c r="M34" s="817">
        <v>0</v>
      </c>
      <c r="N34" s="743">
        <v>12855</v>
      </c>
      <c r="O34" s="409">
        <v>82320</v>
      </c>
      <c r="P34" s="861">
        <v>73837</v>
      </c>
    </row>
    <row r="35" spans="1:16" ht="17.100000000000001" customHeight="1">
      <c r="A35" s="361"/>
      <c r="B35" s="361"/>
      <c r="C35" s="361"/>
      <c r="D35" s="361"/>
      <c r="E35" s="361"/>
      <c r="F35" s="361"/>
      <c r="G35" s="361"/>
      <c r="H35" s="361"/>
      <c r="I35" s="361"/>
      <c r="J35" s="361"/>
      <c r="K35" s="361"/>
      <c r="L35" s="361"/>
      <c r="M35" s="361"/>
      <c r="N35" s="361"/>
      <c r="O35" s="361"/>
      <c r="P35" s="361"/>
    </row>
    <row r="36" spans="1:16" ht="17.100000000000001" customHeight="1">
      <c r="A36" s="1219" t="s">
        <v>668</v>
      </c>
      <c r="B36" s="1219"/>
      <c r="C36" s="1219"/>
      <c r="D36" s="1219"/>
      <c r="E36" s="1219"/>
      <c r="F36" s="1219"/>
      <c r="G36" s="1219"/>
      <c r="H36" s="1219"/>
      <c r="I36" s="1219"/>
      <c r="J36" s="1219"/>
      <c r="K36" s="1219"/>
      <c r="L36" s="1219"/>
      <c r="M36" s="1219"/>
      <c r="N36" s="1219"/>
      <c r="O36" s="1219"/>
      <c r="P36" s="1219"/>
    </row>
    <row r="37" spans="1:16" ht="17.100000000000001" customHeight="1">
      <c r="A37" s="1219" t="s">
        <v>669</v>
      </c>
      <c r="B37" s="1219"/>
      <c r="C37" s="1219"/>
      <c r="D37" s="1219"/>
      <c r="E37" s="1219"/>
      <c r="F37" s="1219"/>
      <c r="G37" s="1219"/>
      <c r="H37" s="1219"/>
      <c r="I37" s="1219"/>
      <c r="J37" s="1219"/>
      <c r="K37" s="1219"/>
      <c r="L37" s="1219"/>
      <c r="M37" s="1219"/>
      <c r="N37" s="1219"/>
      <c r="O37" s="1219"/>
      <c r="P37" s="1219"/>
    </row>
    <row r="38" spans="1:16" ht="17.100000000000001" customHeight="1">
      <c r="A38" s="1219" t="s">
        <v>670</v>
      </c>
      <c r="B38" s="1219"/>
      <c r="C38" s="1219"/>
      <c r="D38" s="1219"/>
      <c r="E38" s="1219"/>
      <c r="F38" s="1219"/>
      <c r="G38" s="1219"/>
      <c r="H38" s="1219"/>
      <c r="I38" s="1219"/>
      <c r="J38" s="1219"/>
      <c r="K38" s="1219"/>
      <c r="L38" s="1219"/>
      <c r="M38" s="1219"/>
      <c r="N38" s="1219"/>
      <c r="O38" s="1219"/>
      <c r="P38" s="1219"/>
    </row>
    <row r="39" spans="1:16" ht="17.100000000000001" customHeight="1">
      <c r="A39" s="1219" t="s">
        <v>671</v>
      </c>
      <c r="B39" s="1219"/>
      <c r="C39" s="1219"/>
      <c r="D39" s="1219"/>
      <c r="E39" s="1219"/>
      <c r="F39" s="1219"/>
      <c r="G39" s="1219"/>
      <c r="H39" s="1219"/>
      <c r="I39" s="1219"/>
      <c r="J39" s="1219"/>
      <c r="K39" s="1219"/>
      <c r="L39" s="1219"/>
      <c r="M39" s="1219"/>
      <c r="N39" s="1219"/>
      <c r="O39" s="1219"/>
      <c r="P39" s="1219"/>
    </row>
    <row r="40" spans="1:16" ht="17.100000000000001" customHeight="1">
      <c r="A40" s="1219" t="s">
        <v>672</v>
      </c>
      <c r="B40" s="1219"/>
      <c r="C40" s="1219"/>
      <c r="D40" s="1219"/>
      <c r="E40" s="1219"/>
      <c r="F40" s="1219"/>
      <c r="G40" s="1219"/>
      <c r="H40" s="1219"/>
      <c r="I40" s="1219"/>
      <c r="J40" s="1219"/>
      <c r="K40" s="1219"/>
      <c r="L40" s="1219"/>
      <c r="M40" s="1219"/>
      <c r="N40" s="1219"/>
      <c r="O40" s="1219"/>
      <c r="P40" s="1219"/>
    </row>
    <row r="41" spans="1:16" ht="17.100000000000001" customHeight="1">
      <c r="A41" s="1219" t="s">
        <v>673</v>
      </c>
      <c r="B41" s="1219"/>
      <c r="C41" s="1219"/>
      <c r="D41" s="1219"/>
      <c r="E41" s="1219"/>
      <c r="F41" s="1219"/>
      <c r="G41" s="1219"/>
      <c r="H41" s="1219"/>
      <c r="I41" s="1219"/>
      <c r="J41" s="1219"/>
      <c r="K41" s="1219"/>
      <c r="L41" s="1219"/>
      <c r="M41" s="1219"/>
      <c r="N41" s="1219"/>
      <c r="O41" s="1219"/>
      <c r="P41" s="1219"/>
    </row>
    <row r="42" spans="1:16" ht="17.100000000000001" customHeight="1">
      <c r="A42" s="1219"/>
      <c r="B42" s="1219"/>
      <c r="C42" s="1219"/>
      <c r="D42" s="1219"/>
      <c r="E42" s="1219"/>
      <c r="F42" s="1219"/>
      <c r="G42" s="1219"/>
      <c r="H42" s="1219"/>
      <c r="I42" s="1219"/>
      <c r="J42" s="1219"/>
      <c r="K42" s="1219"/>
      <c r="L42" s="1219"/>
      <c r="M42" s="1219"/>
      <c r="N42" s="1219"/>
      <c r="O42" s="1219"/>
      <c r="P42" s="1219"/>
    </row>
    <row r="43" spans="1:16" ht="15" customHeight="1">
      <c r="A43" s="128" t="s">
        <v>204</v>
      </c>
    </row>
  </sheetData>
  <mergeCells count="21">
    <mergeCell ref="A2:P2"/>
    <mergeCell ref="A42:P42"/>
    <mergeCell ref="A40:P40"/>
    <mergeCell ref="L4:L5"/>
    <mergeCell ref="M4:M5"/>
    <mergeCell ref="N4:N5"/>
    <mergeCell ref="O4:O5"/>
    <mergeCell ref="P4:P5"/>
    <mergeCell ref="G4:J4"/>
    <mergeCell ref="C4:C5"/>
    <mergeCell ref="D4:D5"/>
    <mergeCell ref="E4:E5"/>
    <mergeCell ref="F4:F5"/>
    <mergeCell ref="A4:A5"/>
    <mergeCell ref="B4:B5"/>
    <mergeCell ref="K4:K5"/>
    <mergeCell ref="A41:P41"/>
    <mergeCell ref="A36:P36"/>
    <mergeCell ref="A37:P37"/>
    <mergeCell ref="A38:P38"/>
    <mergeCell ref="A39:P39"/>
  </mergeCells>
  <hyperlinks>
    <hyperlink ref="A1" location="'Table of Contents'!A1" display="Return to Table of Contents" xr:uid="{038BBA1B-00C8-4917-9FF5-003A133E7EAE}"/>
    <hyperlink ref="A43" location="'Table of Contents'!A1" display="Return to Table of Contents" xr:uid="{22A5E0AB-8411-4B13-BC74-19239C936172}"/>
  </hyperlinks>
  <pageMargins left="0.2" right="0.2" top="0.5" bottom="0.5" header="0" footer="0"/>
  <pageSetup paperSize="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9"/>
  <sheetViews>
    <sheetView showGridLines="0" topLeftCell="A2" zoomScaleNormal="100" workbookViewId="0">
      <selection activeCell="K4" sqref="K4"/>
    </sheetView>
  </sheetViews>
  <sheetFormatPr defaultColWidth="11" defaultRowHeight="15" customHeight="1"/>
  <cols>
    <col min="1" max="1" width="10.19921875" style="9" customWidth="1"/>
    <col min="2" max="2" width="58" bestFit="1" customWidth="1"/>
    <col min="3" max="3" width="12" bestFit="1" customWidth="1"/>
    <col min="4" max="4" width="8" bestFit="1" customWidth="1"/>
    <col min="5" max="5" width="12" bestFit="1" customWidth="1"/>
    <col min="6" max="6" width="10" bestFit="1" customWidth="1"/>
    <col min="7" max="7" width="11" bestFit="1" customWidth="1"/>
    <col min="8" max="8" width="8" bestFit="1" customWidth="1"/>
    <col min="9" max="10" width="13" bestFit="1" customWidth="1"/>
    <col min="11" max="11" width="9" bestFit="1" customWidth="1"/>
    <col min="12" max="12" width="10.3984375" customWidth="1"/>
    <col min="13" max="13" width="13.3984375" bestFit="1" customWidth="1"/>
  </cols>
  <sheetData>
    <row r="1" spans="1:13" ht="15" customHeight="1">
      <c r="A1" s="128" t="s">
        <v>204</v>
      </c>
    </row>
    <row r="2" spans="1:13" ht="102.6" customHeight="1">
      <c r="A2" s="1296" t="s">
        <v>674</v>
      </c>
      <c r="B2" s="1296"/>
      <c r="C2" s="1296"/>
      <c r="D2" s="1296"/>
      <c r="E2" s="1296"/>
      <c r="F2" s="1296"/>
      <c r="G2" s="1296"/>
      <c r="H2" s="1296"/>
      <c r="I2" s="1296"/>
      <c r="J2" s="1296"/>
      <c r="K2" s="1296"/>
      <c r="L2" s="1296"/>
      <c r="M2" s="1296"/>
    </row>
    <row r="3" spans="1:1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row>
    <row r="4" spans="1:13" ht="53.1" customHeight="1">
      <c r="A4" s="905" t="s">
        <v>245</v>
      </c>
      <c r="B4" s="863" t="s">
        <v>246</v>
      </c>
      <c r="C4" s="862" t="s">
        <v>581</v>
      </c>
      <c r="D4" s="862" t="s">
        <v>578</v>
      </c>
      <c r="E4" s="874" t="s">
        <v>577</v>
      </c>
      <c r="F4" s="862" t="s">
        <v>574</v>
      </c>
      <c r="G4" s="862" t="s">
        <v>580</v>
      </c>
      <c r="H4" s="874" t="s">
        <v>582</v>
      </c>
      <c r="I4" s="862" t="s">
        <v>561</v>
      </c>
      <c r="J4" s="874" t="s">
        <v>675</v>
      </c>
      <c r="K4" s="863" t="s">
        <v>676</v>
      </c>
      <c r="L4" s="863" t="s">
        <v>207</v>
      </c>
      <c r="M4" s="863" t="s">
        <v>677</v>
      </c>
    </row>
    <row r="5" spans="1:13" ht="17.100000000000001" customHeight="1">
      <c r="A5" s="390" t="s">
        <v>603</v>
      </c>
      <c r="B5" s="410" t="s">
        <v>248</v>
      </c>
      <c r="C5" s="404">
        <v>5091</v>
      </c>
      <c r="D5" s="374">
        <v>70995</v>
      </c>
      <c r="E5" s="374">
        <v>10006</v>
      </c>
      <c r="F5" s="374">
        <v>62347</v>
      </c>
      <c r="G5" s="374">
        <v>46756</v>
      </c>
      <c r="H5" s="374">
        <v>21333</v>
      </c>
      <c r="I5" s="374">
        <v>2066</v>
      </c>
      <c r="J5" s="374">
        <v>1184</v>
      </c>
      <c r="K5" s="412">
        <v>344</v>
      </c>
      <c r="L5" s="413">
        <v>220122</v>
      </c>
      <c r="M5" s="414">
        <v>1014</v>
      </c>
    </row>
    <row r="6" spans="1:13" ht="17.100000000000001" customHeight="1">
      <c r="A6" s="391" t="s">
        <v>604</v>
      </c>
      <c r="B6" s="369" t="s">
        <v>249</v>
      </c>
      <c r="C6" s="319">
        <v>0</v>
      </c>
      <c r="D6" s="308">
        <v>1569</v>
      </c>
      <c r="E6" s="320">
        <v>282</v>
      </c>
      <c r="F6" s="308">
        <v>1545</v>
      </c>
      <c r="G6" s="308">
        <v>1327</v>
      </c>
      <c r="H6" s="320">
        <v>654</v>
      </c>
      <c r="I6" s="320">
        <v>7</v>
      </c>
      <c r="J6" s="320">
        <v>26</v>
      </c>
      <c r="K6" s="407">
        <v>0</v>
      </c>
      <c r="L6" s="384">
        <v>5410</v>
      </c>
      <c r="M6" s="415">
        <v>7</v>
      </c>
    </row>
    <row r="7" spans="1:13" ht="17.100000000000001" customHeight="1">
      <c r="A7" s="392" t="s">
        <v>605</v>
      </c>
      <c r="B7" s="369" t="s">
        <v>250</v>
      </c>
      <c r="C7" s="319">
        <v>351</v>
      </c>
      <c r="D7" s="308">
        <v>8102</v>
      </c>
      <c r="E7" s="320">
        <v>640</v>
      </c>
      <c r="F7" s="308">
        <v>5458</v>
      </c>
      <c r="G7" s="308">
        <v>3551</v>
      </c>
      <c r="H7" s="308">
        <v>1577</v>
      </c>
      <c r="I7" s="320">
        <v>51</v>
      </c>
      <c r="J7" s="320">
        <v>0</v>
      </c>
      <c r="K7" s="407">
        <v>0</v>
      </c>
      <c r="L7" s="384">
        <v>19730</v>
      </c>
      <c r="M7" s="415">
        <v>65</v>
      </c>
    </row>
    <row r="8" spans="1:13" ht="17.100000000000001" customHeight="1">
      <c r="A8" s="392" t="s">
        <v>606</v>
      </c>
      <c r="B8" s="369" t="s">
        <v>251</v>
      </c>
      <c r="C8" s="319">
        <v>0</v>
      </c>
      <c r="D8" s="320">
        <v>815</v>
      </c>
      <c r="E8" s="320">
        <v>129</v>
      </c>
      <c r="F8" s="320">
        <v>667</v>
      </c>
      <c r="G8" s="320">
        <v>245</v>
      </c>
      <c r="H8" s="320">
        <v>334</v>
      </c>
      <c r="I8" s="320">
        <v>0</v>
      </c>
      <c r="J8" s="320">
        <v>187</v>
      </c>
      <c r="K8" s="407">
        <v>0</v>
      </c>
      <c r="L8" s="384">
        <v>2377</v>
      </c>
      <c r="M8" s="415">
        <v>90</v>
      </c>
    </row>
    <row r="9" spans="1:13" ht="17.100000000000001" customHeight="1">
      <c r="A9" s="392" t="s">
        <v>607</v>
      </c>
      <c r="B9" s="369" t="s">
        <v>252</v>
      </c>
      <c r="C9" s="319">
        <v>0</v>
      </c>
      <c r="D9" s="320">
        <v>216</v>
      </c>
      <c r="E9" s="320">
        <v>15</v>
      </c>
      <c r="F9" s="320">
        <v>56</v>
      </c>
      <c r="G9" s="320">
        <v>204</v>
      </c>
      <c r="H9" s="320">
        <v>328</v>
      </c>
      <c r="I9" s="320">
        <v>0</v>
      </c>
      <c r="J9" s="320">
        <v>0</v>
      </c>
      <c r="K9" s="407">
        <v>0</v>
      </c>
      <c r="L9" s="381">
        <v>819</v>
      </c>
      <c r="M9" s="415">
        <v>0</v>
      </c>
    </row>
    <row r="10" spans="1:13" ht="17.100000000000001" customHeight="1">
      <c r="A10" s="392" t="s">
        <v>608</v>
      </c>
      <c r="B10" s="369" t="s">
        <v>253</v>
      </c>
      <c r="C10" s="319">
        <v>59</v>
      </c>
      <c r="D10" s="308">
        <v>1594</v>
      </c>
      <c r="E10" s="320">
        <v>181</v>
      </c>
      <c r="F10" s="308">
        <v>1125</v>
      </c>
      <c r="G10" s="308">
        <v>1724</v>
      </c>
      <c r="H10" s="320">
        <v>668</v>
      </c>
      <c r="I10" s="320">
        <v>324</v>
      </c>
      <c r="J10" s="320">
        <v>0</v>
      </c>
      <c r="K10" s="407">
        <v>0</v>
      </c>
      <c r="L10" s="384">
        <v>5675</v>
      </c>
      <c r="M10" s="415">
        <v>90</v>
      </c>
    </row>
    <row r="11" spans="1:13" ht="17.100000000000001" customHeight="1">
      <c r="A11" s="392" t="s">
        <v>609</v>
      </c>
      <c r="B11" s="369" t="s">
        <v>254</v>
      </c>
      <c r="C11" s="319">
        <v>6</v>
      </c>
      <c r="D11" s="308">
        <v>1657</v>
      </c>
      <c r="E11" s="320">
        <v>309</v>
      </c>
      <c r="F11" s="308">
        <v>1783</v>
      </c>
      <c r="G11" s="308">
        <v>1366</v>
      </c>
      <c r="H11" s="320">
        <v>711</v>
      </c>
      <c r="I11" s="320">
        <v>0</v>
      </c>
      <c r="J11" s="320">
        <v>0</v>
      </c>
      <c r="K11" s="407">
        <v>0</v>
      </c>
      <c r="L11" s="384">
        <v>5832</v>
      </c>
      <c r="M11" s="415">
        <v>0</v>
      </c>
    </row>
    <row r="12" spans="1:13" ht="17.100000000000001" customHeight="1">
      <c r="A12" s="392" t="s">
        <v>611</v>
      </c>
      <c r="B12" s="369" t="s">
        <v>255</v>
      </c>
      <c r="C12" s="319">
        <v>335</v>
      </c>
      <c r="D12" s="308">
        <v>6906</v>
      </c>
      <c r="E12" s="320">
        <v>715</v>
      </c>
      <c r="F12" s="308">
        <v>7274</v>
      </c>
      <c r="G12" s="308">
        <v>4070</v>
      </c>
      <c r="H12" s="308">
        <v>1456</v>
      </c>
      <c r="I12" s="320">
        <v>0</v>
      </c>
      <c r="J12" s="320">
        <v>0</v>
      </c>
      <c r="K12" s="407">
        <v>0</v>
      </c>
      <c r="L12" s="384">
        <v>20756</v>
      </c>
      <c r="M12" s="415">
        <v>0</v>
      </c>
    </row>
    <row r="13" spans="1:13" ht="17.100000000000001" customHeight="1">
      <c r="A13" s="392" t="s">
        <v>613</v>
      </c>
      <c r="B13" s="369" t="s">
        <v>256</v>
      </c>
      <c r="C13" s="319">
        <v>102</v>
      </c>
      <c r="D13" s="320">
        <v>235</v>
      </c>
      <c r="E13" s="320">
        <v>0</v>
      </c>
      <c r="F13" s="320">
        <v>120</v>
      </c>
      <c r="G13" s="320">
        <v>170</v>
      </c>
      <c r="H13" s="320">
        <v>158</v>
      </c>
      <c r="I13" s="320">
        <v>42</v>
      </c>
      <c r="J13" s="320">
        <v>110</v>
      </c>
      <c r="K13" s="407">
        <v>0</v>
      </c>
      <c r="L13" s="381">
        <v>937</v>
      </c>
      <c r="M13" s="415">
        <v>0</v>
      </c>
    </row>
    <row r="14" spans="1:13" ht="17.100000000000001" customHeight="1">
      <c r="A14" s="392" t="s">
        <v>614</v>
      </c>
      <c r="B14" s="369" t="s">
        <v>257</v>
      </c>
      <c r="C14" s="319">
        <v>25</v>
      </c>
      <c r="D14" s="320">
        <v>861</v>
      </c>
      <c r="E14" s="320">
        <v>27</v>
      </c>
      <c r="F14" s="320">
        <v>315</v>
      </c>
      <c r="G14" s="320">
        <v>249</v>
      </c>
      <c r="H14" s="320">
        <v>261</v>
      </c>
      <c r="I14" s="320">
        <v>0</v>
      </c>
      <c r="J14" s="320">
        <v>0</v>
      </c>
      <c r="K14" s="407">
        <v>0</v>
      </c>
      <c r="L14" s="384">
        <v>1738</v>
      </c>
      <c r="M14" s="415">
        <v>8</v>
      </c>
    </row>
    <row r="15" spans="1:13" ht="17.100000000000001" customHeight="1">
      <c r="A15" s="392">
        <v>10</v>
      </c>
      <c r="B15" s="369" t="s">
        <v>258</v>
      </c>
      <c r="C15" s="319">
        <v>118</v>
      </c>
      <c r="D15" s="308">
        <v>5774</v>
      </c>
      <c r="E15" s="320">
        <v>627</v>
      </c>
      <c r="F15" s="308">
        <v>3547</v>
      </c>
      <c r="G15" s="308">
        <v>1770</v>
      </c>
      <c r="H15" s="308">
        <v>1528</v>
      </c>
      <c r="I15" s="320">
        <v>602</v>
      </c>
      <c r="J15" s="320">
        <v>33</v>
      </c>
      <c r="K15" s="407">
        <v>0</v>
      </c>
      <c r="L15" s="384">
        <v>13999</v>
      </c>
      <c r="M15" s="415">
        <v>0</v>
      </c>
    </row>
    <row r="16" spans="1:13" ht="17.100000000000001" customHeight="1">
      <c r="A16" s="392">
        <v>11</v>
      </c>
      <c r="B16" s="369" t="s">
        <v>259</v>
      </c>
      <c r="C16" s="319">
        <v>312</v>
      </c>
      <c r="D16" s="308">
        <v>1563</v>
      </c>
      <c r="E16" s="320">
        <v>499</v>
      </c>
      <c r="F16" s="308">
        <v>2322</v>
      </c>
      <c r="G16" s="308">
        <v>2490</v>
      </c>
      <c r="H16" s="320">
        <v>872</v>
      </c>
      <c r="I16" s="320">
        <v>115</v>
      </c>
      <c r="J16" s="320">
        <v>56</v>
      </c>
      <c r="K16" s="407">
        <v>0</v>
      </c>
      <c r="L16" s="384">
        <v>8229</v>
      </c>
      <c r="M16" s="415">
        <v>152</v>
      </c>
    </row>
    <row r="17" spans="1:13" ht="17.100000000000001" customHeight="1">
      <c r="A17" s="392">
        <v>12</v>
      </c>
      <c r="B17" s="369" t="s">
        <v>260</v>
      </c>
      <c r="C17" s="319">
        <v>0</v>
      </c>
      <c r="D17" s="320">
        <v>535</v>
      </c>
      <c r="E17" s="320">
        <v>94</v>
      </c>
      <c r="F17" s="320">
        <v>271</v>
      </c>
      <c r="G17" s="320">
        <v>438</v>
      </c>
      <c r="H17" s="320">
        <v>562</v>
      </c>
      <c r="I17" s="320">
        <v>0</v>
      </c>
      <c r="J17" s="320">
        <v>152</v>
      </c>
      <c r="K17" s="407">
        <v>0</v>
      </c>
      <c r="L17" s="384">
        <v>2052</v>
      </c>
      <c r="M17" s="415">
        <v>0</v>
      </c>
    </row>
    <row r="18" spans="1:13" ht="17.100000000000001" customHeight="1">
      <c r="A18" s="392">
        <v>13</v>
      </c>
      <c r="B18" s="369" t="s">
        <v>261</v>
      </c>
      <c r="C18" s="319">
        <v>0</v>
      </c>
      <c r="D18" s="320">
        <v>547</v>
      </c>
      <c r="E18" s="320">
        <v>0</v>
      </c>
      <c r="F18" s="320">
        <v>756</v>
      </c>
      <c r="G18" s="320">
        <v>224</v>
      </c>
      <c r="H18" s="320">
        <v>69</v>
      </c>
      <c r="I18" s="320">
        <v>0</v>
      </c>
      <c r="J18" s="320">
        <v>0</v>
      </c>
      <c r="K18" s="407">
        <v>0</v>
      </c>
      <c r="L18" s="384">
        <v>1596</v>
      </c>
      <c r="M18" s="415">
        <v>0</v>
      </c>
    </row>
    <row r="19" spans="1:13" ht="17.100000000000001" customHeight="1">
      <c r="A19" s="392">
        <v>14</v>
      </c>
      <c r="B19" s="369" t="s">
        <v>262</v>
      </c>
      <c r="C19" s="319">
        <v>133</v>
      </c>
      <c r="D19" s="320">
        <v>939</v>
      </c>
      <c r="E19" s="320">
        <v>247</v>
      </c>
      <c r="F19" s="320">
        <v>824</v>
      </c>
      <c r="G19" s="320">
        <v>391</v>
      </c>
      <c r="H19" s="320">
        <v>236</v>
      </c>
      <c r="I19" s="320">
        <v>0</v>
      </c>
      <c r="J19" s="320">
        <v>0</v>
      </c>
      <c r="K19" s="407">
        <v>0</v>
      </c>
      <c r="L19" s="384">
        <v>2770</v>
      </c>
      <c r="M19" s="415">
        <v>0</v>
      </c>
    </row>
    <row r="20" spans="1:13" ht="17.100000000000001" customHeight="1">
      <c r="A20" s="392">
        <v>15</v>
      </c>
      <c r="B20" s="369" t="s">
        <v>263</v>
      </c>
      <c r="C20" s="405">
        <v>1280</v>
      </c>
      <c r="D20" s="308">
        <v>15384</v>
      </c>
      <c r="E20" s="308">
        <v>1193</v>
      </c>
      <c r="F20" s="308">
        <v>8557</v>
      </c>
      <c r="G20" s="308">
        <v>8099</v>
      </c>
      <c r="H20" s="308">
        <v>2430</v>
      </c>
      <c r="I20" s="320">
        <v>117</v>
      </c>
      <c r="J20" s="320">
        <v>57</v>
      </c>
      <c r="K20" s="407">
        <v>0</v>
      </c>
      <c r="L20" s="384">
        <v>37117</v>
      </c>
      <c r="M20" s="415">
        <v>124</v>
      </c>
    </row>
    <row r="21" spans="1:13" ht="17.100000000000001" customHeight="1">
      <c r="A21" s="392">
        <v>16</v>
      </c>
      <c r="B21" s="369" t="s">
        <v>264</v>
      </c>
      <c r="C21" s="319">
        <v>0</v>
      </c>
      <c r="D21" s="320">
        <v>387</v>
      </c>
      <c r="E21" s="320">
        <v>53</v>
      </c>
      <c r="F21" s="320">
        <v>82</v>
      </c>
      <c r="G21" s="320">
        <v>82</v>
      </c>
      <c r="H21" s="320">
        <v>97</v>
      </c>
      <c r="I21" s="320">
        <v>0</v>
      </c>
      <c r="J21" s="320">
        <v>0</v>
      </c>
      <c r="K21" s="407">
        <v>0</v>
      </c>
      <c r="L21" s="381">
        <v>701</v>
      </c>
      <c r="M21" s="415">
        <v>0</v>
      </c>
    </row>
    <row r="22" spans="1:13" ht="17.100000000000001" customHeight="1">
      <c r="A22" s="392">
        <v>17</v>
      </c>
      <c r="B22" s="369" t="s">
        <v>265</v>
      </c>
      <c r="C22" s="319">
        <v>16</v>
      </c>
      <c r="D22" s="320">
        <v>482</v>
      </c>
      <c r="E22" s="320">
        <v>89</v>
      </c>
      <c r="F22" s="320">
        <v>527</v>
      </c>
      <c r="G22" s="320">
        <v>348</v>
      </c>
      <c r="H22" s="320">
        <v>384</v>
      </c>
      <c r="I22" s="320">
        <v>24</v>
      </c>
      <c r="J22" s="320">
        <v>0</v>
      </c>
      <c r="K22" s="407">
        <v>0</v>
      </c>
      <c r="L22" s="384">
        <v>1870</v>
      </c>
      <c r="M22" s="415">
        <v>0</v>
      </c>
    </row>
    <row r="23" spans="1:13" ht="17.100000000000001" customHeight="1">
      <c r="A23" s="392">
        <v>18</v>
      </c>
      <c r="B23" s="369" t="s">
        <v>266</v>
      </c>
      <c r="C23" s="319">
        <v>832</v>
      </c>
      <c r="D23" s="308">
        <v>5639</v>
      </c>
      <c r="E23" s="308">
        <v>2792</v>
      </c>
      <c r="F23" s="308">
        <v>4139</v>
      </c>
      <c r="G23" s="308">
        <v>3890</v>
      </c>
      <c r="H23" s="308">
        <v>2389</v>
      </c>
      <c r="I23" s="320">
        <v>286</v>
      </c>
      <c r="J23" s="320">
        <v>145</v>
      </c>
      <c r="K23" s="407">
        <v>225</v>
      </c>
      <c r="L23" s="384">
        <v>20337</v>
      </c>
      <c r="M23" s="415">
        <v>75</v>
      </c>
    </row>
    <row r="24" spans="1:13" ht="17.100000000000001" customHeight="1">
      <c r="A24" s="392">
        <v>19</v>
      </c>
      <c r="B24" s="369" t="s">
        <v>267</v>
      </c>
      <c r="C24" s="319">
        <v>109</v>
      </c>
      <c r="D24" s="320">
        <v>663</v>
      </c>
      <c r="E24" s="320">
        <v>130</v>
      </c>
      <c r="F24" s="320">
        <v>962</v>
      </c>
      <c r="G24" s="320">
        <v>491</v>
      </c>
      <c r="H24" s="320">
        <v>518</v>
      </c>
      <c r="I24" s="320">
        <v>0</v>
      </c>
      <c r="J24" s="320">
        <v>0</v>
      </c>
      <c r="K24" s="407">
        <v>1</v>
      </c>
      <c r="L24" s="384">
        <v>2874</v>
      </c>
      <c r="M24" s="415">
        <v>0</v>
      </c>
    </row>
    <row r="25" spans="1:13" ht="17.100000000000001" customHeight="1">
      <c r="A25" s="392">
        <v>20</v>
      </c>
      <c r="B25" s="369" t="s">
        <v>268</v>
      </c>
      <c r="C25" s="319">
        <v>346</v>
      </c>
      <c r="D25" s="308">
        <v>1634</v>
      </c>
      <c r="E25" s="320">
        <v>814</v>
      </c>
      <c r="F25" s="308">
        <v>3384</v>
      </c>
      <c r="G25" s="308">
        <v>2806</v>
      </c>
      <c r="H25" s="320">
        <v>565</v>
      </c>
      <c r="I25" s="320">
        <v>0</v>
      </c>
      <c r="J25" s="320">
        <v>0</v>
      </c>
      <c r="K25" s="407">
        <v>0</v>
      </c>
      <c r="L25" s="384">
        <v>9549</v>
      </c>
      <c r="M25" s="415">
        <v>0</v>
      </c>
    </row>
    <row r="26" spans="1:13" ht="17.100000000000001" customHeight="1">
      <c r="A26" s="392">
        <v>21</v>
      </c>
      <c r="B26" s="369" t="s">
        <v>269</v>
      </c>
      <c r="C26" s="319">
        <v>13</v>
      </c>
      <c r="D26" s="308">
        <v>1702</v>
      </c>
      <c r="E26" s="320">
        <v>210</v>
      </c>
      <c r="F26" s="308">
        <v>1092</v>
      </c>
      <c r="G26" s="320">
        <v>792</v>
      </c>
      <c r="H26" s="320">
        <v>504</v>
      </c>
      <c r="I26" s="320">
        <v>0</v>
      </c>
      <c r="J26" s="320">
        <v>0</v>
      </c>
      <c r="K26" s="407">
        <v>6</v>
      </c>
      <c r="L26" s="384">
        <v>4319</v>
      </c>
      <c r="M26" s="415">
        <v>3</v>
      </c>
    </row>
    <row r="27" spans="1:13" ht="17.100000000000001" customHeight="1">
      <c r="A27" s="392">
        <v>22</v>
      </c>
      <c r="B27" s="369" t="s">
        <v>270</v>
      </c>
      <c r="C27" s="319">
        <v>0</v>
      </c>
      <c r="D27" s="320">
        <v>799</v>
      </c>
      <c r="E27" s="320">
        <v>0</v>
      </c>
      <c r="F27" s="320">
        <v>673</v>
      </c>
      <c r="G27" s="320">
        <v>215</v>
      </c>
      <c r="H27" s="320">
        <v>276</v>
      </c>
      <c r="I27" s="320">
        <v>0</v>
      </c>
      <c r="J27" s="320">
        <v>0</v>
      </c>
      <c r="K27" s="407">
        <v>112</v>
      </c>
      <c r="L27" s="384">
        <v>2075</v>
      </c>
      <c r="M27" s="415">
        <v>0</v>
      </c>
    </row>
    <row r="28" spans="1:13" ht="17.100000000000001" customHeight="1">
      <c r="A28" s="392">
        <v>23</v>
      </c>
      <c r="B28" s="369" t="s">
        <v>271</v>
      </c>
      <c r="C28" s="319">
        <v>159</v>
      </c>
      <c r="D28" s="308">
        <v>4728</v>
      </c>
      <c r="E28" s="320">
        <v>353</v>
      </c>
      <c r="F28" s="308">
        <v>3149</v>
      </c>
      <c r="G28" s="320">
        <v>931</v>
      </c>
      <c r="H28" s="320">
        <v>924</v>
      </c>
      <c r="I28" s="320">
        <v>10</v>
      </c>
      <c r="J28" s="320">
        <v>0</v>
      </c>
      <c r="K28" s="407">
        <v>0</v>
      </c>
      <c r="L28" s="384">
        <v>10254</v>
      </c>
      <c r="M28" s="415">
        <v>76</v>
      </c>
    </row>
    <row r="29" spans="1:13" ht="17.100000000000001" customHeight="1">
      <c r="A29" s="392">
        <v>24</v>
      </c>
      <c r="B29" s="369" t="s">
        <v>272</v>
      </c>
      <c r="C29" s="319">
        <v>0</v>
      </c>
      <c r="D29" s="308">
        <v>1518</v>
      </c>
      <c r="E29" s="320">
        <v>31</v>
      </c>
      <c r="F29" s="308">
        <v>1230</v>
      </c>
      <c r="G29" s="320">
        <v>521</v>
      </c>
      <c r="H29" s="320">
        <v>238</v>
      </c>
      <c r="I29" s="320">
        <v>220</v>
      </c>
      <c r="J29" s="320">
        <v>140</v>
      </c>
      <c r="K29" s="407">
        <v>0</v>
      </c>
      <c r="L29" s="384">
        <v>3898</v>
      </c>
      <c r="M29" s="415">
        <v>0</v>
      </c>
    </row>
    <row r="30" spans="1:13" ht="17.100000000000001" customHeight="1">
      <c r="A30" s="392">
        <v>25</v>
      </c>
      <c r="B30" s="369" t="s">
        <v>273</v>
      </c>
      <c r="C30" s="319">
        <v>93</v>
      </c>
      <c r="D30" s="308">
        <v>2725</v>
      </c>
      <c r="E30" s="320">
        <v>296</v>
      </c>
      <c r="F30" s="308">
        <v>1905</v>
      </c>
      <c r="G30" s="308">
        <v>1367</v>
      </c>
      <c r="H30" s="320">
        <v>837</v>
      </c>
      <c r="I30" s="320">
        <v>115</v>
      </c>
      <c r="J30" s="320">
        <v>0</v>
      </c>
      <c r="K30" s="407">
        <v>0</v>
      </c>
      <c r="L30" s="384">
        <v>7338</v>
      </c>
      <c r="M30" s="415">
        <v>242</v>
      </c>
    </row>
    <row r="31" spans="1:13" ht="17.100000000000001" customHeight="1">
      <c r="A31" s="392">
        <v>26</v>
      </c>
      <c r="B31" s="369" t="s">
        <v>274</v>
      </c>
      <c r="C31" s="319">
        <v>0</v>
      </c>
      <c r="D31" s="320">
        <v>566</v>
      </c>
      <c r="E31" s="320">
        <v>17</v>
      </c>
      <c r="F31" s="320">
        <v>371</v>
      </c>
      <c r="G31" s="320">
        <v>392</v>
      </c>
      <c r="H31" s="320">
        <v>143</v>
      </c>
      <c r="I31" s="320">
        <v>54</v>
      </c>
      <c r="J31" s="320">
        <v>5</v>
      </c>
      <c r="K31" s="407">
        <v>0</v>
      </c>
      <c r="L31" s="384">
        <v>1548</v>
      </c>
      <c r="M31" s="415">
        <v>82</v>
      </c>
    </row>
    <row r="32" spans="1:13" ht="17.100000000000001" customHeight="1">
      <c r="A32" s="392">
        <v>27</v>
      </c>
      <c r="B32" s="369" t="s">
        <v>275</v>
      </c>
      <c r="C32" s="319">
        <v>0</v>
      </c>
      <c r="D32" s="320">
        <v>772</v>
      </c>
      <c r="E32" s="320">
        <v>263</v>
      </c>
      <c r="F32" s="320">
        <v>774</v>
      </c>
      <c r="G32" s="320">
        <v>364</v>
      </c>
      <c r="H32" s="320">
        <v>720</v>
      </c>
      <c r="I32" s="320">
        <v>99</v>
      </c>
      <c r="J32" s="320">
        <v>0</v>
      </c>
      <c r="K32" s="407">
        <v>0</v>
      </c>
      <c r="L32" s="384">
        <v>2992</v>
      </c>
      <c r="M32" s="415">
        <v>0</v>
      </c>
    </row>
    <row r="33" spans="1:13" ht="17.100000000000001" customHeight="1" thickBot="1">
      <c r="A33" s="393">
        <v>28</v>
      </c>
      <c r="B33" s="744" t="s">
        <v>276</v>
      </c>
      <c r="C33" s="322">
        <v>802</v>
      </c>
      <c r="D33" s="815">
        <v>2683</v>
      </c>
      <c r="E33" s="817">
        <v>0</v>
      </c>
      <c r="F33" s="815">
        <v>9439</v>
      </c>
      <c r="G33" s="815">
        <v>8239</v>
      </c>
      <c r="H33" s="815">
        <v>1894</v>
      </c>
      <c r="I33" s="817">
        <v>0</v>
      </c>
      <c r="J33" s="817">
        <v>273</v>
      </c>
      <c r="K33" s="906">
        <v>0</v>
      </c>
      <c r="L33" s="743">
        <v>23330</v>
      </c>
      <c r="M33" s="416">
        <v>0</v>
      </c>
    </row>
    <row r="34" spans="1:13" ht="17.100000000000001" customHeight="1">
      <c r="A34" s="361"/>
      <c r="B34" s="361"/>
      <c r="C34" s="361"/>
      <c r="D34" s="361"/>
      <c r="E34" s="361"/>
      <c r="F34" s="361"/>
      <c r="G34" s="361"/>
      <c r="H34" s="361"/>
      <c r="I34" s="361"/>
      <c r="J34" s="361"/>
      <c r="K34" s="361"/>
      <c r="L34" s="361"/>
      <c r="M34" s="361"/>
    </row>
    <row r="35" spans="1:13" ht="17.100000000000001" customHeight="1">
      <c r="A35" s="1219" t="s">
        <v>678</v>
      </c>
      <c r="B35" s="1219"/>
      <c r="C35" s="1219"/>
      <c r="D35" s="1219"/>
      <c r="E35" s="1219"/>
      <c r="F35" s="1219"/>
      <c r="G35" s="1219"/>
      <c r="H35" s="1219"/>
      <c r="I35" s="1219"/>
      <c r="J35" s="1219"/>
      <c r="K35" s="1219"/>
      <c r="L35" s="1219"/>
      <c r="M35" s="1219"/>
    </row>
    <row r="36" spans="1:13" ht="17.100000000000001" customHeight="1">
      <c r="A36" s="1219" t="s">
        <v>584</v>
      </c>
      <c r="B36" s="1219"/>
      <c r="C36" s="1219"/>
      <c r="D36" s="1219"/>
      <c r="E36" s="1219"/>
      <c r="F36" s="1219"/>
      <c r="G36" s="1219"/>
      <c r="H36" s="1219"/>
      <c r="I36" s="1219"/>
      <c r="J36" s="1219"/>
      <c r="K36" s="1219"/>
      <c r="L36" s="1219"/>
      <c r="M36" s="1219"/>
    </row>
    <row r="37" spans="1:13" ht="17.100000000000001" customHeight="1">
      <c r="A37" s="1219" t="s">
        <v>679</v>
      </c>
      <c r="B37" s="1219"/>
      <c r="C37" s="1219"/>
      <c r="D37" s="1219"/>
      <c r="E37" s="1219"/>
      <c r="F37" s="1219"/>
      <c r="G37" s="1219"/>
      <c r="H37" s="1219"/>
      <c r="I37" s="1219"/>
      <c r="J37" s="1219"/>
      <c r="K37" s="1219"/>
      <c r="L37" s="1219"/>
      <c r="M37" s="1219"/>
    </row>
    <row r="38" spans="1:13" ht="15" customHeight="1">
      <c r="A38" s="1219" t="s">
        <v>680</v>
      </c>
      <c r="B38" s="1219"/>
      <c r="C38" s="1219"/>
      <c r="D38" s="1219"/>
      <c r="E38" s="1219"/>
      <c r="F38" s="1219"/>
      <c r="G38" s="1219"/>
      <c r="H38" s="1219"/>
      <c r="I38" s="1219"/>
      <c r="J38" s="1219"/>
      <c r="K38" s="1219"/>
      <c r="L38" s="1219"/>
      <c r="M38" s="1219"/>
    </row>
    <row r="39" spans="1:13" ht="15" customHeight="1">
      <c r="A39" s="361"/>
      <c r="B39" s="361"/>
      <c r="C39" s="361"/>
      <c r="D39" s="361"/>
      <c r="E39" s="361"/>
      <c r="F39" s="361"/>
      <c r="G39" s="361"/>
      <c r="H39" s="361"/>
      <c r="I39" s="361"/>
      <c r="J39" s="361"/>
      <c r="K39" s="361"/>
      <c r="L39" s="361"/>
      <c r="M39" s="361"/>
    </row>
  </sheetData>
  <mergeCells count="5">
    <mergeCell ref="A2:M2"/>
    <mergeCell ref="A35:M35"/>
    <mergeCell ref="A36:M36"/>
    <mergeCell ref="A37:M37"/>
    <mergeCell ref="A38:M38"/>
  </mergeCells>
  <hyperlinks>
    <hyperlink ref="A1" location="'Table of Contents'!A1" display="Return to Table of Contents" xr:uid="{EF422105-DF0B-4A57-A12D-4ED3E4296C1B}"/>
  </hyperlinks>
  <pageMargins left="0.2" right="0.2" top="0.5" bottom="0.5" header="0" footer="0"/>
  <pageSetup paperSize="5"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4296-D889-4197-B8F9-03ED17736B4C}">
  <dimension ref="A1:J37"/>
  <sheetViews>
    <sheetView showGridLines="0" zoomScale="90" zoomScaleNormal="90" workbookViewId="0">
      <selection activeCell="F4" sqref="F4"/>
    </sheetView>
  </sheetViews>
  <sheetFormatPr defaultColWidth="11" defaultRowHeight="15" customHeight="1"/>
  <cols>
    <col min="1" max="1" width="10.09765625" style="9" customWidth="1"/>
    <col min="2" max="2" width="58" bestFit="1" customWidth="1"/>
    <col min="3" max="3" width="13" bestFit="1" customWidth="1"/>
    <col min="4" max="4" width="10" bestFit="1" customWidth="1"/>
    <col min="5" max="5" width="12" bestFit="1" customWidth="1"/>
    <col min="6" max="6" width="8" bestFit="1" customWidth="1"/>
    <col min="7" max="7" width="11" bestFit="1" customWidth="1"/>
    <col min="8" max="8" width="12" bestFit="1" customWidth="1"/>
    <col min="9" max="9" width="8" bestFit="1" customWidth="1"/>
    <col min="10" max="10" width="7.69921875" customWidth="1"/>
  </cols>
  <sheetData>
    <row r="1" spans="1:10" ht="15" customHeight="1">
      <c r="A1" s="128" t="s">
        <v>204</v>
      </c>
    </row>
    <row r="2" spans="1:10" ht="121.5" customHeight="1">
      <c r="A2" s="1296" t="s">
        <v>681</v>
      </c>
      <c r="B2" s="1296"/>
      <c r="C2" s="1296"/>
      <c r="D2" s="1296"/>
      <c r="E2" s="1296"/>
      <c r="F2" s="1296"/>
      <c r="G2" s="1296"/>
      <c r="H2" s="1296"/>
      <c r="I2" s="1296"/>
      <c r="J2" s="1296"/>
    </row>
    <row r="3" spans="1:10" ht="36.6" customHeight="1" thickBot="1">
      <c r="A3" s="1314" t="s">
        <v>621</v>
      </c>
      <c r="B3" s="1314"/>
      <c r="C3" s="1314"/>
      <c r="D3" s="1314"/>
      <c r="E3" s="1314"/>
      <c r="F3" s="1314"/>
      <c r="G3" s="1314"/>
      <c r="H3" s="1314"/>
      <c r="I3" s="1314"/>
      <c r="J3" s="1314"/>
    </row>
    <row r="4" spans="1:10" ht="53.1" customHeight="1">
      <c r="A4" s="905" t="s">
        <v>245</v>
      </c>
      <c r="B4" s="863" t="s">
        <v>246</v>
      </c>
      <c r="C4" s="874" t="s">
        <v>675</v>
      </c>
      <c r="D4" s="862" t="s">
        <v>574</v>
      </c>
      <c r="E4" s="874" t="s">
        <v>577</v>
      </c>
      <c r="F4" s="862" t="s">
        <v>578</v>
      </c>
      <c r="G4" s="862" t="s">
        <v>580</v>
      </c>
      <c r="H4" s="862" t="s">
        <v>581</v>
      </c>
      <c r="I4" s="875" t="s">
        <v>582</v>
      </c>
      <c r="J4" s="907" t="s">
        <v>207</v>
      </c>
    </row>
    <row r="5" spans="1:10" ht="17.100000000000001" customHeight="1">
      <c r="A5" s="390" t="s">
        <v>603</v>
      </c>
      <c r="B5" s="410" t="s">
        <v>248</v>
      </c>
      <c r="C5" s="417">
        <v>0</v>
      </c>
      <c r="D5" s="389">
        <v>25</v>
      </c>
      <c r="E5" s="389">
        <v>13</v>
      </c>
      <c r="F5" s="389">
        <v>7</v>
      </c>
      <c r="G5" s="374">
        <v>1939</v>
      </c>
      <c r="H5" s="389">
        <v>1</v>
      </c>
      <c r="I5" s="412">
        <v>81</v>
      </c>
      <c r="J5" s="375">
        <v>2066</v>
      </c>
    </row>
    <row r="6" spans="1:10" ht="17.100000000000001" customHeight="1">
      <c r="A6" s="391" t="s">
        <v>604</v>
      </c>
      <c r="B6" s="369" t="s">
        <v>249</v>
      </c>
      <c r="C6" s="319" t="s">
        <v>622</v>
      </c>
      <c r="D6" s="320" t="s">
        <v>622</v>
      </c>
      <c r="E6" s="320" t="s">
        <v>622</v>
      </c>
      <c r="F6" s="320" t="s">
        <v>622</v>
      </c>
      <c r="G6" s="320" t="s">
        <v>622</v>
      </c>
      <c r="H6" s="320" t="s">
        <v>622</v>
      </c>
      <c r="I6" s="407" t="s">
        <v>622</v>
      </c>
      <c r="J6" s="383" t="s">
        <v>622</v>
      </c>
    </row>
    <row r="7" spans="1:10" ht="17.100000000000001" customHeight="1">
      <c r="A7" s="392" t="s">
        <v>605</v>
      </c>
      <c r="B7" s="369" t="s">
        <v>250</v>
      </c>
      <c r="C7" s="319">
        <v>0</v>
      </c>
      <c r="D7" s="320">
        <v>0</v>
      </c>
      <c r="E7" s="320">
        <v>0</v>
      </c>
      <c r="F7" s="320">
        <v>0</v>
      </c>
      <c r="G7" s="320">
        <v>51</v>
      </c>
      <c r="H7" s="320">
        <v>0</v>
      </c>
      <c r="I7" s="407">
        <v>0</v>
      </c>
      <c r="J7" s="383">
        <v>51</v>
      </c>
    </row>
    <row r="8" spans="1:10" ht="17.100000000000001" customHeight="1">
      <c r="A8" s="392" t="s">
        <v>606</v>
      </c>
      <c r="B8" s="369" t="s">
        <v>251</v>
      </c>
      <c r="C8" s="319">
        <v>0</v>
      </c>
      <c r="D8" s="320">
        <v>0</v>
      </c>
      <c r="E8" s="320">
        <v>0</v>
      </c>
      <c r="F8" s="320">
        <v>0</v>
      </c>
      <c r="G8" s="320">
        <v>0</v>
      </c>
      <c r="H8" s="320">
        <v>0</v>
      </c>
      <c r="I8" s="407">
        <v>0</v>
      </c>
      <c r="J8" s="383">
        <v>0</v>
      </c>
    </row>
    <row r="9" spans="1:10" ht="17.100000000000001" customHeight="1">
      <c r="A9" s="392" t="s">
        <v>607</v>
      </c>
      <c r="B9" s="369" t="s">
        <v>252</v>
      </c>
      <c r="C9" s="319">
        <v>0</v>
      </c>
      <c r="D9" s="320">
        <v>0</v>
      </c>
      <c r="E9" s="320">
        <v>0</v>
      </c>
      <c r="F9" s="320">
        <v>0</v>
      </c>
      <c r="G9" s="320">
        <v>0</v>
      </c>
      <c r="H9" s="320">
        <v>0</v>
      </c>
      <c r="I9" s="407">
        <v>0</v>
      </c>
      <c r="J9" s="383">
        <v>0</v>
      </c>
    </row>
    <row r="10" spans="1:10" ht="17.100000000000001" customHeight="1">
      <c r="A10" s="392" t="s">
        <v>608</v>
      </c>
      <c r="B10" s="369" t="s">
        <v>253</v>
      </c>
      <c r="C10" s="319">
        <v>0</v>
      </c>
      <c r="D10" s="320">
        <v>0</v>
      </c>
      <c r="E10" s="320">
        <v>0</v>
      </c>
      <c r="F10" s="320">
        <v>0</v>
      </c>
      <c r="G10" s="320">
        <v>324</v>
      </c>
      <c r="H10" s="320">
        <v>0</v>
      </c>
      <c r="I10" s="407">
        <v>0</v>
      </c>
      <c r="J10" s="383">
        <v>324</v>
      </c>
    </row>
    <row r="11" spans="1:10" ht="17.100000000000001" customHeight="1">
      <c r="A11" s="392" t="s">
        <v>609</v>
      </c>
      <c r="B11" s="369" t="s">
        <v>254</v>
      </c>
      <c r="C11" s="319">
        <v>0</v>
      </c>
      <c r="D11" s="320">
        <v>0</v>
      </c>
      <c r="E11" s="320">
        <v>0</v>
      </c>
      <c r="F11" s="320">
        <v>0</v>
      </c>
      <c r="G11" s="320">
        <v>0</v>
      </c>
      <c r="H11" s="320">
        <v>0</v>
      </c>
      <c r="I11" s="407">
        <v>0</v>
      </c>
      <c r="J11" s="383">
        <v>0</v>
      </c>
    </row>
    <row r="12" spans="1:10" ht="17.100000000000001" customHeight="1">
      <c r="A12" s="392" t="s">
        <v>611</v>
      </c>
      <c r="B12" s="369" t="s">
        <v>255</v>
      </c>
      <c r="C12" s="319">
        <v>0</v>
      </c>
      <c r="D12" s="320">
        <v>0</v>
      </c>
      <c r="E12" s="320">
        <v>0</v>
      </c>
      <c r="F12" s="320">
        <v>0</v>
      </c>
      <c r="G12" s="320">
        <v>0</v>
      </c>
      <c r="H12" s="320">
        <v>0</v>
      </c>
      <c r="I12" s="407">
        <v>0</v>
      </c>
      <c r="J12" s="383">
        <v>0</v>
      </c>
    </row>
    <row r="13" spans="1:10" ht="17.100000000000001" customHeight="1">
      <c r="A13" s="392" t="s">
        <v>613</v>
      </c>
      <c r="B13" s="369" t="s">
        <v>256</v>
      </c>
      <c r="C13" s="319">
        <v>0</v>
      </c>
      <c r="D13" s="320">
        <v>0</v>
      </c>
      <c r="E13" s="320">
        <v>0</v>
      </c>
      <c r="F13" s="320">
        <v>0</v>
      </c>
      <c r="G13" s="320">
        <v>42</v>
      </c>
      <c r="H13" s="320">
        <v>0</v>
      </c>
      <c r="I13" s="407">
        <v>0</v>
      </c>
      <c r="J13" s="383">
        <v>42</v>
      </c>
    </row>
    <row r="14" spans="1:10" ht="17.100000000000001" customHeight="1">
      <c r="A14" s="392" t="s">
        <v>614</v>
      </c>
      <c r="B14" s="369" t="s">
        <v>257</v>
      </c>
      <c r="C14" s="319">
        <v>0</v>
      </c>
      <c r="D14" s="320">
        <v>0</v>
      </c>
      <c r="E14" s="320">
        <v>0</v>
      </c>
      <c r="F14" s="320">
        <v>0</v>
      </c>
      <c r="G14" s="320">
        <v>0</v>
      </c>
      <c r="H14" s="320">
        <v>0</v>
      </c>
      <c r="I14" s="407">
        <v>0</v>
      </c>
      <c r="J14" s="383">
        <v>0</v>
      </c>
    </row>
    <row r="15" spans="1:10" ht="17.100000000000001" customHeight="1">
      <c r="A15" s="392">
        <v>10</v>
      </c>
      <c r="B15" s="369" t="s">
        <v>258</v>
      </c>
      <c r="C15" s="319">
        <v>0</v>
      </c>
      <c r="D15" s="320">
        <v>0</v>
      </c>
      <c r="E15" s="320">
        <v>0</v>
      </c>
      <c r="F15" s="320">
        <v>0</v>
      </c>
      <c r="G15" s="320">
        <v>602</v>
      </c>
      <c r="H15" s="320">
        <v>0</v>
      </c>
      <c r="I15" s="407">
        <v>0</v>
      </c>
      <c r="J15" s="383">
        <v>602</v>
      </c>
    </row>
    <row r="16" spans="1:10" ht="17.100000000000001" customHeight="1">
      <c r="A16" s="392">
        <v>11</v>
      </c>
      <c r="B16" s="369" t="s">
        <v>259</v>
      </c>
      <c r="C16" s="319">
        <v>0</v>
      </c>
      <c r="D16" s="320">
        <v>0</v>
      </c>
      <c r="E16" s="320">
        <v>11</v>
      </c>
      <c r="F16" s="320">
        <v>5</v>
      </c>
      <c r="G16" s="320">
        <v>99</v>
      </c>
      <c r="H16" s="320">
        <v>0</v>
      </c>
      <c r="I16" s="407">
        <v>0</v>
      </c>
      <c r="J16" s="383">
        <v>115</v>
      </c>
    </row>
    <row r="17" spans="1:10" ht="17.100000000000001" customHeight="1">
      <c r="A17" s="392">
        <v>12</v>
      </c>
      <c r="B17" s="369" t="s">
        <v>260</v>
      </c>
      <c r="C17" s="319">
        <v>0</v>
      </c>
      <c r="D17" s="320">
        <v>0</v>
      </c>
      <c r="E17" s="320">
        <v>0</v>
      </c>
      <c r="F17" s="320">
        <v>0</v>
      </c>
      <c r="G17" s="320">
        <v>0</v>
      </c>
      <c r="H17" s="320">
        <v>0</v>
      </c>
      <c r="I17" s="407">
        <v>0</v>
      </c>
      <c r="J17" s="383">
        <v>0</v>
      </c>
    </row>
    <row r="18" spans="1:10" ht="17.100000000000001" customHeight="1">
      <c r="A18" s="392">
        <v>13</v>
      </c>
      <c r="B18" s="369" t="s">
        <v>261</v>
      </c>
      <c r="C18" s="319">
        <v>0</v>
      </c>
      <c r="D18" s="320">
        <v>0</v>
      </c>
      <c r="E18" s="320">
        <v>0</v>
      </c>
      <c r="F18" s="320">
        <v>0</v>
      </c>
      <c r="G18" s="320">
        <v>0</v>
      </c>
      <c r="H18" s="320">
        <v>0</v>
      </c>
      <c r="I18" s="407">
        <v>0</v>
      </c>
      <c r="J18" s="383">
        <v>0</v>
      </c>
    </row>
    <row r="19" spans="1:10" ht="17.100000000000001" customHeight="1">
      <c r="A19" s="392">
        <v>14</v>
      </c>
      <c r="B19" s="369" t="s">
        <v>262</v>
      </c>
      <c r="C19" s="319">
        <v>0</v>
      </c>
      <c r="D19" s="320">
        <v>0</v>
      </c>
      <c r="E19" s="320">
        <v>0</v>
      </c>
      <c r="F19" s="320">
        <v>0</v>
      </c>
      <c r="G19" s="320">
        <v>0</v>
      </c>
      <c r="H19" s="320">
        <v>0</v>
      </c>
      <c r="I19" s="407">
        <v>0</v>
      </c>
      <c r="J19" s="383">
        <v>0</v>
      </c>
    </row>
    <row r="20" spans="1:10" ht="17.100000000000001" customHeight="1">
      <c r="A20" s="392">
        <v>15</v>
      </c>
      <c r="B20" s="369" t="s">
        <v>263</v>
      </c>
      <c r="C20" s="319">
        <v>0</v>
      </c>
      <c r="D20" s="320">
        <v>20</v>
      </c>
      <c r="E20" s="320">
        <v>2</v>
      </c>
      <c r="F20" s="320">
        <v>0</v>
      </c>
      <c r="G20" s="320">
        <v>17</v>
      </c>
      <c r="H20" s="320">
        <v>1</v>
      </c>
      <c r="I20" s="407">
        <v>77</v>
      </c>
      <c r="J20" s="383">
        <v>117</v>
      </c>
    </row>
    <row r="21" spans="1:10" ht="17.100000000000001" customHeight="1">
      <c r="A21" s="392">
        <v>16</v>
      </c>
      <c r="B21" s="369" t="s">
        <v>264</v>
      </c>
      <c r="C21" s="319">
        <v>0</v>
      </c>
      <c r="D21" s="320">
        <v>0</v>
      </c>
      <c r="E21" s="320">
        <v>0</v>
      </c>
      <c r="F21" s="320">
        <v>0</v>
      </c>
      <c r="G21" s="320">
        <v>0</v>
      </c>
      <c r="H21" s="320">
        <v>0</v>
      </c>
      <c r="I21" s="407">
        <v>0</v>
      </c>
      <c r="J21" s="383">
        <v>0</v>
      </c>
    </row>
    <row r="22" spans="1:10" ht="17.100000000000001" customHeight="1">
      <c r="A22" s="392">
        <v>17</v>
      </c>
      <c r="B22" s="369" t="s">
        <v>265</v>
      </c>
      <c r="C22" s="319">
        <v>0</v>
      </c>
      <c r="D22" s="320">
        <v>5</v>
      </c>
      <c r="E22" s="320">
        <v>0</v>
      </c>
      <c r="F22" s="320">
        <v>0</v>
      </c>
      <c r="G22" s="320">
        <v>19</v>
      </c>
      <c r="H22" s="320">
        <v>0</v>
      </c>
      <c r="I22" s="407">
        <v>0</v>
      </c>
      <c r="J22" s="383">
        <v>24</v>
      </c>
    </row>
    <row r="23" spans="1:10" ht="17.100000000000001" customHeight="1">
      <c r="A23" s="392">
        <v>18</v>
      </c>
      <c r="B23" s="369" t="s">
        <v>266</v>
      </c>
      <c r="C23" s="319">
        <v>0</v>
      </c>
      <c r="D23" s="320">
        <v>0</v>
      </c>
      <c r="E23" s="320">
        <v>0</v>
      </c>
      <c r="F23" s="320">
        <v>0</v>
      </c>
      <c r="G23" s="320">
        <v>286</v>
      </c>
      <c r="H23" s="320">
        <v>0</v>
      </c>
      <c r="I23" s="407">
        <v>0</v>
      </c>
      <c r="J23" s="383">
        <v>286</v>
      </c>
    </row>
    <row r="24" spans="1:10" ht="17.100000000000001" customHeight="1">
      <c r="A24" s="392">
        <v>19</v>
      </c>
      <c r="B24" s="369" t="s">
        <v>267</v>
      </c>
      <c r="C24" s="319">
        <v>0</v>
      </c>
      <c r="D24" s="320">
        <v>0</v>
      </c>
      <c r="E24" s="320">
        <v>0</v>
      </c>
      <c r="F24" s="320">
        <v>0</v>
      </c>
      <c r="G24" s="320">
        <v>0</v>
      </c>
      <c r="H24" s="320">
        <v>0</v>
      </c>
      <c r="I24" s="407">
        <v>0</v>
      </c>
      <c r="J24" s="383">
        <v>0</v>
      </c>
    </row>
    <row r="25" spans="1:10" ht="17.100000000000001" customHeight="1">
      <c r="A25" s="392">
        <v>20</v>
      </c>
      <c r="B25" s="369" t="s">
        <v>268</v>
      </c>
      <c r="C25" s="319">
        <v>0</v>
      </c>
      <c r="D25" s="320">
        <v>0</v>
      </c>
      <c r="E25" s="320">
        <v>0</v>
      </c>
      <c r="F25" s="320">
        <v>0</v>
      </c>
      <c r="G25" s="320">
        <v>0</v>
      </c>
      <c r="H25" s="320">
        <v>0</v>
      </c>
      <c r="I25" s="407">
        <v>0</v>
      </c>
      <c r="J25" s="383">
        <v>0</v>
      </c>
    </row>
    <row r="26" spans="1:10" ht="17.100000000000001" customHeight="1">
      <c r="A26" s="392">
        <v>21</v>
      </c>
      <c r="B26" s="369" t="s">
        <v>269</v>
      </c>
      <c r="C26" s="319">
        <v>0</v>
      </c>
      <c r="D26" s="320">
        <v>0</v>
      </c>
      <c r="E26" s="320">
        <v>0</v>
      </c>
      <c r="F26" s="320">
        <v>0</v>
      </c>
      <c r="G26" s="320">
        <v>0</v>
      </c>
      <c r="H26" s="320">
        <v>0</v>
      </c>
      <c r="I26" s="407">
        <v>0</v>
      </c>
      <c r="J26" s="383">
        <v>0</v>
      </c>
    </row>
    <row r="27" spans="1:10" ht="17.100000000000001" customHeight="1">
      <c r="A27" s="392">
        <v>22</v>
      </c>
      <c r="B27" s="369" t="s">
        <v>270</v>
      </c>
      <c r="C27" s="319">
        <v>0</v>
      </c>
      <c r="D27" s="320">
        <v>0</v>
      </c>
      <c r="E27" s="320">
        <v>0</v>
      </c>
      <c r="F27" s="320">
        <v>0</v>
      </c>
      <c r="G27" s="320">
        <v>0</v>
      </c>
      <c r="H27" s="320">
        <v>0</v>
      </c>
      <c r="I27" s="407">
        <v>0</v>
      </c>
      <c r="J27" s="383">
        <v>0</v>
      </c>
    </row>
    <row r="28" spans="1:10" ht="17.100000000000001" customHeight="1">
      <c r="A28" s="392">
        <v>23</v>
      </c>
      <c r="B28" s="369" t="s">
        <v>271</v>
      </c>
      <c r="C28" s="319">
        <v>0</v>
      </c>
      <c r="D28" s="320">
        <v>0</v>
      </c>
      <c r="E28" s="320">
        <v>0</v>
      </c>
      <c r="F28" s="320">
        <v>0</v>
      </c>
      <c r="G28" s="320">
        <v>10</v>
      </c>
      <c r="H28" s="320">
        <v>0</v>
      </c>
      <c r="I28" s="407">
        <v>0</v>
      </c>
      <c r="J28" s="383">
        <v>10</v>
      </c>
    </row>
    <row r="29" spans="1:10" ht="17.100000000000001" customHeight="1">
      <c r="A29" s="392">
        <v>24</v>
      </c>
      <c r="B29" s="369" t="s">
        <v>272</v>
      </c>
      <c r="C29" s="319">
        <v>0</v>
      </c>
      <c r="D29" s="320">
        <v>0</v>
      </c>
      <c r="E29" s="320">
        <v>0</v>
      </c>
      <c r="F29" s="320">
        <v>0</v>
      </c>
      <c r="G29" s="320">
        <v>220</v>
      </c>
      <c r="H29" s="320">
        <v>0</v>
      </c>
      <c r="I29" s="407">
        <v>0</v>
      </c>
      <c r="J29" s="383">
        <v>220</v>
      </c>
    </row>
    <row r="30" spans="1:10" ht="17.100000000000001" customHeight="1">
      <c r="A30" s="392">
        <v>25</v>
      </c>
      <c r="B30" s="369" t="s">
        <v>273</v>
      </c>
      <c r="C30" s="319">
        <v>0</v>
      </c>
      <c r="D30" s="320">
        <v>0</v>
      </c>
      <c r="E30" s="320">
        <v>0</v>
      </c>
      <c r="F30" s="320">
        <v>0</v>
      </c>
      <c r="G30" s="320">
        <v>111</v>
      </c>
      <c r="H30" s="320">
        <v>0</v>
      </c>
      <c r="I30" s="407">
        <v>4</v>
      </c>
      <c r="J30" s="383">
        <v>115</v>
      </c>
    </row>
    <row r="31" spans="1:10" ht="17.100000000000001" customHeight="1">
      <c r="A31" s="392">
        <v>26</v>
      </c>
      <c r="B31" s="369" t="s">
        <v>274</v>
      </c>
      <c r="C31" s="319">
        <v>0</v>
      </c>
      <c r="D31" s="320">
        <v>0</v>
      </c>
      <c r="E31" s="320">
        <v>0</v>
      </c>
      <c r="F31" s="320">
        <v>2</v>
      </c>
      <c r="G31" s="320">
        <v>52</v>
      </c>
      <c r="H31" s="320">
        <v>0</v>
      </c>
      <c r="I31" s="407">
        <v>0</v>
      </c>
      <c r="J31" s="383">
        <v>54</v>
      </c>
    </row>
    <row r="32" spans="1:10" ht="17.100000000000001" customHeight="1">
      <c r="A32" s="392">
        <v>27</v>
      </c>
      <c r="B32" s="369" t="s">
        <v>275</v>
      </c>
      <c r="C32" s="319">
        <v>0</v>
      </c>
      <c r="D32" s="320">
        <v>0</v>
      </c>
      <c r="E32" s="320">
        <v>0</v>
      </c>
      <c r="F32" s="320">
        <v>0</v>
      </c>
      <c r="G32" s="320">
        <v>99</v>
      </c>
      <c r="H32" s="320">
        <v>0</v>
      </c>
      <c r="I32" s="407">
        <v>0</v>
      </c>
      <c r="J32" s="383">
        <v>99</v>
      </c>
    </row>
    <row r="33" spans="1:10" ht="17.100000000000001" customHeight="1" thickBot="1">
      <c r="A33" s="393">
        <v>28</v>
      </c>
      <c r="B33" s="744" t="s">
        <v>276</v>
      </c>
      <c r="C33" s="322">
        <v>0</v>
      </c>
      <c r="D33" s="817">
        <v>0</v>
      </c>
      <c r="E33" s="817">
        <v>0</v>
      </c>
      <c r="F33" s="817">
        <v>0</v>
      </c>
      <c r="G33" s="817">
        <v>0</v>
      </c>
      <c r="H33" s="817">
        <v>0</v>
      </c>
      <c r="I33" s="906">
        <v>0</v>
      </c>
      <c r="J33" s="898">
        <v>0</v>
      </c>
    </row>
    <row r="34" spans="1:10" ht="17.100000000000001" customHeight="1">
      <c r="A34" s="361"/>
      <c r="B34" s="361"/>
      <c r="C34" s="361"/>
      <c r="D34" s="361"/>
      <c r="E34" s="361"/>
      <c r="F34" s="361"/>
      <c r="G34" s="361"/>
      <c r="H34" s="361"/>
      <c r="I34" s="361"/>
      <c r="J34" s="361"/>
    </row>
    <row r="35" spans="1:10" ht="17.100000000000001" customHeight="1">
      <c r="A35" s="1219" t="s">
        <v>682</v>
      </c>
      <c r="B35" s="1219"/>
      <c r="C35" s="1219"/>
      <c r="D35" s="1219"/>
      <c r="E35" s="1219"/>
      <c r="F35" s="1219"/>
      <c r="G35" s="1219"/>
      <c r="H35" s="1219"/>
      <c r="I35" s="1219"/>
      <c r="J35" s="1219"/>
    </row>
    <row r="36" spans="1:10" ht="15" customHeight="1">
      <c r="A36" s="1219" t="s">
        <v>584</v>
      </c>
      <c r="B36" s="1219"/>
      <c r="C36" s="1219"/>
      <c r="D36" s="1219"/>
      <c r="E36" s="1219"/>
      <c r="F36" s="1219"/>
      <c r="G36" s="1219"/>
      <c r="H36" s="1219"/>
      <c r="I36" s="1219"/>
      <c r="J36" s="1219"/>
    </row>
    <row r="37" spans="1:10" ht="15" customHeight="1">
      <c r="A37" s="128" t="s">
        <v>204</v>
      </c>
    </row>
  </sheetData>
  <mergeCells count="4">
    <mergeCell ref="A2:J2"/>
    <mergeCell ref="A3:J3"/>
    <mergeCell ref="A35:J35"/>
    <mergeCell ref="A36:J36"/>
  </mergeCells>
  <hyperlinks>
    <hyperlink ref="A1" location="'Table of Contents'!A1" display="Return to Table of Contents" xr:uid="{0FF463E8-4291-4DDA-BD69-F4EFFBA2B48D}"/>
    <hyperlink ref="A37" location="'Table of Contents'!A1" display="Return to Table of Contents" xr:uid="{E78AFFC9-F824-4075-8C5A-7F244AF247D0}"/>
  </hyperlinks>
  <pageMargins left="0.2" right="0.2" top="0.5" bottom="0.5" header="0" footer="0"/>
  <pageSetup paperSize="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showGridLines="0" zoomScaleNormal="100" workbookViewId="0">
      <selection activeCell="A4" sqref="A4:A5"/>
    </sheetView>
  </sheetViews>
  <sheetFormatPr defaultColWidth="11" defaultRowHeight="15" customHeight="1"/>
  <cols>
    <col min="1" max="1" width="10" bestFit="1" customWidth="1"/>
    <col min="2" max="2" width="8" bestFit="1" customWidth="1"/>
    <col min="3" max="3" width="6" bestFit="1" customWidth="1"/>
    <col min="4" max="4" width="9" bestFit="1" customWidth="1"/>
    <col min="5" max="5" width="6" bestFit="1" customWidth="1"/>
    <col min="6" max="7" width="12" bestFit="1" customWidth="1"/>
    <col min="8" max="9" width="9" bestFit="1" customWidth="1"/>
    <col min="10" max="11" width="8" bestFit="1" customWidth="1"/>
    <col min="12" max="13" width="6" bestFit="1" customWidth="1"/>
    <col min="14" max="14" width="9" bestFit="1" customWidth="1"/>
    <col min="15" max="15" width="6" bestFit="1" customWidth="1"/>
    <col min="16" max="16" width="9" bestFit="1" customWidth="1"/>
    <col min="17" max="17" width="8" bestFit="1" customWidth="1"/>
  </cols>
  <sheetData>
    <row r="1" spans="1:17" ht="15" customHeight="1">
      <c r="A1" s="128" t="s">
        <v>204</v>
      </c>
    </row>
    <row r="2" spans="1:17" ht="82.95" customHeight="1">
      <c r="A2" s="1233" t="s">
        <v>216</v>
      </c>
      <c r="B2" s="1234"/>
      <c r="C2" s="1234"/>
      <c r="D2" s="1234"/>
      <c r="E2" s="1234"/>
      <c r="F2" s="1234"/>
      <c r="G2" s="1234"/>
      <c r="H2" s="1234"/>
      <c r="I2" s="1234"/>
      <c r="J2" s="1234"/>
      <c r="K2" s="1234"/>
      <c r="L2" s="1234"/>
      <c r="M2" s="1234"/>
      <c r="N2" s="1234"/>
      <c r="O2" s="1234"/>
      <c r="P2" s="1234"/>
      <c r="Q2" s="1234"/>
    </row>
    <row r="3" spans="1:17" ht="15" customHeight="1" thickBot="1"/>
    <row r="4" spans="1:17" ht="35.1" customHeight="1">
      <c r="A4" s="1235" t="s">
        <v>2</v>
      </c>
      <c r="B4" s="1237" t="s">
        <v>217</v>
      </c>
      <c r="C4" s="1238"/>
      <c r="D4" s="1239" t="s">
        <v>218</v>
      </c>
      <c r="E4" s="1238"/>
      <c r="F4" s="1239" t="s">
        <v>219</v>
      </c>
      <c r="G4" s="1238"/>
      <c r="H4" s="1239" t="s">
        <v>220</v>
      </c>
      <c r="I4" s="1238"/>
      <c r="J4" s="1239" t="s">
        <v>221</v>
      </c>
      <c r="K4" s="1238"/>
      <c r="L4" s="1239" t="s">
        <v>222</v>
      </c>
      <c r="M4" s="1238"/>
      <c r="N4" s="1239" t="s">
        <v>223</v>
      </c>
      <c r="O4" s="1241"/>
      <c r="P4" s="1237" t="s">
        <v>207</v>
      </c>
      <c r="Q4" s="1242"/>
    </row>
    <row r="5" spans="1:17" ht="17.100000000000001" customHeight="1">
      <c r="A5" s="1236"/>
      <c r="B5" s="833" t="s">
        <v>224</v>
      </c>
      <c r="C5" s="834" t="s">
        <v>225</v>
      </c>
      <c r="D5" s="834" t="s">
        <v>224</v>
      </c>
      <c r="E5" s="834" t="s">
        <v>225</v>
      </c>
      <c r="F5" s="834" t="s">
        <v>224</v>
      </c>
      <c r="G5" s="834" t="s">
        <v>225</v>
      </c>
      <c r="H5" s="834" t="s">
        <v>224</v>
      </c>
      <c r="I5" s="834" t="s">
        <v>225</v>
      </c>
      <c r="J5" s="834" t="s">
        <v>224</v>
      </c>
      <c r="K5" s="834" t="s">
        <v>225</v>
      </c>
      <c r="L5" s="834" t="s">
        <v>224</v>
      </c>
      <c r="M5" s="834" t="s">
        <v>225</v>
      </c>
      <c r="N5" s="834" t="s">
        <v>224</v>
      </c>
      <c r="O5" s="835" t="s">
        <v>225</v>
      </c>
      <c r="P5" s="833" t="s">
        <v>224</v>
      </c>
      <c r="Q5" s="836" t="s">
        <v>225</v>
      </c>
    </row>
    <row r="6" spans="1:17" ht="17.100000000000001" customHeight="1" thickBot="1">
      <c r="A6" s="837" t="s">
        <v>226</v>
      </c>
      <c r="B6" s="838">
        <v>74730</v>
      </c>
      <c r="C6" s="839">
        <v>17.425957751438201</v>
      </c>
      <c r="D6" s="840">
        <v>147422</v>
      </c>
      <c r="E6" s="839">
        <v>34.376683308343601</v>
      </c>
      <c r="F6" s="840">
        <v>20693</v>
      </c>
      <c r="G6" s="839">
        <v>4.8253090291785101</v>
      </c>
      <c r="H6" s="840">
        <v>14400</v>
      </c>
      <c r="I6" s="839">
        <v>3.357872228298</v>
      </c>
      <c r="J6" s="840">
        <v>16531</v>
      </c>
      <c r="K6" s="839">
        <v>3.8547906809718202</v>
      </c>
      <c r="L6" s="840">
        <v>19017</v>
      </c>
      <c r="M6" s="839">
        <v>4.4344900114960497</v>
      </c>
      <c r="N6" s="840">
        <v>136050</v>
      </c>
      <c r="O6" s="841">
        <v>31.724896990273798</v>
      </c>
      <c r="P6" s="838">
        <v>428843</v>
      </c>
      <c r="Q6" s="842">
        <v>100</v>
      </c>
    </row>
    <row r="7" spans="1:17" ht="17.100000000000001" customHeight="1">
      <c r="A7" s="1219" t="s">
        <v>227</v>
      </c>
      <c r="B7" s="1220"/>
      <c r="C7" s="1220"/>
      <c r="D7" s="1220"/>
      <c r="E7" s="1220"/>
      <c r="F7" s="1220"/>
      <c r="G7" s="1220"/>
      <c r="H7" s="1220"/>
      <c r="I7" s="1220"/>
      <c r="J7" s="1220"/>
      <c r="K7" s="1220"/>
      <c r="L7" s="1220"/>
      <c r="M7" s="1220"/>
      <c r="N7" s="1220"/>
      <c r="O7" s="1220"/>
      <c r="P7" s="1220"/>
      <c r="Q7" s="1220"/>
    </row>
    <row r="8" spans="1:17" ht="17.100000000000001" customHeight="1">
      <c r="A8" s="1221" t="s">
        <v>228</v>
      </c>
      <c r="B8" s="1240"/>
      <c r="C8" s="1240"/>
      <c r="D8" s="1240"/>
      <c r="E8" s="1240"/>
      <c r="F8" s="1240"/>
      <c r="G8" s="1240"/>
      <c r="H8" s="1240"/>
      <c r="I8" s="1240"/>
      <c r="J8" s="1240"/>
      <c r="K8" s="1240"/>
      <c r="L8" s="1240"/>
      <c r="M8" s="1240"/>
      <c r="N8" s="1240"/>
      <c r="O8" s="1240"/>
      <c r="P8" s="1240"/>
      <c r="Q8" s="1240"/>
    </row>
    <row r="9" spans="1:17" ht="17.100000000000001" customHeight="1">
      <c r="A9" s="1219" t="s">
        <v>229</v>
      </c>
      <c r="B9" s="1220"/>
      <c r="C9" s="1220"/>
      <c r="D9" s="1220"/>
      <c r="E9" s="1220"/>
      <c r="F9" s="1220"/>
      <c r="G9" s="1220"/>
      <c r="H9" s="1220"/>
      <c r="I9" s="1220"/>
      <c r="J9" s="1220"/>
      <c r="K9" s="1220"/>
      <c r="L9" s="1220"/>
      <c r="M9" s="1220"/>
      <c r="N9" s="1220"/>
      <c r="O9" s="1220"/>
      <c r="P9" s="1220"/>
      <c r="Q9" s="1220"/>
    </row>
    <row r="11" spans="1:17" ht="15" customHeight="1">
      <c r="A11" s="128" t="s">
        <v>204</v>
      </c>
    </row>
    <row r="18" spans="3:19" ht="15" customHeight="1">
      <c r="C18" s="1225"/>
      <c r="D18" s="1226"/>
      <c r="E18" s="1226"/>
      <c r="F18" s="1226"/>
      <c r="G18" s="1226"/>
      <c r="H18" s="1226"/>
      <c r="I18" s="1226"/>
      <c r="J18" s="1226"/>
      <c r="K18" s="1226"/>
      <c r="L18" s="1226"/>
      <c r="M18" s="1226"/>
      <c r="N18" s="1226"/>
      <c r="O18" s="1226"/>
      <c r="P18" s="1226"/>
      <c r="Q18" s="1226"/>
      <c r="R18" s="1226"/>
      <c r="S18" s="1226"/>
    </row>
    <row r="19" spans="3:19" ht="15" customHeight="1">
      <c r="C19" s="1225"/>
      <c r="D19" s="1226"/>
      <c r="E19" s="1226"/>
      <c r="F19" s="1226"/>
      <c r="G19" s="1226"/>
      <c r="H19" s="1226"/>
      <c r="I19" s="1226"/>
      <c r="J19" s="1226"/>
      <c r="K19" s="1226"/>
      <c r="L19" s="1226"/>
      <c r="M19" s="1226"/>
      <c r="N19" s="1226"/>
      <c r="O19" s="1226"/>
      <c r="P19" s="1226"/>
      <c r="Q19" s="1226"/>
      <c r="R19" s="1226"/>
      <c r="S19" s="1226"/>
    </row>
    <row r="20" spans="3:19" ht="15" customHeight="1">
      <c r="C20" s="1225"/>
      <c r="D20" s="1226"/>
      <c r="E20" s="1226"/>
      <c r="F20" s="1226"/>
      <c r="G20" s="1226"/>
      <c r="H20" s="1226"/>
      <c r="I20" s="1226"/>
      <c r="J20" s="1226"/>
      <c r="K20" s="1226"/>
      <c r="L20" s="1226"/>
      <c r="M20" s="1226"/>
      <c r="N20" s="1226"/>
      <c r="O20" s="1226"/>
      <c r="P20" s="1226"/>
      <c r="Q20" s="1226"/>
      <c r="R20" s="1226"/>
      <c r="S20" s="1226"/>
    </row>
    <row r="21" spans="3:19" ht="15" customHeight="1">
      <c r="C21" s="1225"/>
      <c r="D21" s="1226"/>
      <c r="E21" s="1226"/>
      <c r="F21" s="1226"/>
      <c r="G21" s="1226"/>
      <c r="H21" s="1226"/>
      <c r="I21" s="1226"/>
      <c r="J21" s="1226"/>
      <c r="K21" s="1226"/>
      <c r="L21" s="1226"/>
      <c r="M21" s="1226"/>
      <c r="N21" s="1226"/>
      <c r="O21" s="1226"/>
      <c r="P21" s="1226"/>
      <c r="Q21" s="1226"/>
      <c r="R21" s="1226"/>
      <c r="S21" s="1226"/>
    </row>
  </sheetData>
  <mergeCells count="17">
    <mergeCell ref="C21:S21"/>
    <mergeCell ref="B4:C4"/>
    <mergeCell ref="D4:E4"/>
    <mergeCell ref="F4:G4"/>
    <mergeCell ref="H4:I4"/>
    <mergeCell ref="J4:K4"/>
    <mergeCell ref="A7:Q7"/>
    <mergeCell ref="A8:Q8"/>
    <mergeCell ref="A9:Q9"/>
    <mergeCell ref="L4:M4"/>
    <mergeCell ref="N4:O4"/>
    <mergeCell ref="P4:Q4"/>
    <mergeCell ref="A2:Q2"/>
    <mergeCell ref="C18:S18"/>
    <mergeCell ref="C19:S19"/>
    <mergeCell ref="C20:S20"/>
    <mergeCell ref="A4:A5"/>
  </mergeCells>
  <hyperlinks>
    <hyperlink ref="A11" location="'Table of Contents'!A1" display="Return to Table of Contents" xr:uid="{3FF10340-C254-4E8E-822A-2A5B36BBD847}"/>
    <hyperlink ref="A1" location="'Table of Contents'!A1" display="Return to Table of Contents" xr:uid="{7C90F9F2-EF25-4BCC-8D46-E1CA5E04DCFE}"/>
  </hyperlinks>
  <pageMargins left="0.2" right="0.2" top="0.5" bottom="0.5" header="0" footer="0"/>
  <pageSetup paperSize="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6EDF-12EA-4224-BA20-003737A7B36C}">
  <dimension ref="A1:W42"/>
  <sheetViews>
    <sheetView showGridLines="0" topLeftCell="A4" zoomScale="90" zoomScaleNormal="90" workbookViewId="0">
      <selection activeCell="C4" sqref="C4:T4"/>
    </sheetView>
  </sheetViews>
  <sheetFormatPr defaultColWidth="11" defaultRowHeight="15" customHeight="1"/>
  <cols>
    <col min="1" max="1" width="10" style="9" customWidth="1"/>
    <col min="2" max="2" width="58"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128" t="s">
        <v>204</v>
      </c>
    </row>
    <row r="2" spans="1:23" ht="110.4" customHeight="1">
      <c r="A2" s="1296" t="s">
        <v>683</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9.95" customHeight="1" thickBot="1">
      <c r="A3" s="1314" t="s">
        <v>621</v>
      </c>
      <c r="B3" s="1314"/>
      <c r="C3" s="1314"/>
      <c r="D3" s="1314"/>
      <c r="E3" s="1314"/>
      <c r="F3" s="1314"/>
      <c r="G3" s="1314"/>
      <c r="H3" s="1314"/>
      <c r="I3" s="1314"/>
      <c r="J3" s="1314"/>
      <c r="K3" s="1314"/>
      <c r="L3" s="1314"/>
      <c r="M3" s="1314"/>
      <c r="N3" s="1314"/>
      <c r="O3" s="1314"/>
      <c r="P3" s="1314"/>
      <c r="Q3" s="1314"/>
      <c r="R3" s="1314"/>
      <c r="S3" s="1314"/>
      <c r="T3" s="1314"/>
      <c r="U3" s="1314"/>
      <c r="V3" s="1314"/>
      <c r="W3" s="1314"/>
    </row>
    <row r="4" spans="1:23" ht="17.100000000000001" customHeight="1">
      <c r="A4" s="1337" t="s">
        <v>245</v>
      </c>
      <c r="B4" s="1329" t="s">
        <v>246</v>
      </c>
      <c r="C4" s="1274" t="s">
        <v>592</v>
      </c>
      <c r="D4" s="1270"/>
      <c r="E4" s="1270"/>
      <c r="F4" s="1270"/>
      <c r="G4" s="1270"/>
      <c r="H4" s="1270"/>
      <c r="I4" s="1270"/>
      <c r="J4" s="1270"/>
      <c r="K4" s="1270"/>
      <c r="L4" s="1270"/>
      <c r="M4" s="1270"/>
      <c r="N4" s="1270"/>
      <c r="O4" s="1270"/>
      <c r="P4" s="1270"/>
      <c r="Q4" s="1270"/>
      <c r="R4" s="1270"/>
      <c r="S4" s="1270"/>
      <c r="T4" s="1271"/>
      <c r="U4" s="1321" t="s">
        <v>598</v>
      </c>
      <c r="V4" s="1321"/>
      <c r="W4" s="1323"/>
    </row>
    <row r="5" spans="1:23" ht="53.1" customHeight="1">
      <c r="A5" s="1339"/>
      <c r="B5" s="1340"/>
      <c r="C5" s="1311" t="s">
        <v>295</v>
      </c>
      <c r="D5" s="1312"/>
      <c r="E5" s="1311" t="s">
        <v>593</v>
      </c>
      <c r="F5" s="1312"/>
      <c r="G5" s="1311" t="s">
        <v>594</v>
      </c>
      <c r="H5" s="1312"/>
      <c r="I5" s="1311" t="s">
        <v>217</v>
      </c>
      <c r="J5" s="1312"/>
      <c r="K5" s="1311" t="s">
        <v>595</v>
      </c>
      <c r="L5" s="1312"/>
      <c r="M5" s="1311" t="s">
        <v>223</v>
      </c>
      <c r="N5" s="1312"/>
      <c r="O5" s="1311" t="s">
        <v>596</v>
      </c>
      <c r="P5" s="1312"/>
      <c r="Q5" s="1311" t="s">
        <v>221</v>
      </c>
      <c r="R5" s="1312"/>
      <c r="S5" s="419" t="s">
        <v>207</v>
      </c>
      <c r="T5" s="403" t="s">
        <v>597</v>
      </c>
      <c r="U5" s="1341"/>
      <c r="V5" s="1341"/>
      <c r="W5" s="1342"/>
    </row>
    <row r="6" spans="1:23" ht="16.95" customHeight="1">
      <c r="A6" s="1338"/>
      <c r="B6" s="1330"/>
      <c r="C6" s="327"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07" t="s">
        <v>238</v>
      </c>
      <c r="S6" s="908" t="s">
        <v>599</v>
      </c>
      <c r="T6" s="908" t="s">
        <v>207</v>
      </c>
      <c r="U6" s="328" t="s">
        <v>600</v>
      </c>
      <c r="V6" s="328" t="s">
        <v>601</v>
      </c>
      <c r="W6" s="307" t="s">
        <v>602</v>
      </c>
    </row>
    <row r="7" spans="1:23" ht="17.100000000000001" customHeight="1">
      <c r="A7" s="390" t="s">
        <v>603</v>
      </c>
      <c r="B7" s="901" t="s">
        <v>248</v>
      </c>
      <c r="C7" s="417">
        <v>34</v>
      </c>
      <c r="D7" s="389">
        <v>5</v>
      </c>
      <c r="E7" s="389">
        <v>53</v>
      </c>
      <c r="F7" s="389">
        <v>4</v>
      </c>
      <c r="G7" s="389">
        <v>8</v>
      </c>
      <c r="H7" s="389">
        <v>1</v>
      </c>
      <c r="I7" s="389">
        <v>550</v>
      </c>
      <c r="J7" s="389">
        <v>61</v>
      </c>
      <c r="K7" s="389">
        <v>933</v>
      </c>
      <c r="L7" s="389">
        <v>87</v>
      </c>
      <c r="M7" s="374">
        <v>1442</v>
      </c>
      <c r="N7" s="389">
        <v>161</v>
      </c>
      <c r="O7" s="389">
        <v>4</v>
      </c>
      <c r="P7" s="389">
        <v>0</v>
      </c>
      <c r="Q7" s="389">
        <v>116</v>
      </c>
      <c r="R7" s="420">
        <v>16</v>
      </c>
      <c r="S7" s="421">
        <v>94</v>
      </c>
      <c r="T7" s="888">
        <v>3569</v>
      </c>
      <c r="U7" s="417">
        <v>245</v>
      </c>
      <c r="V7" s="389">
        <v>93</v>
      </c>
      <c r="W7" s="375">
        <v>2153</v>
      </c>
    </row>
    <row r="8" spans="1:23" ht="17.100000000000001" customHeight="1">
      <c r="A8" s="391" t="s">
        <v>604</v>
      </c>
      <c r="B8" s="369" t="s">
        <v>249</v>
      </c>
      <c r="C8" s="319" t="s">
        <v>622</v>
      </c>
      <c r="D8" s="320" t="s">
        <v>622</v>
      </c>
      <c r="E8" s="320" t="s">
        <v>622</v>
      </c>
      <c r="F8" s="320" t="s">
        <v>622</v>
      </c>
      <c r="G8" s="320" t="s">
        <v>622</v>
      </c>
      <c r="H8" s="320" t="s">
        <v>622</v>
      </c>
      <c r="I8" s="320" t="s">
        <v>622</v>
      </c>
      <c r="J8" s="320" t="s">
        <v>622</v>
      </c>
      <c r="K8" s="320" t="s">
        <v>622</v>
      </c>
      <c r="L8" s="320" t="s">
        <v>622</v>
      </c>
      <c r="M8" s="320" t="s">
        <v>622</v>
      </c>
      <c r="N8" s="320" t="s">
        <v>622</v>
      </c>
      <c r="O8" s="320" t="s">
        <v>622</v>
      </c>
      <c r="P8" s="320" t="s">
        <v>622</v>
      </c>
      <c r="Q8" s="320" t="s">
        <v>622</v>
      </c>
      <c r="R8" s="381" t="s">
        <v>622</v>
      </c>
      <c r="S8" s="422" t="s">
        <v>622</v>
      </c>
      <c r="T8" s="381" t="s">
        <v>622</v>
      </c>
      <c r="U8" s="319" t="s">
        <v>622</v>
      </c>
      <c r="V8" s="320" t="s">
        <v>622</v>
      </c>
      <c r="W8" s="383" t="s">
        <v>622</v>
      </c>
    </row>
    <row r="9" spans="1:23" ht="17.100000000000001" customHeight="1">
      <c r="A9" s="392" t="s">
        <v>605</v>
      </c>
      <c r="B9" s="369" t="s">
        <v>250</v>
      </c>
      <c r="C9" s="319">
        <v>5</v>
      </c>
      <c r="D9" s="320">
        <v>2</v>
      </c>
      <c r="E9" s="320">
        <v>8</v>
      </c>
      <c r="F9" s="320">
        <v>1</v>
      </c>
      <c r="G9" s="320">
        <v>0</v>
      </c>
      <c r="H9" s="320">
        <v>0</v>
      </c>
      <c r="I9" s="320">
        <v>95</v>
      </c>
      <c r="J9" s="320">
        <v>18</v>
      </c>
      <c r="K9" s="320">
        <v>80</v>
      </c>
      <c r="L9" s="320">
        <v>7</v>
      </c>
      <c r="M9" s="320">
        <v>28</v>
      </c>
      <c r="N9" s="320">
        <v>8</v>
      </c>
      <c r="O9" s="320">
        <v>0</v>
      </c>
      <c r="P9" s="320">
        <v>0</v>
      </c>
      <c r="Q9" s="320">
        <v>11</v>
      </c>
      <c r="R9" s="381">
        <v>1</v>
      </c>
      <c r="S9" s="422">
        <v>13</v>
      </c>
      <c r="T9" s="381">
        <v>277</v>
      </c>
      <c r="U9" s="319">
        <v>17</v>
      </c>
      <c r="V9" s="320">
        <v>12</v>
      </c>
      <c r="W9" s="383">
        <v>200</v>
      </c>
    </row>
    <row r="10" spans="1:23" ht="17.100000000000001" customHeight="1">
      <c r="A10" s="392" t="s">
        <v>606</v>
      </c>
      <c r="B10" s="369" t="s">
        <v>251</v>
      </c>
      <c r="C10" s="319">
        <v>0</v>
      </c>
      <c r="D10" s="320">
        <v>0</v>
      </c>
      <c r="E10" s="320">
        <v>0</v>
      </c>
      <c r="F10" s="320">
        <v>0</v>
      </c>
      <c r="G10" s="320">
        <v>0</v>
      </c>
      <c r="H10" s="320">
        <v>0</v>
      </c>
      <c r="I10" s="320">
        <v>0</v>
      </c>
      <c r="J10" s="320">
        <v>1</v>
      </c>
      <c r="K10" s="320">
        <v>2</v>
      </c>
      <c r="L10" s="320">
        <v>2</v>
      </c>
      <c r="M10" s="320">
        <v>30</v>
      </c>
      <c r="N10" s="320">
        <v>1</v>
      </c>
      <c r="O10" s="320">
        <v>0</v>
      </c>
      <c r="P10" s="320">
        <v>0</v>
      </c>
      <c r="Q10" s="320">
        <v>2</v>
      </c>
      <c r="R10" s="381">
        <v>0</v>
      </c>
      <c r="S10" s="422">
        <v>0</v>
      </c>
      <c r="T10" s="381">
        <v>38</v>
      </c>
      <c r="U10" s="319">
        <v>3</v>
      </c>
      <c r="V10" s="320">
        <v>0</v>
      </c>
      <c r="W10" s="383">
        <v>30</v>
      </c>
    </row>
    <row r="11" spans="1:23" ht="17.100000000000001" customHeight="1">
      <c r="A11" s="392" t="s">
        <v>607</v>
      </c>
      <c r="B11" s="369" t="s">
        <v>252</v>
      </c>
      <c r="C11" s="319">
        <v>0</v>
      </c>
      <c r="D11" s="320">
        <v>0</v>
      </c>
      <c r="E11" s="320">
        <v>0</v>
      </c>
      <c r="F11" s="320">
        <v>0</v>
      </c>
      <c r="G11" s="320">
        <v>0</v>
      </c>
      <c r="H11" s="320">
        <v>0</v>
      </c>
      <c r="I11" s="320">
        <v>1</v>
      </c>
      <c r="J11" s="320">
        <v>0</v>
      </c>
      <c r="K11" s="320">
        <v>0</v>
      </c>
      <c r="L11" s="320">
        <v>0</v>
      </c>
      <c r="M11" s="320">
        <v>60</v>
      </c>
      <c r="N11" s="320">
        <v>12</v>
      </c>
      <c r="O11" s="320">
        <v>0</v>
      </c>
      <c r="P11" s="320">
        <v>0</v>
      </c>
      <c r="Q11" s="320">
        <v>4</v>
      </c>
      <c r="R11" s="381">
        <v>0</v>
      </c>
      <c r="S11" s="422">
        <v>7</v>
      </c>
      <c r="T11" s="381">
        <v>84</v>
      </c>
      <c r="U11" s="319">
        <v>0</v>
      </c>
      <c r="V11" s="320">
        <v>0</v>
      </c>
      <c r="W11" s="383">
        <v>49</v>
      </c>
    </row>
    <row r="12" spans="1:23" ht="17.100000000000001" customHeight="1">
      <c r="A12" s="392" t="s">
        <v>608</v>
      </c>
      <c r="B12" s="369" t="s">
        <v>253</v>
      </c>
      <c r="C12" s="319">
        <v>1</v>
      </c>
      <c r="D12" s="320">
        <v>0</v>
      </c>
      <c r="E12" s="320">
        <v>0</v>
      </c>
      <c r="F12" s="320">
        <v>0</v>
      </c>
      <c r="G12" s="320">
        <v>0</v>
      </c>
      <c r="H12" s="320">
        <v>0</v>
      </c>
      <c r="I12" s="320">
        <v>6</v>
      </c>
      <c r="J12" s="320">
        <v>2</v>
      </c>
      <c r="K12" s="320">
        <v>25</v>
      </c>
      <c r="L12" s="320">
        <v>1</v>
      </c>
      <c r="M12" s="320">
        <v>82</v>
      </c>
      <c r="N12" s="320">
        <v>18</v>
      </c>
      <c r="O12" s="320">
        <v>0</v>
      </c>
      <c r="P12" s="320">
        <v>0</v>
      </c>
      <c r="Q12" s="320">
        <v>2</v>
      </c>
      <c r="R12" s="381">
        <v>1</v>
      </c>
      <c r="S12" s="422">
        <v>12</v>
      </c>
      <c r="T12" s="381">
        <v>150</v>
      </c>
      <c r="U12" s="319">
        <v>4</v>
      </c>
      <c r="V12" s="320">
        <v>6</v>
      </c>
      <c r="W12" s="383">
        <v>103</v>
      </c>
    </row>
    <row r="13" spans="1:23" ht="17.100000000000001" customHeight="1">
      <c r="A13" s="392" t="s">
        <v>609</v>
      </c>
      <c r="B13" s="369" t="s">
        <v>254</v>
      </c>
      <c r="C13" s="319">
        <v>3</v>
      </c>
      <c r="D13" s="320">
        <v>0</v>
      </c>
      <c r="E13" s="320">
        <v>1</v>
      </c>
      <c r="F13" s="320">
        <v>0</v>
      </c>
      <c r="G13" s="320">
        <v>0</v>
      </c>
      <c r="H13" s="320">
        <v>0</v>
      </c>
      <c r="I13" s="320">
        <v>12</v>
      </c>
      <c r="J13" s="320">
        <v>1</v>
      </c>
      <c r="K13" s="320">
        <v>67</v>
      </c>
      <c r="L13" s="320">
        <v>5</v>
      </c>
      <c r="M13" s="320">
        <v>92</v>
      </c>
      <c r="N13" s="320">
        <v>6</v>
      </c>
      <c r="O13" s="320">
        <v>0</v>
      </c>
      <c r="P13" s="320">
        <v>0</v>
      </c>
      <c r="Q13" s="320">
        <v>7</v>
      </c>
      <c r="R13" s="381">
        <v>1</v>
      </c>
      <c r="S13" s="422">
        <v>4</v>
      </c>
      <c r="T13" s="381">
        <v>199</v>
      </c>
      <c r="U13" s="319">
        <v>11</v>
      </c>
      <c r="V13" s="320">
        <v>0</v>
      </c>
      <c r="W13" s="383">
        <v>124</v>
      </c>
    </row>
    <row r="14" spans="1:23" ht="17.100000000000001" customHeight="1">
      <c r="A14" s="392" t="s">
        <v>611</v>
      </c>
      <c r="B14" s="369" t="s">
        <v>255</v>
      </c>
      <c r="C14" s="319">
        <v>6</v>
      </c>
      <c r="D14" s="320">
        <v>0</v>
      </c>
      <c r="E14" s="320">
        <v>6</v>
      </c>
      <c r="F14" s="320">
        <v>1</v>
      </c>
      <c r="G14" s="320">
        <v>0</v>
      </c>
      <c r="H14" s="320">
        <v>0</v>
      </c>
      <c r="I14" s="320">
        <v>62</v>
      </c>
      <c r="J14" s="320">
        <v>4</v>
      </c>
      <c r="K14" s="320">
        <v>23</v>
      </c>
      <c r="L14" s="320">
        <v>0</v>
      </c>
      <c r="M14" s="320">
        <v>126</v>
      </c>
      <c r="N14" s="320">
        <v>1</v>
      </c>
      <c r="O14" s="320">
        <v>1</v>
      </c>
      <c r="P14" s="320">
        <v>0</v>
      </c>
      <c r="Q14" s="320">
        <v>29</v>
      </c>
      <c r="R14" s="381">
        <v>2</v>
      </c>
      <c r="S14" s="422">
        <v>0</v>
      </c>
      <c r="T14" s="381">
        <v>261</v>
      </c>
      <c r="U14" s="319">
        <v>14</v>
      </c>
      <c r="V14" s="320">
        <v>0</v>
      </c>
      <c r="W14" s="383">
        <v>173</v>
      </c>
    </row>
    <row r="15" spans="1:23" ht="17.100000000000001" customHeight="1">
      <c r="A15" s="392" t="s">
        <v>613</v>
      </c>
      <c r="B15" s="369" t="s">
        <v>256</v>
      </c>
      <c r="C15" s="319" t="s">
        <v>622</v>
      </c>
      <c r="D15" s="320" t="s">
        <v>622</v>
      </c>
      <c r="E15" s="320" t="s">
        <v>622</v>
      </c>
      <c r="F15" s="320" t="s">
        <v>622</v>
      </c>
      <c r="G15" s="320" t="s">
        <v>622</v>
      </c>
      <c r="H15" s="320" t="s">
        <v>622</v>
      </c>
      <c r="I15" s="320" t="s">
        <v>622</v>
      </c>
      <c r="J15" s="320" t="s">
        <v>622</v>
      </c>
      <c r="K15" s="320" t="s">
        <v>622</v>
      </c>
      <c r="L15" s="320" t="s">
        <v>622</v>
      </c>
      <c r="M15" s="320" t="s">
        <v>622</v>
      </c>
      <c r="N15" s="320" t="s">
        <v>622</v>
      </c>
      <c r="O15" s="320" t="s">
        <v>622</v>
      </c>
      <c r="P15" s="320" t="s">
        <v>622</v>
      </c>
      <c r="Q15" s="320" t="s">
        <v>622</v>
      </c>
      <c r="R15" s="381" t="s">
        <v>622</v>
      </c>
      <c r="S15" s="422" t="s">
        <v>622</v>
      </c>
      <c r="T15" s="381" t="s">
        <v>622</v>
      </c>
      <c r="U15" s="319" t="s">
        <v>622</v>
      </c>
      <c r="V15" s="320" t="s">
        <v>622</v>
      </c>
      <c r="W15" s="383" t="s">
        <v>622</v>
      </c>
    </row>
    <row r="16" spans="1:23" ht="17.100000000000001" customHeight="1">
      <c r="A16" s="392" t="s">
        <v>614</v>
      </c>
      <c r="B16" s="369" t="s">
        <v>257</v>
      </c>
      <c r="C16" s="319">
        <v>0</v>
      </c>
      <c r="D16" s="320">
        <v>0</v>
      </c>
      <c r="E16" s="320">
        <v>0</v>
      </c>
      <c r="F16" s="320">
        <v>0</v>
      </c>
      <c r="G16" s="320">
        <v>0</v>
      </c>
      <c r="H16" s="320">
        <v>0</v>
      </c>
      <c r="I16" s="320">
        <v>0</v>
      </c>
      <c r="J16" s="320">
        <v>0</v>
      </c>
      <c r="K16" s="320">
        <v>0</v>
      </c>
      <c r="L16" s="320">
        <v>0</v>
      </c>
      <c r="M16" s="320">
        <v>0</v>
      </c>
      <c r="N16" s="320">
        <v>0</v>
      </c>
      <c r="O16" s="320">
        <v>0</v>
      </c>
      <c r="P16" s="320">
        <v>0</v>
      </c>
      <c r="Q16" s="320">
        <v>0</v>
      </c>
      <c r="R16" s="381">
        <v>0</v>
      </c>
      <c r="S16" s="422">
        <v>0</v>
      </c>
      <c r="T16" s="381">
        <v>0</v>
      </c>
      <c r="U16" s="319">
        <v>0</v>
      </c>
      <c r="V16" s="320">
        <v>0</v>
      </c>
      <c r="W16" s="383">
        <v>0</v>
      </c>
    </row>
    <row r="17" spans="1:23" ht="17.100000000000001" customHeight="1">
      <c r="A17" s="392">
        <v>10</v>
      </c>
      <c r="B17" s="369" t="s">
        <v>258</v>
      </c>
      <c r="C17" s="319">
        <v>0</v>
      </c>
      <c r="D17" s="320">
        <v>0</v>
      </c>
      <c r="E17" s="320">
        <v>0</v>
      </c>
      <c r="F17" s="320">
        <v>0</v>
      </c>
      <c r="G17" s="320">
        <v>0</v>
      </c>
      <c r="H17" s="320">
        <v>0</v>
      </c>
      <c r="I17" s="320">
        <v>0</v>
      </c>
      <c r="J17" s="320">
        <v>0</v>
      </c>
      <c r="K17" s="320">
        <v>0</v>
      </c>
      <c r="L17" s="320">
        <v>0</v>
      </c>
      <c r="M17" s="320">
        <v>0</v>
      </c>
      <c r="N17" s="320">
        <v>0</v>
      </c>
      <c r="O17" s="320">
        <v>0</v>
      </c>
      <c r="P17" s="320">
        <v>0</v>
      </c>
      <c r="Q17" s="320">
        <v>0</v>
      </c>
      <c r="R17" s="381">
        <v>0</v>
      </c>
      <c r="S17" s="422">
        <v>0</v>
      </c>
      <c r="T17" s="381">
        <v>0</v>
      </c>
      <c r="U17" s="319">
        <v>0</v>
      </c>
      <c r="V17" s="320">
        <v>0</v>
      </c>
      <c r="W17" s="383">
        <v>0</v>
      </c>
    </row>
    <row r="18" spans="1:23" ht="17.100000000000001" customHeight="1">
      <c r="A18" s="392">
        <v>11</v>
      </c>
      <c r="B18" s="369" t="s">
        <v>259</v>
      </c>
      <c r="C18" s="319">
        <v>2</v>
      </c>
      <c r="D18" s="320">
        <v>0</v>
      </c>
      <c r="E18" s="320">
        <v>2</v>
      </c>
      <c r="F18" s="320">
        <v>0</v>
      </c>
      <c r="G18" s="320">
        <v>0</v>
      </c>
      <c r="H18" s="320">
        <v>0</v>
      </c>
      <c r="I18" s="320">
        <v>16</v>
      </c>
      <c r="J18" s="320">
        <v>1</v>
      </c>
      <c r="K18" s="320">
        <v>93</v>
      </c>
      <c r="L18" s="320">
        <v>8</v>
      </c>
      <c r="M18" s="320">
        <v>121</v>
      </c>
      <c r="N18" s="320">
        <v>13</v>
      </c>
      <c r="O18" s="320">
        <v>0</v>
      </c>
      <c r="P18" s="320">
        <v>0</v>
      </c>
      <c r="Q18" s="320">
        <v>4</v>
      </c>
      <c r="R18" s="381">
        <v>2</v>
      </c>
      <c r="S18" s="422">
        <v>5</v>
      </c>
      <c r="T18" s="381">
        <v>267</v>
      </c>
      <c r="U18" s="319">
        <v>5</v>
      </c>
      <c r="V18" s="320">
        <v>43</v>
      </c>
      <c r="W18" s="383">
        <v>163</v>
      </c>
    </row>
    <row r="19" spans="1:23" ht="17.100000000000001" customHeight="1">
      <c r="A19" s="392">
        <v>12</v>
      </c>
      <c r="B19" s="369" t="s">
        <v>260</v>
      </c>
      <c r="C19" s="319">
        <v>0</v>
      </c>
      <c r="D19" s="320">
        <v>0</v>
      </c>
      <c r="E19" s="320">
        <v>0</v>
      </c>
      <c r="F19" s="320">
        <v>0</v>
      </c>
      <c r="G19" s="320">
        <v>0</v>
      </c>
      <c r="H19" s="320">
        <v>0</v>
      </c>
      <c r="I19" s="320">
        <v>24</v>
      </c>
      <c r="J19" s="320">
        <v>0</v>
      </c>
      <c r="K19" s="320">
        <v>22</v>
      </c>
      <c r="L19" s="320">
        <v>1</v>
      </c>
      <c r="M19" s="320">
        <v>83</v>
      </c>
      <c r="N19" s="320">
        <v>6</v>
      </c>
      <c r="O19" s="320">
        <v>0</v>
      </c>
      <c r="P19" s="320">
        <v>0</v>
      </c>
      <c r="Q19" s="320">
        <v>5</v>
      </c>
      <c r="R19" s="381">
        <v>0</v>
      </c>
      <c r="S19" s="422">
        <v>0</v>
      </c>
      <c r="T19" s="381">
        <v>141</v>
      </c>
      <c r="U19" s="319">
        <v>5</v>
      </c>
      <c r="V19" s="320">
        <v>0</v>
      </c>
      <c r="W19" s="383">
        <v>85</v>
      </c>
    </row>
    <row r="20" spans="1:23" ht="17.100000000000001" customHeight="1">
      <c r="A20" s="392">
        <v>13</v>
      </c>
      <c r="B20" s="369" t="s">
        <v>261</v>
      </c>
      <c r="C20" s="319">
        <v>0</v>
      </c>
      <c r="D20" s="320">
        <v>0</v>
      </c>
      <c r="E20" s="320">
        <v>1</v>
      </c>
      <c r="F20" s="320">
        <v>0</v>
      </c>
      <c r="G20" s="320">
        <v>1</v>
      </c>
      <c r="H20" s="320">
        <v>0</v>
      </c>
      <c r="I20" s="320">
        <v>2</v>
      </c>
      <c r="J20" s="320">
        <v>0</v>
      </c>
      <c r="K20" s="320">
        <v>10</v>
      </c>
      <c r="L20" s="320">
        <v>0</v>
      </c>
      <c r="M20" s="320">
        <v>24</v>
      </c>
      <c r="N20" s="320">
        <v>3</v>
      </c>
      <c r="O20" s="320">
        <v>0</v>
      </c>
      <c r="P20" s="320">
        <v>0</v>
      </c>
      <c r="Q20" s="320">
        <v>2</v>
      </c>
      <c r="R20" s="381">
        <v>0</v>
      </c>
      <c r="S20" s="422">
        <v>1</v>
      </c>
      <c r="T20" s="381">
        <v>44</v>
      </c>
      <c r="U20" s="319">
        <v>2</v>
      </c>
      <c r="V20" s="320">
        <v>3</v>
      </c>
      <c r="W20" s="383">
        <v>34</v>
      </c>
    </row>
    <row r="21" spans="1:23" ht="18" customHeight="1">
      <c r="A21" s="392">
        <v>14</v>
      </c>
      <c r="B21" s="418" t="s">
        <v>615</v>
      </c>
      <c r="C21" s="319">
        <v>2</v>
      </c>
      <c r="D21" s="320">
        <v>0</v>
      </c>
      <c r="E21" s="320">
        <v>4</v>
      </c>
      <c r="F21" s="320">
        <v>0</v>
      </c>
      <c r="G21" s="320">
        <v>1</v>
      </c>
      <c r="H21" s="320">
        <v>0</v>
      </c>
      <c r="I21" s="320">
        <v>21</v>
      </c>
      <c r="J21" s="320">
        <v>2</v>
      </c>
      <c r="K21" s="320">
        <v>33</v>
      </c>
      <c r="L21" s="320">
        <v>2</v>
      </c>
      <c r="M21" s="320">
        <v>105</v>
      </c>
      <c r="N21" s="320">
        <v>7</v>
      </c>
      <c r="O21" s="320">
        <v>0</v>
      </c>
      <c r="P21" s="320">
        <v>0</v>
      </c>
      <c r="Q21" s="320">
        <v>2</v>
      </c>
      <c r="R21" s="381">
        <v>0</v>
      </c>
      <c r="S21" s="422">
        <v>8</v>
      </c>
      <c r="T21" s="381">
        <v>187</v>
      </c>
      <c r="U21" s="319">
        <v>17</v>
      </c>
      <c r="V21" s="320">
        <v>0</v>
      </c>
      <c r="W21" s="383">
        <v>81</v>
      </c>
    </row>
    <row r="22" spans="1:23" ht="17.100000000000001" customHeight="1">
      <c r="A22" s="392">
        <v>15</v>
      </c>
      <c r="B22" s="369" t="s">
        <v>263</v>
      </c>
      <c r="C22" s="319">
        <v>11</v>
      </c>
      <c r="D22" s="320">
        <v>2</v>
      </c>
      <c r="E22" s="320">
        <v>5</v>
      </c>
      <c r="F22" s="320">
        <v>0</v>
      </c>
      <c r="G22" s="320">
        <v>0</v>
      </c>
      <c r="H22" s="320">
        <v>0</v>
      </c>
      <c r="I22" s="320">
        <v>99</v>
      </c>
      <c r="J22" s="320">
        <v>12</v>
      </c>
      <c r="K22" s="320">
        <v>347</v>
      </c>
      <c r="L22" s="320">
        <v>41</v>
      </c>
      <c r="M22" s="320">
        <v>27</v>
      </c>
      <c r="N22" s="320">
        <v>7</v>
      </c>
      <c r="O22" s="320">
        <v>0</v>
      </c>
      <c r="P22" s="320">
        <v>0</v>
      </c>
      <c r="Q22" s="320">
        <v>3</v>
      </c>
      <c r="R22" s="381">
        <v>0</v>
      </c>
      <c r="S22" s="422">
        <v>1</v>
      </c>
      <c r="T22" s="381">
        <v>555</v>
      </c>
      <c r="U22" s="319">
        <v>71</v>
      </c>
      <c r="V22" s="320">
        <v>18</v>
      </c>
      <c r="W22" s="383">
        <v>295</v>
      </c>
    </row>
    <row r="23" spans="1:23" ht="17.100000000000001" customHeight="1">
      <c r="A23" s="392">
        <v>16</v>
      </c>
      <c r="B23" s="369" t="s">
        <v>264</v>
      </c>
      <c r="C23" s="319">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22">
        <v>0</v>
      </c>
      <c r="T23" s="381">
        <v>0</v>
      </c>
      <c r="U23" s="319">
        <v>0</v>
      </c>
      <c r="V23" s="320">
        <v>0</v>
      </c>
      <c r="W23" s="383">
        <v>0</v>
      </c>
    </row>
    <row r="24" spans="1:23" ht="17.100000000000001" customHeight="1">
      <c r="A24" s="392">
        <v>17</v>
      </c>
      <c r="B24" s="369" t="s">
        <v>265</v>
      </c>
      <c r="C24" s="319">
        <v>0</v>
      </c>
      <c r="D24" s="320">
        <v>0</v>
      </c>
      <c r="E24" s="320">
        <v>2</v>
      </c>
      <c r="F24" s="320">
        <v>0</v>
      </c>
      <c r="G24" s="320">
        <v>0</v>
      </c>
      <c r="H24" s="320">
        <v>0</v>
      </c>
      <c r="I24" s="320">
        <v>16</v>
      </c>
      <c r="J24" s="320">
        <v>1</v>
      </c>
      <c r="K24" s="320">
        <v>13</v>
      </c>
      <c r="L24" s="320">
        <v>2</v>
      </c>
      <c r="M24" s="320">
        <v>71</v>
      </c>
      <c r="N24" s="320">
        <v>6</v>
      </c>
      <c r="O24" s="320">
        <v>0</v>
      </c>
      <c r="P24" s="320">
        <v>0</v>
      </c>
      <c r="Q24" s="320">
        <v>5</v>
      </c>
      <c r="R24" s="381">
        <v>0</v>
      </c>
      <c r="S24" s="422">
        <v>1</v>
      </c>
      <c r="T24" s="381">
        <v>117</v>
      </c>
      <c r="U24" s="319">
        <v>5</v>
      </c>
      <c r="V24" s="320">
        <v>0</v>
      </c>
      <c r="W24" s="383">
        <v>60</v>
      </c>
    </row>
    <row r="25" spans="1:23" ht="17.100000000000001" customHeight="1">
      <c r="A25" s="392">
        <v>18</v>
      </c>
      <c r="B25" s="369" t="s">
        <v>266</v>
      </c>
      <c r="C25" s="319">
        <v>0</v>
      </c>
      <c r="D25" s="320">
        <v>0</v>
      </c>
      <c r="E25" s="320">
        <v>0</v>
      </c>
      <c r="F25" s="320">
        <v>0</v>
      </c>
      <c r="G25" s="320">
        <v>0</v>
      </c>
      <c r="H25" s="320">
        <v>0</v>
      </c>
      <c r="I25" s="320">
        <v>0</v>
      </c>
      <c r="J25" s="320">
        <v>0</v>
      </c>
      <c r="K25" s="320">
        <v>0</v>
      </c>
      <c r="L25" s="320">
        <v>0</v>
      </c>
      <c r="M25" s="320">
        <v>0</v>
      </c>
      <c r="N25" s="320">
        <v>0</v>
      </c>
      <c r="O25" s="320">
        <v>0</v>
      </c>
      <c r="P25" s="320">
        <v>0</v>
      </c>
      <c r="Q25" s="320">
        <v>0</v>
      </c>
      <c r="R25" s="381">
        <v>0</v>
      </c>
      <c r="S25" s="422">
        <v>0</v>
      </c>
      <c r="T25" s="381">
        <v>0</v>
      </c>
      <c r="U25" s="319">
        <v>0</v>
      </c>
      <c r="V25" s="320">
        <v>0</v>
      </c>
      <c r="W25" s="383">
        <v>0</v>
      </c>
    </row>
    <row r="26" spans="1:23" ht="17.100000000000001" customHeight="1">
      <c r="A26" s="392">
        <v>19</v>
      </c>
      <c r="B26" s="369" t="s">
        <v>267</v>
      </c>
      <c r="C26" s="319">
        <v>0</v>
      </c>
      <c r="D26" s="320">
        <v>0</v>
      </c>
      <c r="E26" s="320">
        <v>0</v>
      </c>
      <c r="F26" s="320">
        <v>0</v>
      </c>
      <c r="G26" s="320">
        <v>0</v>
      </c>
      <c r="H26" s="320">
        <v>0</v>
      </c>
      <c r="I26" s="320">
        <v>0</v>
      </c>
      <c r="J26" s="320">
        <v>0</v>
      </c>
      <c r="K26" s="320">
        <v>0</v>
      </c>
      <c r="L26" s="320">
        <v>0</v>
      </c>
      <c r="M26" s="320">
        <v>0</v>
      </c>
      <c r="N26" s="320">
        <v>0</v>
      </c>
      <c r="O26" s="320">
        <v>0</v>
      </c>
      <c r="P26" s="320">
        <v>0</v>
      </c>
      <c r="Q26" s="320">
        <v>0</v>
      </c>
      <c r="R26" s="381">
        <v>0</v>
      </c>
      <c r="S26" s="422">
        <v>0</v>
      </c>
      <c r="T26" s="381">
        <v>0</v>
      </c>
      <c r="U26" s="319">
        <v>0</v>
      </c>
      <c r="V26" s="320">
        <v>0</v>
      </c>
      <c r="W26" s="383">
        <v>0</v>
      </c>
    </row>
    <row r="27" spans="1:23" ht="17.100000000000001" customHeight="1">
      <c r="A27" s="392">
        <v>20</v>
      </c>
      <c r="B27" s="369" t="s">
        <v>268</v>
      </c>
      <c r="C27" s="319">
        <v>0</v>
      </c>
      <c r="D27" s="320">
        <v>0</v>
      </c>
      <c r="E27" s="320">
        <v>0</v>
      </c>
      <c r="F27" s="320">
        <v>0</v>
      </c>
      <c r="G27" s="320">
        <v>0</v>
      </c>
      <c r="H27" s="320">
        <v>0</v>
      </c>
      <c r="I27" s="320">
        <v>0</v>
      </c>
      <c r="J27" s="320">
        <v>0</v>
      </c>
      <c r="K27" s="320">
        <v>0</v>
      </c>
      <c r="L27" s="320">
        <v>0</v>
      </c>
      <c r="M27" s="320">
        <v>0</v>
      </c>
      <c r="N27" s="320">
        <v>0</v>
      </c>
      <c r="O27" s="320">
        <v>0</v>
      </c>
      <c r="P27" s="320">
        <v>0</v>
      </c>
      <c r="Q27" s="320">
        <v>0</v>
      </c>
      <c r="R27" s="381">
        <v>0</v>
      </c>
      <c r="S27" s="422">
        <v>0</v>
      </c>
      <c r="T27" s="381">
        <v>0</v>
      </c>
      <c r="U27" s="319">
        <v>0</v>
      </c>
      <c r="V27" s="320">
        <v>0</v>
      </c>
      <c r="W27" s="383">
        <v>0</v>
      </c>
    </row>
    <row r="28" spans="1:23" ht="17.100000000000001" customHeight="1">
      <c r="A28" s="392">
        <v>21</v>
      </c>
      <c r="B28" s="369" t="s">
        <v>269</v>
      </c>
      <c r="C28" s="319">
        <v>1</v>
      </c>
      <c r="D28" s="320">
        <v>1</v>
      </c>
      <c r="E28" s="320">
        <v>4</v>
      </c>
      <c r="F28" s="320">
        <v>1</v>
      </c>
      <c r="G28" s="320">
        <v>2</v>
      </c>
      <c r="H28" s="320">
        <v>0</v>
      </c>
      <c r="I28" s="320">
        <v>29</v>
      </c>
      <c r="J28" s="320">
        <v>1</v>
      </c>
      <c r="K28" s="320">
        <v>59</v>
      </c>
      <c r="L28" s="320">
        <v>4</v>
      </c>
      <c r="M28" s="320">
        <v>103</v>
      </c>
      <c r="N28" s="320">
        <v>12</v>
      </c>
      <c r="O28" s="320">
        <v>0</v>
      </c>
      <c r="P28" s="320">
        <v>0</v>
      </c>
      <c r="Q28" s="320">
        <v>4</v>
      </c>
      <c r="R28" s="381">
        <v>0</v>
      </c>
      <c r="S28" s="422">
        <v>7</v>
      </c>
      <c r="T28" s="381">
        <v>228</v>
      </c>
      <c r="U28" s="319">
        <v>17</v>
      </c>
      <c r="V28" s="320">
        <v>0</v>
      </c>
      <c r="W28" s="383">
        <v>128</v>
      </c>
    </row>
    <row r="29" spans="1:23" ht="17.100000000000001" customHeight="1">
      <c r="A29" s="392">
        <v>22</v>
      </c>
      <c r="B29" s="369" t="s">
        <v>270</v>
      </c>
      <c r="C29" s="319">
        <v>0</v>
      </c>
      <c r="D29" s="320">
        <v>0</v>
      </c>
      <c r="E29" s="320">
        <v>0</v>
      </c>
      <c r="F29" s="320">
        <v>0</v>
      </c>
      <c r="G29" s="320">
        <v>0</v>
      </c>
      <c r="H29" s="320">
        <v>0</v>
      </c>
      <c r="I29" s="320">
        <v>2</v>
      </c>
      <c r="J29" s="320">
        <v>0</v>
      </c>
      <c r="K29" s="320">
        <v>6</v>
      </c>
      <c r="L29" s="320">
        <v>0</v>
      </c>
      <c r="M29" s="320">
        <v>47</v>
      </c>
      <c r="N29" s="320">
        <v>4</v>
      </c>
      <c r="O29" s="320">
        <v>0</v>
      </c>
      <c r="P29" s="320">
        <v>0</v>
      </c>
      <c r="Q29" s="320">
        <v>3</v>
      </c>
      <c r="R29" s="381">
        <v>0</v>
      </c>
      <c r="S29" s="422">
        <v>0</v>
      </c>
      <c r="T29" s="381">
        <v>62</v>
      </c>
      <c r="U29" s="319">
        <v>4</v>
      </c>
      <c r="V29" s="320">
        <v>0</v>
      </c>
      <c r="W29" s="383">
        <v>39</v>
      </c>
    </row>
    <row r="30" spans="1:23" ht="17.100000000000001" customHeight="1">
      <c r="A30" s="392">
        <v>23</v>
      </c>
      <c r="B30" s="369" t="s">
        <v>271</v>
      </c>
      <c r="C30" s="319">
        <v>0</v>
      </c>
      <c r="D30" s="320">
        <v>0</v>
      </c>
      <c r="E30" s="320">
        <v>16</v>
      </c>
      <c r="F30" s="320">
        <v>1</v>
      </c>
      <c r="G30" s="320">
        <v>3</v>
      </c>
      <c r="H30" s="320">
        <v>1</v>
      </c>
      <c r="I30" s="320">
        <v>95</v>
      </c>
      <c r="J30" s="320">
        <v>11</v>
      </c>
      <c r="K30" s="320">
        <v>74</v>
      </c>
      <c r="L30" s="320">
        <v>8</v>
      </c>
      <c r="M30" s="320">
        <v>311</v>
      </c>
      <c r="N30" s="320">
        <v>47</v>
      </c>
      <c r="O30" s="320">
        <v>2</v>
      </c>
      <c r="P30" s="320">
        <v>0</v>
      </c>
      <c r="Q30" s="320">
        <v>26</v>
      </c>
      <c r="R30" s="381">
        <v>4</v>
      </c>
      <c r="S30" s="422">
        <v>32</v>
      </c>
      <c r="T30" s="381">
        <v>631</v>
      </c>
      <c r="U30" s="319">
        <v>39</v>
      </c>
      <c r="V30" s="320">
        <v>4</v>
      </c>
      <c r="W30" s="383">
        <v>375</v>
      </c>
    </row>
    <row r="31" spans="1:23" ht="17.100000000000001" customHeight="1">
      <c r="A31" s="392">
        <v>24</v>
      </c>
      <c r="B31" s="369" t="s">
        <v>272</v>
      </c>
      <c r="C31" s="319">
        <v>0</v>
      </c>
      <c r="D31" s="320">
        <v>0</v>
      </c>
      <c r="E31" s="320">
        <v>0</v>
      </c>
      <c r="F31" s="320">
        <v>0</v>
      </c>
      <c r="G31" s="320">
        <v>0</v>
      </c>
      <c r="H31" s="320">
        <v>0</v>
      </c>
      <c r="I31" s="320">
        <v>15</v>
      </c>
      <c r="J31" s="320">
        <v>1</v>
      </c>
      <c r="K31" s="320">
        <v>6</v>
      </c>
      <c r="L31" s="320">
        <v>1</v>
      </c>
      <c r="M31" s="320">
        <v>24</v>
      </c>
      <c r="N31" s="320">
        <v>1</v>
      </c>
      <c r="O31" s="320">
        <v>1</v>
      </c>
      <c r="P31" s="320">
        <v>0</v>
      </c>
      <c r="Q31" s="320">
        <v>0</v>
      </c>
      <c r="R31" s="381">
        <v>0</v>
      </c>
      <c r="S31" s="422">
        <v>0</v>
      </c>
      <c r="T31" s="381">
        <v>49</v>
      </c>
      <c r="U31" s="319">
        <v>7</v>
      </c>
      <c r="V31" s="320">
        <v>0</v>
      </c>
      <c r="W31" s="383">
        <v>31</v>
      </c>
    </row>
    <row r="32" spans="1:23" ht="17.100000000000001" customHeight="1">
      <c r="A32" s="392">
        <v>25</v>
      </c>
      <c r="B32" s="369" t="s">
        <v>273</v>
      </c>
      <c r="C32" s="319">
        <v>1</v>
      </c>
      <c r="D32" s="320">
        <v>0</v>
      </c>
      <c r="E32" s="320">
        <v>2</v>
      </c>
      <c r="F32" s="320">
        <v>0</v>
      </c>
      <c r="G32" s="320">
        <v>1</v>
      </c>
      <c r="H32" s="320">
        <v>0</v>
      </c>
      <c r="I32" s="320">
        <v>24</v>
      </c>
      <c r="J32" s="320">
        <v>1</v>
      </c>
      <c r="K32" s="320">
        <v>48</v>
      </c>
      <c r="L32" s="320">
        <v>3</v>
      </c>
      <c r="M32" s="320">
        <v>67</v>
      </c>
      <c r="N32" s="320">
        <v>7</v>
      </c>
      <c r="O32" s="320">
        <v>0</v>
      </c>
      <c r="P32" s="320">
        <v>0</v>
      </c>
      <c r="Q32" s="320">
        <v>4</v>
      </c>
      <c r="R32" s="381">
        <v>3</v>
      </c>
      <c r="S32" s="422">
        <v>2</v>
      </c>
      <c r="T32" s="381">
        <v>163</v>
      </c>
      <c r="U32" s="319">
        <v>14</v>
      </c>
      <c r="V32" s="320">
        <v>6</v>
      </c>
      <c r="W32" s="383">
        <v>105</v>
      </c>
    </row>
    <row r="33" spans="1:23" ht="17.100000000000001" customHeight="1">
      <c r="A33" s="392">
        <v>26</v>
      </c>
      <c r="B33" s="369" t="s">
        <v>274</v>
      </c>
      <c r="C33" s="319">
        <v>1</v>
      </c>
      <c r="D33" s="320">
        <v>0</v>
      </c>
      <c r="E33" s="320">
        <v>0</v>
      </c>
      <c r="F33" s="320">
        <v>0</v>
      </c>
      <c r="G33" s="320">
        <v>0</v>
      </c>
      <c r="H33" s="320">
        <v>0</v>
      </c>
      <c r="I33" s="320">
        <v>0</v>
      </c>
      <c r="J33" s="320">
        <v>0</v>
      </c>
      <c r="K33" s="320">
        <v>8</v>
      </c>
      <c r="L33" s="320">
        <v>1</v>
      </c>
      <c r="M33" s="320">
        <v>10</v>
      </c>
      <c r="N33" s="320">
        <v>0</v>
      </c>
      <c r="O33" s="320">
        <v>0</v>
      </c>
      <c r="P33" s="320">
        <v>0</v>
      </c>
      <c r="Q33" s="320">
        <v>0</v>
      </c>
      <c r="R33" s="381">
        <v>0</v>
      </c>
      <c r="S33" s="422">
        <v>0</v>
      </c>
      <c r="T33" s="381">
        <v>20</v>
      </c>
      <c r="U33" s="319">
        <v>2</v>
      </c>
      <c r="V33" s="320">
        <v>0</v>
      </c>
      <c r="W33" s="383">
        <v>12</v>
      </c>
    </row>
    <row r="34" spans="1:23" ht="17.100000000000001" customHeight="1">
      <c r="A34" s="392">
        <v>27</v>
      </c>
      <c r="B34" s="369" t="s">
        <v>275</v>
      </c>
      <c r="C34" s="319">
        <v>1</v>
      </c>
      <c r="D34" s="320">
        <v>0</v>
      </c>
      <c r="E34" s="320">
        <v>1</v>
      </c>
      <c r="F34" s="320">
        <v>0</v>
      </c>
      <c r="G34" s="320">
        <v>0</v>
      </c>
      <c r="H34" s="320">
        <v>0</v>
      </c>
      <c r="I34" s="320">
        <v>30</v>
      </c>
      <c r="J34" s="320">
        <v>5</v>
      </c>
      <c r="K34" s="320">
        <v>14</v>
      </c>
      <c r="L34" s="320">
        <v>1</v>
      </c>
      <c r="M34" s="320">
        <v>28</v>
      </c>
      <c r="N34" s="320">
        <v>1</v>
      </c>
      <c r="O34" s="320">
        <v>0</v>
      </c>
      <c r="P34" s="320">
        <v>0</v>
      </c>
      <c r="Q34" s="320">
        <v>3</v>
      </c>
      <c r="R34" s="381">
        <v>2</v>
      </c>
      <c r="S34" s="422">
        <v>1</v>
      </c>
      <c r="T34" s="381">
        <v>87</v>
      </c>
      <c r="U34" s="319">
        <v>7</v>
      </c>
      <c r="V34" s="320">
        <v>0</v>
      </c>
      <c r="W34" s="383">
        <v>60</v>
      </c>
    </row>
    <row r="35" spans="1:23" ht="17.100000000000001" customHeight="1" thickBot="1">
      <c r="A35" s="393">
        <v>28</v>
      </c>
      <c r="B35" s="744" t="s">
        <v>276</v>
      </c>
      <c r="C35" s="322">
        <v>0</v>
      </c>
      <c r="D35" s="817">
        <v>0</v>
      </c>
      <c r="E35" s="817">
        <v>0</v>
      </c>
      <c r="F35" s="817">
        <v>0</v>
      </c>
      <c r="G35" s="817">
        <v>0</v>
      </c>
      <c r="H35" s="817">
        <v>0</v>
      </c>
      <c r="I35" s="817">
        <v>0</v>
      </c>
      <c r="J35" s="817">
        <v>0</v>
      </c>
      <c r="K35" s="817">
        <v>0</v>
      </c>
      <c r="L35" s="817">
        <v>0</v>
      </c>
      <c r="M35" s="817">
        <v>0</v>
      </c>
      <c r="N35" s="817">
        <v>0</v>
      </c>
      <c r="O35" s="817">
        <v>0</v>
      </c>
      <c r="P35" s="817">
        <v>0</v>
      </c>
      <c r="Q35" s="817">
        <v>0</v>
      </c>
      <c r="R35" s="742">
        <v>0</v>
      </c>
      <c r="S35" s="423">
        <v>0</v>
      </c>
      <c r="T35" s="742">
        <v>0</v>
      </c>
      <c r="U35" s="322">
        <v>0</v>
      </c>
      <c r="V35" s="817">
        <v>0</v>
      </c>
      <c r="W35" s="898">
        <v>0</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684</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685</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5"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8" t="s">
        <v>204</v>
      </c>
    </row>
  </sheetData>
  <mergeCells count="19">
    <mergeCell ref="A41:W41"/>
    <mergeCell ref="A2:W2"/>
    <mergeCell ref="A3:W3"/>
    <mergeCell ref="A4:A6"/>
    <mergeCell ref="B4:B6"/>
    <mergeCell ref="C4:T4"/>
    <mergeCell ref="U4:W5"/>
    <mergeCell ref="C5:D5"/>
    <mergeCell ref="E5:F5"/>
    <mergeCell ref="G5:H5"/>
    <mergeCell ref="I5:J5"/>
    <mergeCell ref="A38:W38"/>
    <mergeCell ref="A39:W39"/>
    <mergeCell ref="A40:W40"/>
    <mergeCell ref="K5:L5"/>
    <mergeCell ref="M5:N5"/>
    <mergeCell ref="O5:P5"/>
    <mergeCell ref="Q5:R5"/>
    <mergeCell ref="A37:W37"/>
  </mergeCells>
  <hyperlinks>
    <hyperlink ref="A1" location="'Table of Contents'!A1" display="Return to Table of Contents" xr:uid="{62B7A2B8-50C3-4D9F-A338-C769A7055EED}"/>
    <hyperlink ref="A42" location="'Table of Contents'!A1" display="Return to Table of Contents" xr:uid="{67635DCE-2509-4C4F-AF85-B43D1BC488CD}"/>
  </hyperlinks>
  <pageMargins left="0.2" right="0.2" top="0.5" bottom="0.5" header="0" footer="0"/>
  <pageSetup paperSize="5"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42"/>
  <sheetViews>
    <sheetView showGridLines="0" zoomScaleNormal="100" workbookViewId="0">
      <selection activeCell="M5" sqref="M5:N5"/>
    </sheetView>
  </sheetViews>
  <sheetFormatPr defaultColWidth="11" defaultRowHeight="15" customHeight="1"/>
  <cols>
    <col min="1" max="1" width="10.19921875" style="9" customWidth="1"/>
    <col min="2" max="2" width="58"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128" t="s">
        <v>204</v>
      </c>
    </row>
    <row r="2" spans="1:23" ht="106.95" customHeight="1">
      <c r="A2" s="1243" t="s">
        <v>686</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37" t="s">
        <v>245</v>
      </c>
      <c r="B4" s="1329" t="s">
        <v>246</v>
      </c>
      <c r="C4" s="1270" t="s">
        <v>592</v>
      </c>
      <c r="D4" s="1270"/>
      <c r="E4" s="1270"/>
      <c r="F4" s="1270"/>
      <c r="G4" s="1270"/>
      <c r="H4" s="1270"/>
      <c r="I4" s="1270"/>
      <c r="J4" s="1270"/>
      <c r="K4" s="1270"/>
      <c r="L4" s="1270"/>
      <c r="M4" s="1270"/>
      <c r="N4" s="1270"/>
      <c r="O4" s="1270"/>
      <c r="P4" s="1270"/>
      <c r="Q4" s="1270"/>
      <c r="R4" s="1270"/>
      <c r="S4" s="1270"/>
      <c r="T4" s="1271"/>
      <c r="U4" s="1321" t="s">
        <v>598</v>
      </c>
      <c r="V4" s="1321"/>
      <c r="W4" s="1323"/>
    </row>
    <row r="5" spans="1:23" ht="53.1" customHeight="1">
      <c r="A5" s="1339"/>
      <c r="B5" s="1340"/>
      <c r="C5" s="1343" t="s">
        <v>295</v>
      </c>
      <c r="D5" s="1344"/>
      <c r="E5" s="1302" t="s">
        <v>593</v>
      </c>
      <c r="F5" s="1345"/>
      <c r="G5" s="1311" t="s">
        <v>594</v>
      </c>
      <c r="H5" s="1344"/>
      <c r="I5" s="1311" t="s">
        <v>217</v>
      </c>
      <c r="J5" s="1344"/>
      <c r="K5" s="1311" t="s">
        <v>595</v>
      </c>
      <c r="L5" s="1344"/>
      <c r="M5" s="1302" t="s">
        <v>223</v>
      </c>
      <c r="N5" s="1345"/>
      <c r="O5" s="1311" t="s">
        <v>596</v>
      </c>
      <c r="P5" s="1344"/>
      <c r="Q5" s="1311" t="s">
        <v>221</v>
      </c>
      <c r="R5" s="1346"/>
      <c r="S5" s="307" t="s">
        <v>207</v>
      </c>
      <c r="T5" s="307" t="s">
        <v>597</v>
      </c>
      <c r="U5" s="1341"/>
      <c r="V5" s="1341"/>
      <c r="W5" s="1342"/>
    </row>
    <row r="6" spans="1:23" ht="17.100000000000001" customHeight="1">
      <c r="A6" s="1338"/>
      <c r="B6" s="1330"/>
      <c r="C6" s="306" t="s">
        <v>234</v>
      </c>
      <c r="D6" s="306" t="s">
        <v>238</v>
      </c>
      <c r="E6" s="306" t="s">
        <v>234</v>
      </c>
      <c r="F6" s="306" t="s">
        <v>238</v>
      </c>
      <c r="G6" s="306" t="s">
        <v>234</v>
      </c>
      <c r="H6" s="306" t="s">
        <v>238</v>
      </c>
      <c r="I6" s="306" t="s">
        <v>234</v>
      </c>
      <c r="J6" s="306" t="s">
        <v>238</v>
      </c>
      <c r="K6" s="306" t="s">
        <v>234</v>
      </c>
      <c r="L6" s="306" t="s">
        <v>238</v>
      </c>
      <c r="M6" s="306" t="s">
        <v>234</v>
      </c>
      <c r="N6" s="306" t="s">
        <v>238</v>
      </c>
      <c r="O6" s="306" t="s">
        <v>234</v>
      </c>
      <c r="P6" s="306" t="s">
        <v>238</v>
      </c>
      <c r="Q6" s="306" t="s">
        <v>234</v>
      </c>
      <c r="R6" s="307" t="s">
        <v>238</v>
      </c>
      <c r="S6" s="908" t="s">
        <v>599</v>
      </c>
      <c r="T6" s="307" t="s">
        <v>207</v>
      </c>
      <c r="U6" s="306" t="s">
        <v>600</v>
      </c>
      <c r="V6" s="306" t="s">
        <v>601</v>
      </c>
      <c r="W6" s="307" t="s">
        <v>602</v>
      </c>
    </row>
    <row r="7" spans="1:23" ht="17.100000000000001" customHeight="1">
      <c r="A7" s="390" t="s">
        <v>603</v>
      </c>
      <c r="B7" s="901" t="s">
        <v>248</v>
      </c>
      <c r="C7" s="417">
        <v>130</v>
      </c>
      <c r="D7" s="389">
        <v>25</v>
      </c>
      <c r="E7" s="389">
        <v>234</v>
      </c>
      <c r="F7" s="389">
        <v>64</v>
      </c>
      <c r="G7" s="389">
        <v>10</v>
      </c>
      <c r="H7" s="389">
        <v>4</v>
      </c>
      <c r="I7" s="374">
        <v>1343</v>
      </c>
      <c r="J7" s="389">
        <v>157</v>
      </c>
      <c r="K7" s="374">
        <v>1713</v>
      </c>
      <c r="L7" s="389">
        <v>350</v>
      </c>
      <c r="M7" s="374">
        <v>2777</v>
      </c>
      <c r="N7" s="389">
        <v>419</v>
      </c>
      <c r="O7" s="389">
        <v>8</v>
      </c>
      <c r="P7" s="389">
        <v>2</v>
      </c>
      <c r="Q7" s="389">
        <v>217</v>
      </c>
      <c r="R7" s="420">
        <v>45</v>
      </c>
      <c r="S7" s="417">
        <v>300</v>
      </c>
      <c r="T7" s="424">
        <v>7798</v>
      </c>
      <c r="U7" s="389">
        <v>414</v>
      </c>
      <c r="V7" s="389">
        <v>398</v>
      </c>
      <c r="W7" s="375">
        <v>2932</v>
      </c>
    </row>
    <row r="8" spans="1:23" ht="17.100000000000001" customHeight="1">
      <c r="A8" s="391" t="s">
        <v>604</v>
      </c>
      <c r="B8" s="369" t="s">
        <v>249</v>
      </c>
      <c r="C8" s="319">
        <v>0</v>
      </c>
      <c r="D8" s="320">
        <v>0</v>
      </c>
      <c r="E8" s="320">
        <v>6</v>
      </c>
      <c r="F8" s="320">
        <v>3</v>
      </c>
      <c r="G8" s="320">
        <v>1</v>
      </c>
      <c r="H8" s="320">
        <v>0</v>
      </c>
      <c r="I8" s="320">
        <v>19</v>
      </c>
      <c r="J8" s="320">
        <v>4</v>
      </c>
      <c r="K8" s="320">
        <v>35</v>
      </c>
      <c r="L8" s="320">
        <v>4</v>
      </c>
      <c r="M8" s="320">
        <v>138</v>
      </c>
      <c r="N8" s="320">
        <v>19</v>
      </c>
      <c r="O8" s="320">
        <v>0</v>
      </c>
      <c r="P8" s="320">
        <v>1</v>
      </c>
      <c r="Q8" s="320">
        <v>7</v>
      </c>
      <c r="R8" s="381">
        <v>4</v>
      </c>
      <c r="S8" s="319">
        <v>1</v>
      </c>
      <c r="T8" s="407">
        <v>242</v>
      </c>
      <c r="U8" s="320">
        <v>16</v>
      </c>
      <c r="V8" s="320">
        <v>5</v>
      </c>
      <c r="W8" s="383">
        <v>109</v>
      </c>
    </row>
    <row r="9" spans="1:23" ht="17.100000000000001" customHeight="1">
      <c r="A9" s="392" t="s">
        <v>605</v>
      </c>
      <c r="B9" s="369" t="s">
        <v>250</v>
      </c>
      <c r="C9" s="319">
        <v>18</v>
      </c>
      <c r="D9" s="320">
        <v>6</v>
      </c>
      <c r="E9" s="320">
        <v>19</v>
      </c>
      <c r="F9" s="320">
        <v>6</v>
      </c>
      <c r="G9" s="320">
        <v>1</v>
      </c>
      <c r="H9" s="320">
        <v>0</v>
      </c>
      <c r="I9" s="320">
        <v>227</v>
      </c>
      <c r="J9" s="320">
        <v>21</v>
      </c>
      <c r="K9" s="320">
        <v>129</v>
      </c>
      <c r="L9" s="320">
        <v>26</v>
      </c>
      <c r="M9" s="320">
        <v>62</v>
      </c>
      <c r="N9" s="320">
        <v>12</v>
      </c>
      <c r="O9" s="320">
        <v>1</v>
      </c>
      <c r="P9" s="320">
        <v>1</v>
      </c>
      <c r="Q9" s="320">
        <v>20</v>
      </c>
      <c r="R9" s="381">
        <v>2</v>
      </c>
      <c r="S9" s="319">
        <v>32</v>
      </c>
      <c r="T9" s="407">
        <v>583</v>
      </c>
      <c r="U9" s="320">
        <v>37</v>
      </c>
      <c r="V9" s="320">
        <v>62</v>
      </c>
      <c r="W9" s="383">
        <v>267</v>
      </c>
    </row>
    <row r="10" spans="1:23" ht="17.100000000000001" customHeight="1">
      <c r="A10" s="392" t="s">
        <v>606</v>
      </c>
      <c r="B10" s="369" t="s">
        <v>251</v>
      </c>
      <c r="C10" s="319">
        <v>1</v>
      </c>
      <c r="D10" s="320">
        <v>0</v>
      </c>
      <c r="E10" s="320">
        <v>4</v>
      </c>
      <c r="F10" s="320">
        <v>0</v>
      </c>
      <c r="G10" s="320">
        <v>0</v>
      </c>
      <c r="H10" s="320">
        <v>0</v>
      </c>
      <c r="I10" s="320">
        <v>13</v>
      </c>
      <c r="J10" s="320">
        <v>2</v>
      </c>
      <c r="K10" s="320">
        <v>10</v>
      </c>
      <c r="L10" s="320">
        <v>2</v>
      </c>
      <c r="M10" s="320">
        <v>53</v>
      </c>
      <c r="N10" s="320">
        <v>9</v>
      </c>
      <c r="O10" s="320">
        <v>0</v>
      </c>
      <c r="P10" s="320">
        <v>0</v>
      </c>
      <c r="Q10" s="320">
        <v>2</v>
      </c>
      <c r="R10" s="381">
        <v>1</v>
      </c>
      <c r="S10" s="319">
        <v>1</v>
      </c>
      <c r="T10" s="407">
        <v>98</v>
      </c>
      <c r="U10" s="320">
        <v>4</v>
      </c>
      <c r="V10" s="320">
        <v>0</v>
      </c>
      <c r="W10" s="383">
        <v>50</v>
      </c>
    </row>
    <row r="11" spans="1:23" ht="17.100000000000001" customHeight="1">
      <c r="A11" s="392" t="s">
        <v>607</v>
      </c>
      <c r="B11" s="369" t="s">
        <v>252</v>
      </c>
      <c r="C11" s="319">
        <v>0</v>
      </c>
      <c r="D11" s="320">
        <v>0</v>
      </c>
      <c r="E11" s="320">
        <v>0</v>
      </c>
      <c r="F11" s="320">
        <v>0</v>
      </c>
      <c r="G11" s="320">
        <v>0</v>
      </c>
      <c r="H11" s="320">
        <v>0</v>
      </c>
      <c r="I11" s="320">
        <v>5</v>
      </c>
      <c r="J11" s="320">
        <v>0</v>
      </c>
      <c r="K11" s="320">
        <v>0</v>
      </c>
      <c r="L11" s="320">
        <v>0</v>
      </c>
      <c r="M11" s="320">
        <v>23</v>
      </c>
      <c r="N11" s="320">
        <v>6</v>
      </c>
      <c r="O11" s="320">
        <v>0</v>
      </c>
      <c r="P11" s="320">
        <v>0</v>
      </c>
      <c r="Q11" s="320">
        <v>3</v>
      </c>
      <c r="R11" s="381">
        <v>0</v>
      </c>
      <c r="S11" s="319">
        <v>0</v>
      </c>
      <c r="T11" s="407">
        <v>37</v>
      </c>
      <c r="U11" s="320">
        <v>0</v>
      </c>
      <c r="V11" s="320">
        <v>0</v>
      </c>
      <c r="W11" s="383">
        <v>16</v>
      </c>
    </row>
    <row r="12" spans="1:23" ht="17.100000000000001" customHeight="1">
      <c r="A12" s="392" t="s">
        <v>608</v>
      </c>
      <c r="B12" s="369" t="s">
        <v>253</v>
      </c>
      <c r="C12" s="319">
        <v>1</v>
      </c>
      <c r="D12" s="320">
        <v>0</v>
      </c>
      <c r="E12" s="320">
        <v>10</v>
      </c>
      <c r="F12" s="320">
        <v>1</v>
      </c>
      <c r="G12" s="320">
        <v>0</v>
      </c>
      <c r="H12" s="320">
        <v>0</v>
      </c>
      <c r="I12" s="320">
        <v>48</v>
      </c>
      <c r="J12" s="320">
        <v>1</v>
      </c>
      <c r="K12" s="320">
        <v>64</v>
      </c>
      <c r="L12" s="320">
        <v>8</v>
      </c>
      <c r="M12" s="320">
        <v>208</v>
      </c>
      <c r="N12" s="320">
        <v>30</v>
      </c>
      <c r="O12" s="320">
        <v>0</v>
      </c>
      <c r="P12" s="320">
        <v>0</v>
      </c>
      <c r="Q12" s="320">
        <v>13</v>
      </c>
      <c r="R12" s="381">
        <v>3</v>
      </c>
      <c r="S12" s="319">
        <v>34</v>
      </c>
      <c r="T12" s="407">
        <v>421</v>
      </c>
      <c r="U12" s="320">
        <v>15</v>
      </c>
      <c r="V12" s="320">
        <v>57</v>
      </c>
      <c r="W12" s="383">
        <v>161</v>
      </c>
    </row>
    <row r="13" spans="1:23" ht="17.100000000000001" customHeight="1">
      <c r="A13" s="392" t="s">
        <v>609</v>
      </c>
      <c r="B13" s="369" t="s">
        <v>254</v>
      </c>
      <c r="C13" s="319">
        <v>7</v>
      </c>
      <c r="D13" s="320">
        <v>0</v>
      </c>
      <c r="E13" s="320">
        <v>7</v>
      </c>
      <c r="F13" s="320">
        <v>1</v>
      </c>
      <c r="G13" s="320">
        <v>1</v>
      </c>
      <c r="H13" s="320">
        <v>0</v>
      </c>
      <c r="I13" s="320">
        <v>44</v>
      </c>
      <c r="J13" s="320">
        <v>9</v>
      </c>
      <c r="K13" s="320">
        <v>122</v>
      </c>
      <c r="L13" s="320">
        <v>22</v>
      </c>
      <c r="M13" s="320">
        <v>156</v>
      </c>
      <c r="N13" s="320">
        <v>24</v>
      </c>
      <c r="O13" s="320">
        <v>1</v>
      </c>
      <c r="P13" s="320">
        <v>0</v>
      </c>
      <c r="Q13" s="320">
        <v>1</v>
      </c>
      <c r="R13" s="381">
        <v>0</v>
      </c>
      <c r="S13" s="319">
        <v>17</v>
      </c>
      <c r="T13" s="407">
        <v>412</v>
      </c>
      <c r="U13" s="320">
        <v>10</v>
      </c>
      <c r="V13" s="320">
        <v>0</v>
      </c>
      <c r="W13" s="383">
        <v>165</v>
      </c>
    </row>
    <row r="14" spans="1:23" ht="17.100000000000001" customHeight="1">
      <c r="A14" s="392" t="s">
        <v>611</v>
      </c>
      <c r="B14" s="369" t="s">
        <v>255</v>
      </c>
      <c r="C14" s="319">
        <v>20</v>
      </c>
      <c r="D14" s="320">
        <v>2</v>
      </c>
      <c r="E14" s="320">
        <v>16</v>
      </c>
      <c r="F14" s="320">
        <v>8</v>
      </c>
      <c r="G14" s="320">
        <v>0</v>
      </c>
      <c r="H14" s="320">
        <v>0</v>
      </c>
      <c r="I14" s="320">
        <v>89</v>
      </c>
      <c r="J14" s="320">
        <v>9</v>
      </c>
      <c r="K14" s="320">
        <v>48</v>
      </c>
      <c r="L14" s="320">
        <v>12</v>
      </c>
      <c r="M14" s="320">
        <v>224</v>
      </c>
      <c r="N14" s="320">
        <v>31</v>
      </c>
      <c r="O14" s="320">
        <v>2</v>
      </c>
      <c r="P14" s="320">
        <v>0</v>
      </c>
      <c r="Q14" s="320">
        <v>50</v>
      </c>
      <c r="R14" s="381">
        <v>12</v>
      </c>
      <c r="S14" s="319">
        <v>0</v>
      </c>
      <c r="T14" s="407">
        <v>523</v>
      </c>
      <c r="U14" s="320">
        <v>36</v>
      </c>
      <c r="V14" s="320">
        <v>2</v>
      </c>
      <c r="W14" s="383">
        <v>228</v>
      </c>
    </row>
    <row r="15" spans="1:23" ht="17.100000000000001" customHeight="1">
      <c r="A15" s="392" t="s">
        <v>613</v>
      </c>
      <c r="B15" s="369" t="s">
        <v>256</v>
      </c>
      <c r="C15" s="319">
        <v>1</v>
      </c>
      <c r="D15" s="320">
        <v>0</v>
      </c>
      <c r="E15" s="320">
        <v>0</v>
      </c>
      <c r="F15" s="320">
        <v>0</v>
      </c>
      <c r="G15" s="320">
        <v>0</v>
      </c>
      <c r="H15" s="320">
        <v>0</v>
      </c>
      <c r="I15" s="320">
        <v>2</v>
      </c>
      <c r="J15" s="320">
        <v>0</v>
      </c>
      <c r="K15" s="320">
        <v>19</v>
      </c>
      <c r="L15" s="320">
        <v>2</v>
      </c>
      <c r="M15" s="320">
        <v>17</v>
      </c>
      <c r="N15" s="320">
        <v>3</v>
      </c>
      <c r="O15" s="320">
        <v>0</v>
      </c>
      <c r="P15" s="320">
        <v>0</v>
      </c>
      <c r="Q15" s="320">
        <v>1</v>
      </c>
      <c r="R15" s="381">
        <v>0</v>
      </c>
      <c r="S15" s="319">
        <v>1</v>
      </c>
      <c r="T15" s="407">
        <v>46</v>
      </c>
      <c r="U15" s="320">
        <v>4</v>
      </c>
      <c r="V15" s="320">
        <v>7</v>
      </c>
      <c r="W15" s="383">
        <v>21</v>
      </c>
    </row>
    <row r="16" spans="1:23" ht="17.100000000000001" customHeight="1">
      <c r="A16" s="392" t="s">
        <v>614</v>
      </c>
      <c r="B16" s="369" t="s">
        <v>257</v>
      </c>
      <c r="C16" s="319">
        <v>0</v>
      </c>
      <c r="D16" s="320">
        <v>0</v>
      </c>
      <c r="E16" s="320">
        <v>6</v>
      </c>
      <c r="F16" s="320">
        <v>0</v>
      </c>
      <c r="G16" s="320">
        <v>1</v>
      </c>
      <c r="H16" s="320">
        <v>1</v>
      </c>
      <c r="I16" s="320">
        <v>10</v>
      </c>
      <c r="J16" s="320">
        <v>0</v>
      </c>
      <c r="K16" s="320">
        <v>12</v>
      </c>
      <c r="L16" s="320">
        <v>2</v>
      </c>
      <c r="M16" s="320">
        <v>72</v>
      </c>
      <c r="N16" s="320">
        <v>6</v>
      </c>
      <c r="O16" s="320">
        <v>0</v>
      </c>
      <c r="P16" s="320">
        <v>0</v>
      </c>
      <c r="Q16" s="320">
        <v>6</v>
      </c>
      <c r="R16" s="381">
        <v>2</v>
      </c>
      <c r="S16" s="319">
        <v>4</v>
      </c>
      <c r="T16" s="407">
        <v>122</v>
      </c>
      <c r="U16" s="320">
        <v>9</v>
      </c>
      <c r="V16" s="320">
        <v>0</v>
      </c>
      <c r="W16" s="383">
        <v>52</v>
      </c>
    </row>
    <row r="17" spans="1:23" ht="17.100000000000001" customHeight="1">
      <c r="A17" s="392">
        <v>10</v>
      </c>
      <c r="B17" s="369" t="s">
        <v>258</v>
      </c>
      <c r="C17" s="319">
        <v>3</v>
      </c>
      <c r="D17" s="320">
        <v>2</v>
      </c>
      <c r="E17" s="320">
        <v>10</v>
      </c>
      <c r="F17" s="320">
        <v>0</v>
      </c>
      <c r="G17" s="320">
        <v>1</v>
      </c>
      <c r="H17" s="320">
        <v>1</v>
      </c>
      <c r="I17" s="320">
        <v>29</v>
      </c>
      <c r="J17" s="320">
        <v>10</v>
      </c>
      <c r="K17" s="320">
        <v>58</v>
      </c>
      <c r="L17" s="320">
        <v>19</v>
      </c>
      <c r="M17" s="320">
        <v>87</v>
      </c>
      <c r="N17" s="320">
        <v>11</v>
      </c>
      <c r="O17" s="320">
        <v>0</v>
      </c>
      <c r="P17" s="320">
        <v>0</v>
      </c>
      <c r="Q17" s="320">
        <v>9</v>
      </c>
      <c r="R17" s="381">
        <v>1</v>
      </c>
      <c r="S17" s="319">
        <v>8</v>
      </c>
      <c r="T17" s="407">
        <v>249</v>
      </c>
      <c r="U17" s="320">
        <v>8</v>
      </c>
      <c r="V17" s="320">
        <v>12</v>
      </c>
      <c r="W17" s="383">
        <v>39</v>
      </c>
    </row>
    <row r="18" spans="1:23" ht="17.100000000000001" customHeight="1">
      <c r="A18" s="392">
        <v>11</v>
      </c>
      <c r="B18" s="369" t="s">
        <v>259</v>
      </c>
      <c r="C18" s="319">
        <v>5</v>
      </c>
      <c r="D18" s="320">
        <v>1</v>
      </c>
      <c r="E18" s="320">
        <v>6</v>
      </c>
      <c r="F18" s="320">
        <v>5</v>
      </c>
      <c r="G18" s="320">
        <v>0</v>
      </c>
      <c r="H18" s="320">
        <v>0</v>
      </c>
      <c r="I18" s="320">
        <v>46</v>
      </c>
      <c r="J18" s="320">
        <v>4</v>
      </c>
      <c r="K18" s="320">
        <v>95</v>
      </c>
      <c r="L18" s="320">
        <v>15</v>
      </c>
      <c r="M18" s="320">
        <v>108</v>
      </c>
      <c r="N18" s="320">
        <v>18</v>
      </c>
      <c r="O18" s="320">
        <v>0</v>
      </c>
      <c r="P18" s="320">
        <v>0</v>
      </c>
      <c r="Q18" s="320">
        <v>4</v>
      </c>
      <c r="R18" s="381">
        <v>3</v>
      </c>
      <c r="S18" s="319">
        <v>6</v>
      </c>
      <c r="T18" s="407">
        <v>316</v>
      </c>
      <c r="U18" s="320">
        <v>3</v>
      </c>
      <c r="V18" s="320">
        <v>56</v>
      </c>
      <c r="W18" s="383">
        <v>99</v>
      </c>
    </row>
    <row r="19" spans="1:23" ht="17.100000000000001" customHeight="1">
      <c r="A19" s="392">
        <v>12</v>
      </c>
      <c r="B19" s="369" t="s">
        <v>260</v>
      </c>
      <c r="C19" s="319">
        <v>0</v>
      </c>
      <c r="D19" s="320">
        <v>0</v>
      </c>
      <c r="E19" s="320">
        <v>2</v>
      </c>
      <c r="F19" s="320">
        <v>0</v>
      </c>
      <c r="G19" s="320">
        <v>0</v>
      </c>
      <c r="H19" s="320">
        <v>0</v>
      </c>
      <c r="I19" s="320">
        <v>16</v>
      </c>
      <c r="J19" s="320">
        <v>1</v>
      </c>
      <c r="K19" s="320">
        <v>3</v>
      </c>
      <c r="L19" s="320">
        <v>0</v>
      </c>
      <c r="M19" s="320">
        <v>85</v>
      </c>
      <c r="N19" s="320">
        <v>7</v>
      </c>
      <c r="O19" s="320">
        <v>0</v>
      </c>
      <c r="P19" s="320">
        <v>0</v>
      </c>
      <c r="Q19" s="320">
        <v>2</v>
      </c>
      <c r="R19" s="381">
        <v>1</v>
      </c>
      <c r="S19" s="319">
        <v>0</v>
      </c>
      <c r="T19" s="407">
        <v>117</v>
      </c>
      <c r="U19" s="320">
        <v>11</v>
      </c>
      <c r="V19" s="320">
        <v>0</v>
      </c>
      <c r="W19" s="383">
        <v>41</v>
      </c>
    </row>
    <row r="20" spans="1:23" ht="17.100000000000001" customHeight="1">
      <c r="A20" s="392">
        <v>13</v>
      </c>
      <c r="B20" s="369" t="s">
        <v>261</v>
      </c>
      <c r="C20" s="319">
        <v>2</v>
      </c>
      <c r="D20" s="320">
        <v>0</v>
      </c>
      <c r="E20" s="320">
        <v>8</v>
      </c>
      <c r="F20" s="320">
        <v>4</v>
      </c>
      <c r="G20" s="320">
        <v>1</v>
      </c>
      <c r="H20" s="320">
        <v>0</v>
      </c>
      <c r="I20" s="320">
        <v>36</v>
      </c>
      <c r="J20" s="320">
        <v>2</v>
      </c>
      <c r="K20" s="320">
        <v>51</v>
      </c>
      <c r="L20" s="320">
        <v>12</v>
      </c>
      <c r="M20" s="320">
        <v>117</v>
      </c>
      <c r="N20" s="320">
        <v>16</v>
      </c>
      <c r="O20" s="320">
        <v>0</v>
      </c>
      <c r="P20" s="320">
        <v>0</v>
      </c>
      <c r="Q20" s="320">
        <v>2</v>
      </c>
      <c r="R20" s="381">
        <v>0</v>
      </c>
      <c r="S20" s="319">
        <v>7</v>
      </c>
      <c r="T20" s="407">
        <v>258</v>
      </c>
      <c r="U20" s="320">
        <v>19</v>
      </c>
      <c r="V20" s="320">
        <v>18</v>
      </c>
      <c r="W20" s="383">
        <v>89</v>
      </c>
    </row>
    <row r="21" spans="1:23" ht="29.4">
      <c r="A21" s="392">
        <v>14</v>
      </c>
      <c r="B21" s="418" t="s">
        <v>615</v>
      </c>
      <c r="C21" s="319">
        <v>8</v>
      </c>
      <c r="D21" s="320">
        <v>2</v>
      </c>
      <c r="E21" s="320">
        <v>10</v>
      </c>
      <c r="F21" s="320">
        <v>6</v>
      </c>
      <c r="G21" s="320">
        <v>1</v>
      </c>
      <c r="H21" s="320">
        <v>1</v>
      </c>
      <c r="I21" s="320">
        <v>23</v>
      </c>
      <c r="J21" s="320">
        <v>3</v>
      </c>
      <c r="K21" s="320">
        <v>55</v>
      </c>
      <c r="L21" s="320">
        <v>11</v>
      </c>
      <c r="M21" s="320">
        <v>138</v>
      </c>
      <c r="N21" s="320">
        <v>26</v>
      </c>
      <c r="O21" s="320">
        <v>0</v>
      </c>
      <c r="P21" s="320">
        <v>0</v>
      </c>
      <c r="Q21" s="320">
        <v>1</v>
      </c>
      <c r="R21" s="381">
        <v>0</v>
      </c>
      <c r="S21" s="319">
        <v>8</v>
      </c>
      <c r="T21" s="407">
        <v>293</v>
      </c>
      <c r="U21" s="320">
        <v>44</v>
      </c>
      <c r="V21" s="320">
        <v>7</v>
      </c>
      <c r="W21" s="383">
        <v>86</v>
      </c>
    </row>
    <row r="22" spans="1:23" ht="17.100000000000001" customHeight="1">
      <c r="A22" s="392">
        <v>15</v>
      </c>
      <c r="B22" s="369" t="s">
        <v>263</v>
      </c>
      <c r="C22" s="319">
        <v>33</v>
      </c>
      <c r="D22" s="320">
        <v>5</v>
      </c>
      <c r="E22" s="320">
        <v>7</v>
      </c>
      <c r="F22" s="320">
        <v>1</v>
      </c>
      <c r="G22" s="320">
        <v>0</v>
      </c>
      <c r="H22" s="320">
        <v>0</v>
      </c>
      <c r="I22" s="320">
        <v>183</v>
      </c>
      <c r="J22" s="320">
        <v>35</v>
      </c>
      <c r="K22" s="320">
        <v>451</v>
      </c>
      <c r="L22" s="320">
        <v>118</v>
      </c>
      <c r="M22" s="320">
        <v>29</v>
      </c>
      <c r="N22" s="320">
        <v>5</v>
      </c>
      <c r="O22" s="320">
        <v>0</v>
      </c>
      <c r="P22" s="320">
        <v>0</v>
      </c>
      <c r="Q22" s="320">
        <v>11</v>
      </c>
      <c r="R22" s="381">
        <v>2</v>
      </c>
      <c r="S22" s="319">
        <v>3</v>
      </c>
      <c r="T22" s="407">
        <v>883</v>
      </c>
      <c r="U22" s="320">
        <v>36</v>
      </c>
      <c r="V22" s="320">
        <v>78</v>
      </c>
      <c r="W22" s="383">
        <v>330</v>
      </c>
    </row>
    <row r="23" spans="1:23" ht="17.100000000000001" customHeight="1">
      <c r="A23" s="392">
        <v>16</v>
      </c>
      <c r="B23" s="369" t="s">
        <v>264</v>
      </c>
      <c r="C23" s="319">
        <v>0</v>
      </c>
      <c r="D23" s="320">
        <v>0</v>
      </c>
      <c r="E23" s="320">
        <v>0</v>
      </c>
      <c r="F23" s="320">
        <v>0</v>
      </c>
      <c r="G23" s="320">
        <v>0</v>
      </c>
      <c r="H23" s="320">
        <v>0</v>
      </c>
      <c r="I23" s="320">
        <v>19</v>
      </c>
      <c r="J23" s="320">
        <v>1</v>
      </c>
      <c r="K23" s="320">
        <v>3</v>
      </c>
      <c r="L23" s="320">
        <v>3</v>
      </c>
      <c r="M23" s="320">
        <v>29</v>
      </c>
      <c r="N23" s="320">
        <v>10</v>
      </c>
      <c r="O23" s="320">
        <v>0</v>
      </c>
      <c r="P23" s="320">
        <v>0</v>
      </c>
      <c r="Q23" s="320">
        <v>0</v>
      </c>
      <c r="R23" s="381">
        <v>0</v>
      </c>
      <c r="S23" s="319">
        <v>0</v>
      </c>
      <c r="T23" s="407">
        <v>65</v>
      </c>
      <c r="U23" s="320">
        <v>2</v>
      </c>
      <c r="V23" s="320">
        <v>0</v>
      </c>
      <c r="W23" s="383">
        <v>26</v>
      </c>
    </row>
    <row r="24" spans="1:23" ht="17.100000000000001" customHeight="1">
      <c r="A24" s="392">
        <v>17</v>
      </c>
      <c r="B24" s="369" t="s">
        <v>265</v>
      </c>
      <c r="C24" s="319">
        <v>0</v>
      </c>
      <c r="D24" s="320">
        <v>0</v>
      </c>
      <c r="E24" s="320">
        <v>11</v>
      </c>
      <c r="F24" s="320">
        <v>0</v>
      </c>
      <c r="G24" s="320">
        <v>0</v>
      </c>
      <c r="H24" s="320">
        <v>0</v>
      </c>
      <c r="I24" s="320">
        <v>5</v>
      </c>
      <c r="J24" s="320">
        <v>0</v>
      </c>
      <c r="K24" s="320">
        <v>15</v>
      </c>
      <c r="L24" s="320">
        <v>1</v>
      </c>
      <c r="M24" s="320">
        <v>68</v>
      </c>
      <c r="N24" s="320">
        <v>5</v>
      </c>
      <c r="O24" s="320">
        <v>0</v>
      </c>
      <c r="P24" s="320">
        <v>0</v>
      </c>
      <c r="Q24" s="320">
        <v>7</v>
      </c>
      <c r="R24" s="381">
        <v>1</v>
      </c>
      <c r="S24" s="319">
        <v>1</v>
      </c>
      <c r="T24" s="407">
        <v>114</v>
      </c>
      <c r="U24" s="320">
        <v>9</v>
      </c>
      <c r="V24" s="320">
        <v>2</v>
      </c>
      <c r="W24" s="383">
        <v>37</v>
      </c>
    </row>
    <row r="25" spans="1:23" ht="17.100000000000001" customHeight="1">
      <c r="A25" s="392">
        <v>18</v>
      </c>
      <c r="B25" s="369" t="s">
        <v>266</v>
      </c>
      <c r="C25" s="319">
        <v>2</v>
      </c>
      <c r="D25" s="320">
        <v>1</v>
      </c>
      <c r="E25" s="320">
        <v>8</v>
      </c>
      <c r="F25" s="320">
        <v>3</v>
      </c>
      <c r="G25" s="320">
        <v>1</v>
      </c>
      <c r="H25" s="320">
        <v>0</v>
      </c>
      <c r="I25" s="320">
        <v>92</v>
      </c>
      <c r="J25" s="320">
        <v>8</v>
      </c>
      <c r="K25" s="320">
        <v>71</v>
      </c>
      <c r="L25" s="320">
        <v>8</v>
      </c>
      <c r="M25" s="320">
        <v>72</v>
      </c>
      <c r="N25" s="320">
        <v>19</v>
      </c>
      <c r="O25" s="320">
        <v>0</v>
      </c>
      <c r="P25" s="320">
        <v>0</v>
      </c>
      <c r="Q25" s="320">
        <v>3</v>
      </c>
      <c r="R25" s="381">
        <v>1</v>
      </c>
      <c r="S25" s="319">
        <v>15</v>
      </c>
      <c r="T25" s="407">
        <v>304</v>
      </c>
      <c r="U25" s="320">
        <v>10</v>
      </c>
      <c r="V25" s="320">
        <v>27</v>
      </c>
      <c r="W25" s="383">
        <v>158</v>
      </c>
    </row>
    <row r="26" spans="1:23" ht="17.100000000000001" customHeight="1">
      <c r="A26" s="392">
        <v>19</v>
      </c>
      <c r="B26" s="369" t="s">
        <v>267</v>
      </c>
      <c r="C26" s="319">
        <v>1</v>
      </c>
      <c r="D26" s="320">
        <v>0</v>
      </c>
      <c r="E26" s="320">
        <v>0</v>
      </c>
      <c r="F26" s="320">
        <v>0</v>
      </c>
      <c r="G26" s="320">
        <v>0</v>
      </c>
      <c r="H26" s="320">
        <v>0</v>
      </c>
      <c r="I26" s="320">
        <v>1</v>
      </c>
      <c r="J26" s="320">
        <v>0</v>
      </c>
      <c r="K26" s="320">
        <v>27</v>
      </c>
      <c r="L26" s="320">
        <v>6</v>
      </c>
      <c r="M26" s="320">
        <v>2</v>
      </c>
      <c r="N26" s="320">
        <v>1</v>
      </c>
      <c r="O26" s="320">
        <v>0</v>
      </c>
      <c r="P26" s="320">
        <v>0</v>
      </c>
      <c r="Q26" s="320">
        <v>0</v>
      </c>
      <c r="R26" s="381">
        <v>0</v>
      </c>
      <c r="S26" s="319">
        <v>97</v>
      </c>
      <c r="T26" s="407">
        <v>135</v>
      </c>
      <c r="U26" s="320">
        <v>2</v>
      </c>
      <c r="V26" s="320">
        <v>0</v>
      </c>
      <c r="W26" s="383">
        <v>47</v>
      </c>
    </row>
    <row r="27" spans="1:23" ht="17.100000000000001" customHeight="1">
      <c r="A27" s="392">
        <v>20</v>
      </c>
      <c r="B27" s="369" t="s">
        <v>268</v>
      </c>
      <c r="C27" s="319">
        <v>0</v>
      </c>
      <c r="D27" s="320">
        <v>2</v>
      </c>
      <c r="E27" s="320">
        <v>6</v>
      </c>
      <c r="F27" s="320">
        <v>0</v>
      </c>
      <c r="G27" s="320">
        <v>0</v>
      </c>
      <c r="H27" s="320">
        <v>0</v>
      </c>
      <c r="I27" s="320">
        <v>44</v>
      </c>
      <c r="J27" s="320">
        <v>4</v>
      </c>
      <c r="K27" s="320">
        <v>14</v>
      </c>
      <c r="L27" s="320">
        <v>5</v>
      </c>
      <c r="M27" s="320">
        <v>118</v>
      </c>
      <c r="N27" s="320">
        <v>19</v>
      </c>
      <c r="O27" s="320">
        <v>0</v>
      </c>
      <c r="P27" s="320">
        <v>0</v>
      </c>
      <c r="Q27" s="320">
        <v>8</v>
      </c>
      <c r="R27" s="381">
        <v>2</v>
      </c>
      <c r="S27" s="319">
        <v>0</v>
      </c>
      <c r="T27" s="407">
        <v>222</v>
      </c>
      <c r="U27" s="320">
        <v>27</v>
      </c>
      <c r="V27" s="320">
        <v>0</v>
      </c>
      <c r="W27" s="383">
        <v>116</v>
      </c>
    </row>
    <row r="28" spans="1:23" ht="17.100000000000001" customHeight="1">
      <c r="A28" s="392">
        <v>21</v>
      </c>
      <c r="B28" s="369" t="s">
        <v>269</v>
      </c>
      <c r="C28" s="319">
        <v>10</v>
      </c>
      <c r="D28" s="320">
        <v>2</v>
      </c>
      <c r="E28" s="320">
        <v>10</v>
      </c>
      <c r="F28" s="320">
        <v>3</v>
      </c>
      <c r="G28" s="320">
        <v>0</v>
      </c>
      <c r="H28" s="320">
        <v>0</v>
      </c>
      <c r="I28" s="320">
        <v>51</v>
      </c>
      <c r="J28" s="320">
        <v>2</v>
      </c>
      <c r="K28" s="320">
        <v>42</v>
      </c>
      <c r="L28" s="320">
        <v>10</v>
      </c>
      <c r="M28" s="320">
        <v>146</v>
      </c>
      <c r="N28" s="320">
        <v>24</v>
      </c>
      <c r="O28" s="320">
        <v>0</v>
      </c>
      <c r="P28" s="320">
        <v>0</v>
      </c>
      <c r="Q28" s="320">
        <v>11</v>
      </c>
      <c r="R28" s="381">
        <v>6</v>
      </c>
      <c r="S28" s="319">
        <v>9</v>
      </c>
      <c r="T28" s="407">
        <v>326</v>
      </c>
      <c r="U28" s="320">
        <v>16</v>
      </c>
      <c r="V28" s="320">
        <v>1</v>
      </c>
      <c r="W28" s="383">
        <v>64</v>
      </c>
    </row>
    <row r="29" spans="1:23" ht="17.100000000000001" customHeight="1">
      <c r="A29" s="392">
        <v>22</v>
      </c>
      <c r="B29" s="369" t="s">
        <v>270</v>
      </c>
      <c r="C29" s="319">
        <v>0</v>
      </c>
      <c r="D29" s="320">
        <v>0</v>
      </c>
      <c r="E29" s="320">
        <v>7</v>
      </c>
      <c r="F29" s="320">
        <v>0</v>
      </c>
      <c r="G29" s="320">
        <v>0</v>
      </c>
      <c r="H29" s="320">
        <v>0</v>
      </c>
      <c r="I29" s="320">
        <v>30</v>
      </c>
      <c r="J29" s="320">
        <v>1</v>
      </c>
      <c r="K29" s="320">
        <v>12</v>
      </c>
      <c r="L29" s="320">
        <v>4</v>
      </c>
      <c r="M29" s="320">
        <v>111</v>
      </c>
      <c r="N29" s="320">
        <v>9</v>
      </c>
      <c r="O29" s="320">
        <v>0</v>
      </c>
      <c r="P29" s="320">
        <v>0</v>
      </c>
      <c r="Q29" s="320">
        <v>5</v>
      </c>
      <c r="R29" s="381">
        <v>0</v>
      </c>
      <c r="S29" s="319">
        <v>2</v>
      </c>
      <c r="T29" s="407">
        <v>181</v>
      </c>
      <c r="U29" s="320">
        <v>10</v>
      </c>
      <c r="V29" s="320">
        <v>0</v>
      </c>
      <c r="W29" s="383">
        <v>60</v>
      </c>
    </row>
    <row r="30" spans="1:23" ht="17.100000000000001" customHeight="1">
      <c r="A30" s="392">
        <v>23</v>
      </c>
      <c r="B30" s="369" t="s">
        <v>271</v>
      </c>
      <c r="C30" s="319">
        <v>3</v>
      </c>
      <c r="D30" s="320">
        <v>0</v>
      </c>
      <c r="E30" s="320">
        <v>34</v>
      </c>
      <c r="F30" s="320">
        <v>4</v>
      </c>
      <c r="G30" s="320">
        <v>1</v>
      </c>
      <c r="H30" s="320">
        <v>0</v>
      </c>
      <c r="I30" s="320">
        <v>87</v>
      </c>
      <c r="J30" s="320">
        <v>12</v>
      </c>
      <c r="K30" s="320">
        <v>107</v>
      </c>
      <c r="L30" s="320">
        <v>20</v>
      </c>
      <c r="M30" s="320">
        <v>320</v>
      </c>
      <c r="N30" s="320">
        <v>52</v>
      </c>
      <c r="O30" s="320">
        <v>1</v>
      </c>
      <c r="P30" s="320">
        <v>0</v>
      </c>
      <c r="Q30" s="320">
        <v>18</v>
      </c>
      <c r="R30" s="381">
        <v>2</v>
      </c>
      <c r="S30" s="319">
        <v>25</v>
      </c>
      <c r="T30" s="407">
        <v>686</v>
      </c>
      <c r="U30" s="320">
        <v>59</v>
      </c>
      <c r="V30" s="320">
        <v>16</v>
      </c>
      <c r="W30" s="383">
        <v>262</v>
      </c>
    </row>
    <row r="31" spans="1:23" ht="17.100000000000001" customHeight="1">
      <c r="A31" s="392">
        <v>24</v>
      </c>
      <c r="B31" s="369" t="s">
        <v>272</v>
      </c>
      <c r="C31" s="319">
        <v>1</v>
      </c>
      <c r="D31" s="320">
        <v>0</v>
      </c>
      <c r="E31" s="320">
        <v>6</v>
      </c>
      <c r="F31" s="320">
        <v>2</v>
      </c>
      <c r="G31" s="320">
        <v>0</v>
      </c>
      <c r="H31" s="320">
        <v>0</v>
      </c>
      <c r="I31" s="320">
        <v>9</v>
      </c>
      <c r="J31" s="320">
        <v>5</v>
      </c>
      <c r="K31" s="320">
        <v>18</v>
      </c>
      <c r="L31" s="320">
        <v>5</v>
      </c>
      <c r="M31" s="320">
        <v>73</v>
      </c>
      <c r="N31" s="320">
        <v>16</v>
      </c>
      <c r="O31" s="320">
        <v>1</v>
      </c>
      <c r="P31" s="320">
        <v>0</v>
      </c>
      <c r="Q31" s="320">
        <v>3</v>
      </c>
      <c r="R31" s="381">
        <v>0</v>
      </c>
      <c r="S31" s="319">
        <v>11</v>
      </c>
      <c r="T31" s="407">
        <v>150</v>
      </c>
      <c r="U31" s="320">
        <v>7</v>
      </c>
      <c r="V31" s="320">
        <v>0</v>
      </c>
      <c r="W31" s="383">
        <v>54</v>
      </c>
    </row>
    <row r="32" spans="1:23" ht="17.100000000000001" customHeight="1">
      <c r="A32" s="392">
        <v>25</v>
      </c>
      <c r="B32" s="369" t="s">
        <v>273</v>
      </c>
      <c r="C32" s="319">
        <v>3</v>
      </c>
      <c r="D32" s="320">
        <v>2</v>
      </c>
      <c r="E32" s="320">
        <v>15</v>
      </c>
      <c r="F32" s="320">
        <v>7</v>
      </c>
      <c r="G32" s="320">
        <v>0</v>
      </c>
      <c r="H32" s="320">
        <v>0</v>
      </c>
      <c r="I32" s="320">
        <v>71</v>
      </c>
      <c r="J32" s="320">
        <v>9</v>
      </c>
      <c r="K32" s="320">
        <v>76</v>
      </c>
      <c r="L32" s="320">
        <v>15</v>
      </c>
      <c r="M32" s="320">
        <v>111</v>
      </c>
      <c r="N32" s="320">
        <v>10</v>
      </c>
      <c r="O32" s="320">
        <v>0</v>
      </c>
      <c r="P32" s="320">
        <v>0</v>
      </c>
      <c r="Q32" s="320">
        <v>9</v>
      </c>
      <c r="R32" s="381">
        <v>0</v>
      </c>
      <c r="S32" s="319">
        <v>11</v>
      </c>
      <c r="T32" s="407">
        <v>339</v>
      </c>
      <c r="U32" s="320">
        <v>12</v>
      </c>
      <c r="V32" s="320">
        <v>16</v>
      </c>
      <c r="W32" s="383">
        <v>109</v>
      </c>
    </row>
    <row r="33" spans="1:23" ht="17.100000000000001" customHeight="1">
      <c r="A33" s="392">
        <v>26</v>
      </c>
      <c r="B33" s="369" t="s">
        <v>274</v>
      </c>
      <c r="C33" s="319">
        <v>4</v>
      </c>
      <c r="D33" s="320">
        <v>0</v>
      </c>
      <c r="E33" s="320">
        <v>2</v>
      </c>
      <c r="F33" s="320">
        <v>3</v>
      </c>
      <c r="G33" s="320">
        <v>0</v>
      </c>
      <c r="H33" s="320">
        <v>0</v>
      </c>
      <c r="I33" s="320">
        <v>15</v>
      </c>
      <c r="J33" s="320">
        <v>1</v>
      </c>
      <c r="K33" s="320">
        <v>27</v>
      </c>
      <c r="L33" s="320">
        <v>2</v>
      </c>
      <c r="M33" s="320">
        <v>33</v>
      </c>
      <c r="N33" s="320">
        <v>2</v>
      </c>
      <c r="O33" s="320">
        <v>0</v>
      </c>
      <c r="P33" s="320">
        <v>0</v>
      </c>
      <c r="Q33" s="320">
        <v>2</v>
      </c>
      <c r="R33" s="381">
        <v>1</v>
      </c>
      <c r="S33" s="319">
        <v>0</v>
      </c>
      <c r="T33" s="407">
        <v>92</v>
      </c>
      <c r="U33" s="320">
        <v>5</v>
      </c>
      <c r="V33" s="320">
        <v>2</v>
      </c>
      <c r="W33" s="383">
        <v>40</v>
      </c>
    </row>
    <row r="34" spans="1:23" ht="17.100000000000001" customHeight="1">
      <c r="A34" s="392">
        <v>27</v>
      </c>
      <c r="B34" s="369" t="s">
        <v>275</v>
      </c>
      <c r="C34" s="319">
        <v>3</v>
      </c>
      <c r="D34" s="320">
        <v>0</v>
      </c>
      <c r="E34" s="320">
        <v>2</v>
      </c>
      <c r="F34" s="320">
        <v>1</v>
      </c>
      <c r="G34" s="320">
        <v>0</v>
      </c>
      <c r="H34" s="320">
        <v>0</v>
      </c>
      <c r="I34" s="320">
        <v>28</v>
      </c>
      <c r="J34" s="320">
        <v>3</v>
      </c>
      <c r="K34" s="320">
        <v>19</v>
      </c>
      <c r="L34" s="320">
        <v>0</v>
      </c>
      <c r="M34" s="320">
        <v>45</v>
      </c>
      <c r="N34" s="320">
        <v>6</v>
      </c>
      <c r="O34" s="320">
        <v>1</v>
      </c>
      <c r="P34" s="320">
        <v>0</v>
      </c>
      <c r="Q34" s="320">
        <v>1</v>
      </c>
      <c r="R34" s="381">
        <v>0</v>
      </c>
      <c r="S34" s="319">
        <v>2</v>
      </c>
      <c r="T34" s="407">
        <v>111</v>
      </c>
      <c r="U34" s="320">
        <v>2</v>
      </c>
      <c r="V34" s="320">
        <v>0</v>
      </c>
      <c r="W34" s="383">
        <v>48</v>
      </c>
    </row>
    <row r="35" spans="1:23" ht="17.100000000000001" customHeight="1" thickBot="1">
      <c r="A35" s="393">
        <v>28</v>
      </c>
      <c r="B35" s="744" t="s">
        <v>276</v>
      </c>
      <c r="C35" s="322">
        <v>4</v>
      </c>
      <c r="D35" s="817">
        <v>0</v>
      </c>
      <c r="E35" s="817">
        <v>22</v>
      </c>
      <c r="F35" s="817">
        <v>6</v>
      </c>
      <c r="G35" s="817">
        <v>1</v>
      </c>
      <c r="H35" s="817">
        <v>1</v>
      </c>
      <c r="I35" s="817">
        <v>101</v>
      </c>
      <c r="J35" s="817">
        <v>10</v>
      </c>
      <c r="K35" s="817">
        <v>130</v>
      </c>
      <c r="L35" s="817">
        <v>18</v>
      </c>
      <c r="M35" s="817">
        <v>132</v>
      </c>
      <c r="N35" s="817">
        <v>23</v>
      </c>
      <c r="O35" s="817">
        <v>1</v>
      </c>
      <c r="P35" s="817">
        <v>0</v>
      </c>
      <c r="Q35" s="817">
        <v>18</v>
      </c>
      <c r="R35" s="742">
        <v>1</v>
      </c>
      <c r="S35" s="322">
        <v>5</v>
      </c>
      <c r="T35" s="906">
        <v>473</v>
      </c>
      <c r="U35" s="817">
        <v>1</v>
      </c>
      <c r="V35" s="817">
        <v>30</v>
      </c>
      <c r="W35" s="898">
        <v>158</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687</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685</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5"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8" t="s">
        <v>204</v>
      </c>
    </row>
  </sheetData>
  <mergeCells count="18">
    <mergeCell ref="A41:W41"/>
    <mergeCell ref="A40:W40"/>
    <mergeCell ref="C4:T4"/>
    <mergeCell ref="K5:L5"/>
    <mergeCell ref="M5:N5"/>
    <mergeCell ref="O5:P5"/>
    <mergeCell ref="Q5:R5"/>
    <mergeCell ref="I5:J5"/>
    <mergeCell ref="A2:W2"/>
    <mergeCell ref="U4:W5"/>
    <mergeCell ref="A37:W37"/>
    <mergeCell ref="A38:W38"/>
    <mergeCell ref="A39:W39"/>
    <mergeCell ref="C5:D5"/>
    <mergeCell ref="E5:F5"/>
    <mergeCell ref="G5:H5"/>
    <mergeCell ref="A4:A6"/>
    <mergeCell ref="B4:B6"/>
  </mergeCells>
  <hyperlinks>
    <hyperlink ref="A1" location="'Table of Contents'!A1" display="Return to Table of Contents" xr:uid="{ED57DF33-F3FD-4C2D-853A-735F76F3E744}"/>
    <hyperlink ref="A42" location="'Table of Contents'!A1" display="Return to Table of Contents" xr:uid="{66ED0DE5-03FB-45EE-ABB2-05C65949C04C}"/>
  </hyperlinks>
  <pageMargins left="0.2" right="0.2" top="0.5" bottom="0.5" header="0" footer="0"/>
  <pageSetup paperSize="5"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2"/>
  <sheetViews>
    <sheetView showGridLines="0" zoomScaleNormal="100" workbookViewId="0">
      <selection activeCell="O5" sqref="O5:P5"/>
    </sheetView>
  </sheetViews>
  <sheetFormatPr defaultColWidth="11" defaultRowHeight="15" customHeight="1"/>
  <cols>
    <col min="1" max="1" width="8.3984375" style="9" customWidth="1"/>
    <col min="2" max="2" width="57"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5.19921875" bestFit="1" customWidth="1"/>
    <col min="23" max="23" width="11.69921875" bestFit="1" customWidth="1"/>
  </cols>
  <sheetData>
    <row r="1" spans="1:23" ht="15" customHeight="1">
      <c r="A1" s="128" t="s">
        <v>204</v>
      </c>
    </row>
    <row r="2" spans="1:23" ht="127.95" customHeight="1">
      <c r="A2" s="1243" t="s">
        <v>688</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37" t="s">
        <v>245</v>
      </c>
      <c r="B4" s="1329" t="s">
        <v>246</v>
      </c>
      <c r="C4" s="1270" t="s">
        <v>592</v>
      </c>
      <c r="D4" s="1270"/>
      <c r="E4" s="1270"/>
      <c r="F4" s="1270"/>
      <c r="G4" s="1270"/>
      <c r="H4" s="1270"/>
      <c r="I4" s="1270"/>
      <c r="J4" s="1270"/>
      <c r="K4" s="1270"/>
      <c r="L4" s="1270"/>
      <c r="M4" s="1270"/>
      <c r="N4" s="1270"/>
      <c r="O4" s="1270"/>
      <c r="P4" s="1270"/>
      <c r="Q4" s="1270"/>
      <c r="R4" s="1270"/>
      <c r="S4" s="1270"/>
      <c r="T4" s="1271"/>
      <c r="U4" s="1321" t="s">
        <v>598</v>
      </c>
      <c r="V4" s="1321"/>
      <c r="W4" s="1323"/>
    </row>
    <row r="5" spans="1:23" ht="53.1" customHeight="1">
      <c r="A5" s="1339"/>
      <c r="B5" s="1340"/>
      <c r="C5" s="1343" t="s">
        <v>295</v>
      </c>
      <c r="D5" s="1344"/>
      <c r="E5" s="1302" t="s">
        <v>593</v>
      </c>
      <c r="F5" s="1345"/>
      <c r="G5" s="1311" t="s">
        <v>594</v>
      </c>
      <c r="H5" s="1344"/>
      <c r="I5" s="1311" t="s">
        <v>217</v>
      </c>
      <c r="J5" s="1344"/>
      <c r="K5" s="1302" t="s">
        <v>218</v>
      </c>
      <c r="L5" s="1345"/>
      <c r="M5" s="1302" t="s">
        <v>223</v>
      </c>
      <c r="N5" s="1345"/>
      <c r="O5" s="1302" t="s">
        <v>689</v>
      </c>
      <c r="P5" s="1345"/>
      <c r="Q5" s="1302" t="s">
        <v>690</v>
      </c>
      <c r="R5" s="1302"/>
      <c r="S5" s="425" t="s">
        <v>207</v>
      </c>
      <c r="T5" s="307" t="s">
        <v>597</v>
      </c>
      <c r="U5" s="1341"/>
      <c r="V5" s="1341"/>
      <c r="W5" s="1342"/>
    </row>
    <row r="6" spans="1:23" ht="17.100000000000001" customHeight="1">
      <c r="A6" s="1338"/>
      <c r="B6" s="1330"/>
      <c r="C6" s="328"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72" t="s">
        <v>238</v>
      </c>
      <c r="S6" s="909" t="s">
        <v>599</v>
      </c>
      <c r="T6" s="307" t="s">
        <v>207</v>
      </c>
      <c r="U6" s="426" t="s">
        <v>600</v>
      </c>
      <c r="V6" s="426" t="s">
        <v>601</v>
      </c>
      <c r="W6" s="427" t="s">
        <v>602</v>
      </c>
    </row>
    <row r="7" spans="1:23" ht="17.100000000000001" customHeight="1">
      <c r="A7" s="390" t="s">
        <v>603</v>
      </c>
      <c r="B7" s="901" t="s">
        <v>248</v>
      </c>
      <c r="C7" s="417">
        <v>425</v>
      </c>
      <c r="D7" s="389">
        <v>360</v>
      </c>
      <c r="E7" s="389">
        <v>487</v>
      </c>
      <c r="F7" s="389">
        <v>407</v>
      </c>
      <c r="G7" s="389">
        <v>42</v>
      </c>
      <c r="H7" s="389">
        <v>33</v>
      </c>
      <c r="I7" s="374">
        <v>4561</v>
      </c>
      <c r="J7" s="374">
        <v>2264</v>
      </c>
      <c r="K7" s="374">
        <v>6031</v>
      </c>
      <c r="L7" s="374">
        <v>4349</v>
      </c>
      <c r="M7" s="374">
        <v>7516</v>
      </c>
      <c r="N7" s="374">
        <v>5754</v>
      </c>
      <c r="O7" s="389">
        <v>46</v>
      </c>
      <c r="P7" s="389">
        <v>26</v>
      </c>
      <c r="Q7" s="389">
        <v>881</v>
      </c>
      <c r="R7" s="420">
        <v>620</v>
      </c>
      <c r="S7" s="910">
        <v>1180</v>
      </c>
      <c r="T7" s="413">
        <v>34982</v>
      </c>
      <c r="U7" s="404">
        <v>1729</v>
      </c>
      <c r="V7" s="374">
        <v>1699</v>
      </c>
      <c r="W7" s="375">
        <v>18851</v>
      </c>
    </row>
    <row r="8" spans="1:23" ht="17.100000000000001" customHeight="1">
      <c r="A8" s="391" t="s">
        <v>604</v>
      </c>
      <c r="B8" s="369" t="s">
        <v>249</v>
      </c>
      <c r="C8" s="319">
        <v>6</v>
      </c>
      <c r="D8" s="320">
        <v>8</v>
      </c>
      <c r="E8" s="320">
        <v>36</v>
      </c>
      <c r="F8" s="320">
        <v>15</v>
      </c>
      <c r="G8" s="320">
        <v>4</v>
      </c>
      <c r="H8" s="320">
        <v>2</v>
      </c>
      <c r="I8" s="320">
        <v>153</v>
      </c>
      <c r="J8" s="320">
        <v>69</v>
      </c>
      <c r="K8" s="320">
        <v>191</v>
      </c>
      <c r="L8" s="320">
        <v>130</v>
      </c>
      <c r="M8" s="320">
        <v>758</v>
      </c>
      <c r="N8" s="320">
        <v>584</v>
      </c>
      <c r="O8" s="320">
        <v>0</v>
      </c>
      <c r="P8" s="320">
        <v>1</v>
      </c>
      <c r="Q8" s="320">
        <v>72</v>
      </c>
      <c r="R8" s="381">
        <v>61</v>
      </c>
      <c r="S8" s="428">
        <v>24</v>
      </c>
      <c r="T8" s="384">
        <v>2114</v>
      </c>
      <c r="U8" s="319">
        <v>145</v>
      </c>
      <c r="V8" s="320">
        <v>61</v>
      </c>
      <c r="W8" s="309">
        <v>1180</v>
      </c>
    </row>
    <row r="9" spans="1:23" ht="17.100000000000001" customHeight="1">
      <c r="A9" s="392" t="s">
        <v>605</v>
      </c>
      <c r="B9" s="369" t="s">
        <v>250</v>
      </c>
      <c r="C9" s="319">
        <v>39</v>
      </c>
      <c r="D9" s="320">
        <v>55</v>
      </c>
      <c r="E9" s="320">
        <v>38</v>
      </c>
      <c r="F9" s="320">
        <v>34</v>
      </c>
      <c r="G9" s="320">
        <v>0</v>
      </c>
      <c r="H9" s="320">
        <v>2</v>
      </c>
      <c r="I9" s="320">
        <v>493</v>
      </c>
      <c r="J9" s="320">
        <v>324</v>
      </c>
      <c r="K9" s="320">
        <v>375</v>
      </c>
      <c r="L9" s="320">
        <v>362</v>
      </c>
      <c r="M9" s="320">
        <v>132</v>
      </c>
      <c r="N9" s="320">
        <v>156</v>
      </c>
      <c r="O9" s="320">
        <v>2</v>
      </c>
      <c r="P9" s="320">
        <v>2</v>
      </c>
      <c r="Q9" s="320">
        <v>55</v>
      </c>
      <c r="R9" s="381">
        <v>36</v>
      </c>
      <c r="S9" s="428">
        <v>82</v>
      </c>
      <c r="T9" s="384">
        <v>2187</v>
      </c>
      <c r="U9" s="319">
        <v>77</v>
      </c>
      <c r="V9" s="320">
        <v>146</v>
      </c>
      <c r="W9" s="309">
        <v>1241</v>
      </c>
    </row>
    <row r="10" spans="1:23" ht="17.100000000000001" customHeight="1">
      <c r="A10" s="392" t="s">
        <v>606</v>
      </c>
      <c r="B10" s="369" t="s">
        <v>251</v>
      </c>
      <c r="C10" s="319">
        <v>7</v>
      </c>
      <c r="D10" s="320">
        <v>3</v>
      </c>
      <c r="E10" s="320">
        <v>9</v>
      </c>
      <c r="F10" s="320">
        <v>7</v>
      </c>
      <c r="G10" s="320">
        <v>1</v>
      </c>
      <c r="H10" s="320">
        <v>0</v>
      </c>
      <c r="I10" s="320">
        <v>56</v>
      </c>
      <c r="J10" s="320">
        <v>19</v>
      </c>
      <c r="K10" s="320">
        <v>71</v>
      </c>
      <c r="L10" s="320">
        <v>44</v>
      </c>
      <c r="M10" s="320">
        <v>257</v>
      </c>
      <c r="N10" s="320">
        <v>135</v>
      </c>
      <c r="O10" s="320">
        <v>3</v>
      </c>
      <c r="P10" s="320">
        <v>1</v>
      </c>
      <c r="Q10" s="320">
        <v>10</v>
      </c>
      <c r="R10" s="381">
        <v>7</v>
      </c>
      <c r="S10" s="428">
        <v>20</v>
      </c>
      <c r="T10" s="381">
        <v>650</v>
      </c>
      <c r="U10" s="319">
        <v>40</v>
      </c>
      <c r="V10" s="320">
        <v>0</v>
      </c>
      <c r="W10" s="383">
        <v>432</v>
      </c>
    </row>
    <row r="11" spans="1:23" ht="17.100000000000001" customHeight="1">
      <c r="A11" s="392" t="s">
        <v>607</v>
      </c>
      <c r="B11" s="369" t="s">
        <v>252</v>
      </c>
      <c r="C11" s="319">
        <v>0</v>
      </c>
      <c r="D11" s="320">
        <v>0</v>
      </c>
      <c r="E11" s="320">
        <v>0</v>
      </c>
      <c r="F11" s="320">
        <v>0</v>
      </c>
      <c r="G11" s="320">
        <v>0</v>
      </c>
      <c r="H11" s="320">
        <v>0</v>
      </c>
      <c r="I11" s="320">
        <v>4</v>
      </c>
      <c r="J11" s="320">
        <v>4</v>
      </c>
      <c r="K11" s="320">
        <v>1</v>
      </c>
      <c r="L11" s="320">
        <v>2</v>
      </c>
      <c r="M11" s="320">
        <v>34</v>
      </c>
      <c r="N11" s="320">
        <v>22</v>
      </c>
      <c r="O11" s="320">
        <v>0</v>
      </c>
      <c r="P11" s="320">
        <v>0</v>
      </c>
      <c r="Q11" s="320">
        <v>4</v>
      </c>
      <c r="R11" s="381">
        <v>0</v>
      </c>
      <c r="S11" s="428">
        <v>3</v>
      </c>
      <c r="T11" s="381">
        <v>74</v>
      </c>
      <c r="U11" s="319">
        <v>0</v>
      </c>
      <c r="V11" s="320">
        <v>0</v>
      </c>
      <c r="W11" s="383">
        <v>30</v>
      </c>
    </row>
    <row r="12" spans="1:23" ht="17.100000000000001" customHeight="1">
      <c r="A12" s="392" t="s">
        <v>608</v>
      </c>
      <c r="B12" s="369" t="s">
        <v>253</v>
      </c>
      <c r="C12" s="319">
        <v>2</v>
      </c>
      <c r="D12" s="320">
        <v>1</v>
      </c>
      <c r="E12" s="320">
        <v>21</v>
      </c>
      <c r="F12" s="320">
        <v>23</v>
      </c>
      <c r="G12" s="320">
        <v>0</v>
      </c>
      <c r="H12" s="320">
        <v>1</v>
      </c>
      <c r="I12" s="320">
        <v>113</v>
      </c>
      <c r="J12" s="320">
        <v>74</v>
      </c>
      <c r="K12" s="320">
        <v>165</v>
      </c>
      <c r="L12" s="320">
        <v>158</v>
      </c>
      <c r="M12" s="320">
        <v>422</v>
      </c>
      <c r="N12" s="320">
        <v>426</v>
      </c>
      <c r="O12" s="320">
        <v>0</v>
      </c>
      <c r="P12" s="320">
        <v>0</v>
      </c>
      <c r="Q12" s="320">
        <v>37</v>
      </c>
      <c r="R12" s="381">
        <v>31</v>
      </c>
      <c r="S12" s="428">
        <v>110</v>
      </c>
      <c r="T12" s="384">
        <v>1584</v>
      </c>
      <c r="U12" s="319">
        <v>55</v>
      </c>
      <c r="V12" s="320">
        <v>211</v>
      </c>
      <c r="W12" s="383">
        <v>801</v>
      </c>
    </row>
    <row r="13" spans="1:23" ht="17.100000000000001" customHeight="1">
      <c r="A13" s="392" t="s">
        <v>609</v>
      </c>
      <c r="B13" s="418" t="s">
        <v>610</v>
      </c>
      <c r="C13" s="319">
        <v>15</v>
      </c>
      <c r="D13" s="320">
        <v>4</v>
      </c>
      <c r="E13" s="320">
        <v>9</v>
      </c>
      <c r="F13" s="320">
        <v>3</v>
      </c>
      <c r="G13" s="320">
        <v>0</v>
      </c>
      <c r="H13" s="320">
        <v>0</v>
      </c>
      <c r="I13" s="320">
        <v>51</v>
      </c>
      <c r="J13" s="320">
        <v>33</v>
      </c>
      <c r="K13" s="320">
        <v>142</v>
      </c>
      <c r="L13" s="320">
        <v>116</v>
      </c>
      <c r="M13" s="320">
        <v>168</v>
      </c>
      <c r="N13" s="320">
        <v>146</v>
      </c>
      <c r="O13" s="320">
        <v>2</v>
      </c>
      <c r="P13" s="320">
        <v>0</v>
      </c>
      <c r="Q13" s="320">
        <v>9</v>
      </c>
      <c r="R13" s="381">
        <v>10</v>
      </c>
      <c r="S13" s="428">
        <v>25</v>
      </c>
      <c r="T13" s="381">
        <v>733</v>
      </c>
      <c r="U13" s="319">
        <v>24</v>
      </c>
      <c r="V13" s="320">
        <v>0</v>
      </c>
      <c r="W13" s="383">
        <v>354</v>
      </c>
    </row>
    <row r="14" spans="1:23" ht="17.100000000000001" customHeight="1">
      <c r="A14" s="392" t="s">
        <v>611</v>
      </c>
      <c r="B14" s="418" t="s">
        <v>612</v>
      </c>
      <c r="C14" s="319">
        <v>57</v>
      </c>
      <c r="D14" s="320">
        <v>33</v>
      </c>
      <c r="E14" s="320">
        <v>65</v>
      </c>
      <c r="F14" s="320">
        <v>48</v>
      </c>
      <c r="G14" s="320">
        <v>6</v>
      </c>
      <c r="H14" s="320">
        <v>2</v>
      </c>
      <c r="I14" s="320">
        <v>736</v>
      </c>
      <c r="J14" s="320">
        <v>327</v>
      </c>
      <c r="K14" s="320">
        <v>267</v>
      </c>
      <c r="L14" s="320">
        <v>133</v>
      </c>
      <c r="M14" s="320">
        <v>847</v>
      </c>
      <c r="N14" s="320">
        <v>560</v>
      </c>
      <c r="O14" s="320">
        <v>11</v>
      </c>
      <c r="P14" s="320">
        <v>5</v>
      </c>
      <c r="Q14" s="320">
        <v>275</v>
      </c>
      <c r="R14" s="381">
        <v>142</v>
      </c>
      <c r="S14" s="428">
        <v>17</v>
      </c>
      <c r="T14" s="384">
        <v>3531</v>
      </c>
      <c r="U14" s="319">
        <v>211</v>
      </c>
      <c r="V14" s="320">
        <v>12</v>
      </c>
      <c r="W14" s="309">
        <v>2097</v>
      </c>
    </row>
    <row r="15" spans="1:23" ht="17.100000000000001" customHeight="1">
      <c r="A15" s="392" t="s">
        <v>613</v>
      </c>
      <c r="B15" s="369" t="s">
        <v>256</v>
      </c>
      <c r="C15" s="319">
        <v>0</v>
      </c>
      <c r="D15" s="320">
        <v>2</v>
      </c>
      <c r="E15" s="320">
        <v>0</v>
      </c>
      <c r="F15" s="320">
        <v>1</v>
      </c>
      <c r="G15" s="320">
        <v>0</v>
      </c>
      <c r="H15" s="320">
        <v>1</v>
      </c>
      <c r="I15" s="320">
        <v>5</v>
      </c>
      <c r="J15" s="320">
        <v>5</v>
      </c>
      <c r="K15" s="320">
        <v>20</v>
      </c>
      <c r="L15" s="320">
        <v>12</v>
      </c>
      <c r="M15" s="320">
        <v>27</v>
      </c>
      <c r="N15" s="320">
        <v>25</v>
      </c>
      <c r="O15" s="320">
        <v>0</v>
      </c>
      <c r="P15" s="320">
        <v>1</v>
      </c>
      <c r="Q15" s="320">
        <v>3</v>
      </c>
      <c r="R15" s="381">
        <v>1</v>
      </c>
      <c r="S15" s="428">
        <v>8</v>
      </c>
      <c r="T15" s="381">
        <v>111</v>
      </c>
      <c r="U15" s="319">
        <v>7</v>
      </c>
      <c r="V15" s="320">
        <v>7</v>
      </c>
      <c r="W15" s="383">
        <v>62</v>
      </c>
    </row>
    <row r="16" spans="1:23" ht="17.100000000000001" customHeight="1">
      <c r="A16" s="392" t="s">
        <v>614</v>
      </c>
      <c r="B16" s="369" t="s">
        <v>257</v>
      </c>
      <c r="C16" s="319">
        <v>1</v>
      </c>
      <c r="D16" s="320">
        <v>0</v>
      </c>
      <c r="E16" s="320">
        <v>2</v>
      </c>
      <c r="F16" s="320">
        <v>0</v>
      </c>
      <c r="G16" s="320">
        <v>0</v>
      </c>
      <c r="H16" s="320">
        <v>0</v>
      </c>
      <c r="I16" s="320">
        <v>16</v>
      </c>
      <c r="J16" s="320">
        <v>9</v>
      </c>
      <c r="K16" s="320">
        <v>6</v>
      </c>
      <c r="L16" s="320">
        <v>11</v>
      </c>
      <c r="M16" s="320">
        <v>71</v>
      </c>
      <c r="N16" s="320">
        <v>59</v>
      </c>
      <c r="O16" s="320">
        <v>0</v>
      </c>
      <c r="P16" s="320">
        <v>0</v>
      </c>
      <c r="Q16" s="320">
        <v>1</v>
      </c>
      <c r="R16" s="381">
        <v>4</v>
      </c>
      <c r="S16" s="428">
        <v>6</v>
      </c>
      <c r="T16" s="381">
        <v>186</v>
      </c>
      <c r="U16" s="319">
        <v>21</v>
      </c>
      <c r="V16" s="320">
        <v>0</v>
      </c>
      <c r="W16" s="383">
        <v>93</v>
      </c>
    </row>
    <row r="17" spans="1:23" ht="17.100000000000001" customHeight="1">
      <c r="A17" s="392">
        <v>10</v>
      </c>
      <c r="B17" s="369" t="s">
        <v>258</v>
      </c>
      <c r="C17" s="319">
        <v>0</v>
      </c>
      <c r="D17" s="320">
        <v>0</v>
      </c>
      <c r="E17" s="320">
        <v>0</v>
      </c>
      <c r="F17" s="320">
        <v>0</v>
      </c>
      <c r="G17" s="320">
        <v>0</v>
      </c>
      <c r="H17" s="320">
        <v>0</v>
      </c>
      <c r="I17" s="320">
        <v>0</v>
      </c>
      <c r="J17" s="320">
        <v>0</v>
      </c>
      <c r="K17" s="320">
        <v>0</v>
      </c>
      <c r="L17" s="320">
        <v>0</v>
      </c>
      <c r="M17" s="320">
        <v>0</v>
      </c>
      <c r="N17" s="320">
        <v>0</v>
      </c>
      <c r="O17" s="320">
        <v>0</v>
      </c>
      <c r="P17" s="320">
        <v>0</v>
      </c>
      <c r="Q17" s="320">
        <v>0</v>
      </c>
      <c r="R17" s="381">
        <v>0</v>
      </c>
      <c r="S17" s="428">
        <v>0</v>
      </c>
      <c r="T17" s="381">
        <v>0</v>
      </c>
      <c r="U17" s="319">
        <v>0</v>
      </c>
      <c r="V17" s="320">
        <v>0</v>
      </c>
      <c r="W17" s="383">
        <v>0</v>
      </c>
    </row>
    <row r="18" spans="1:23" ht="17.100000000000001" customHeight="1">
      <c r="A18" s="392">
        <v>11</v>
      </c>
      <c r="B18" s="369" t="s">
        <v>259</v>
      </c>
      <c r="C18" s="319">
        <v>23</v>
      </c>
      <c r="D18" s="320">
        <v>9</v>
      </c>
      <c r="E18" s="320">
        <v>21</v>
      </c>
      <c r="F18" s="320">
        <v>20</v>
      </c>
      <c r="G18" s="320">
        <v>2</v>
      </c>
      <c r="H18" s="320">
        <v>3</v>
      </c>
      <c r="I18" s="320">
        <v>281</v>
      </c>
      <c r="J18" s="320">
        <v>125</v>
      </c>
      <c r="K18" s="320">
        <v>657</v>
      </c>
      <c r="L18" s="320">
        <v>389</v>
      </c>
      <c r="M18" s="320">
        <v>577</v>
      </c>
      <c r="N18" s="320">
        <v>426</v>
      </c>
      <c r="O18" s="320">
        <v>4</v>
      </c>
      <c r="P18" s="320">
        <v>2</v>
      </c>
      <c r="Q18" s="320">
        <v>44</v>
      </c>
      <c r="R18" s="381">
        <v>36</v>
      </c>
      <c r="S18" s="428">
        <v>55</v>
      </c>
      <c r="T18" s="384">
        <v>2674</v>
      </c>
      <c r="U18" s="319">
        <v>110</v>
      </c>
      <c r="V18" s="320">
        <v>416</v>
      </c>
      <c r="W18" s="309">
        <v>1418</v>
      </c>
    </row>
    <row r="19" spans="1:23" ht="17.100000000000001" customHeight="1">
      <c r="A19" s="392">
        <v>12</v>
      </c>
      <c r="B19" s="369" t="s">
        <v>260</v>
      </c>
      <c r="C19" s="319">
        <v>0</v>
      </c>
      <c r="D19" s="320">
        <v>0</v>
      </c>
      <c r="E19" s="320">
        <v>1</v>
      </c>
      <c r="F19" s="320">
        <v>2</v>
      </c>
      <c r="G19" s="320">
        <v>0</v>
      </c>
      <c r="H19" s="320">
        <v>0</v>
      </c>
      <c r="I19" s="320">
        <v>1</v>
      </c>
      <c r="J19" s="320">
        <v>10</v>
      </c>
      <c r="K19" s="320">
        <v>0</v>
      </c>
      <c r="L19" s="320">
        <v>8</v>
      </c>
      <c r="M19" s="320">
        <v>21</v>
      </c>
      <c r="N19" s="320">
        <v>28</v>
      </c>
      <c r="O19" s="320">
        <v>0</v>
      </c>
      <c r="P19" s="320">
        <v>0</v>
      </c>
      <c r="Q19" s="320">
        <v>0</v>
      </c>
      <c r="R19" s="381">
        <v>1</v>
      </c>
      <c r="S19" s="428">
        <v>0</v>
      </c>
      <c r="T19" s="381">
        <v>72</v>
      </c>
      <c r="U19" s="319">
        <v>1</v>
      </c>
      <c r="V19" s="320">
        <v>0</v>
      </c>
      <c r="W19" s="383">
        <v>48</v>
      </c>
    </row>
    <row r="20" spans="1:23" ht="17.100000000000001" customHeight="1">
      <c r="A20" s="392">
        <v>13</v>
      </c>
      <c r="B20" s="369" t="s">
        <v>261</v>
      </c>
      <c r="C20" s="319">
        <v>2</v>
      </c>
      <c r="D20" s="320">
        <v>2</v>
      </c>
      <c r="E20" s="320">
        <v>6</v>
      </c>
      <c r="F20" s="320">
        <v>1</v>
      </c>
      <c r="G20" s="320">
        <v>2</v>
      </c>
      <c r="H20" s="320">
        <v>1</v>
      </c>
      <c r="I20" s="320">
        <v>25</v>
      </c>
      <c r="J20" s="320">
        <v>6</v>
      </c>
      <c r="K20" s="320">
        <v>44</v>
      </c>
      <c r="L20" s="320">
        <v>15</v>
      </c>
      <c r="M20" s="320">
        <v>70</v>
      </c>
      <c r="N20" s="320">
        <v>38</v>
      </c>
      <c r="O20" s="320">
        <v>1</v>
      </c>
      <c r="P20" s="320">
        <v>0</v>
      </c>
      <c r="Q20" s="320">
        <v>1</v>
      </c>
      <c r="R20" s="381">
        <v>1</v>
      </c>
      <c r="S20" s="428">
        <v>4</v>
      </c>
      <c r="T20" s="381">
        <v>219</v>
      </c>
      <c r="U20" s="319">
        <v>11</v>
      </c>
      <c r="V20" s="320">
        <v>14</v>
      </c>
      <c r="W20" s="383">
        <v>102</v>
      </c>
    </row>
    <row r="21" spans="1:23" ht="29.4">
      <c r="A21" s="392">
        <v>14</v>
      </c>
      <c r="B21" s="418" t="s">
        <v>615</v>
      </c>
      <c r="C21" s="319">
        <v>3</v>
      </c>
      <c r="D21" s="320">
        <v>4</v>
      </c>
      <c r="E21" s="320">
        <v>7</v>
      </c>
      <c r="F21" s="320">
        <v>2</v>
      </c>
      <c r="G21" s="320">
        <v>1</v>
      </c>
      <c r="H21" s="320">
        <v>2</v>
      </c>
      <c r="I21" s="320">
        <v>35</v>
      </c>
      <c r="J21" s="320">
        <v>12</v>
      </c>
      <c r="K21" s="320">
        <v>55</v>
      </c>
      <c r="L21" s="320">
        <v>33</v>
      </c>
      <c r="M21" s="320">
        <v>160</v>
      </c>
      <c r="N21" s="320">
        <v>101</v>
      </c>
      <c r="O21" s="320">
        <v>0</v>
      </c>
      <c r="P21" s="320">
        <v>1</v>
      </c>
      <c r="Q21" s="320">
        <v>2</v>
      </c>
      <c r="R21" s="381">
        <v>0</v>
      </c>
      <c r="S21" s="428">
        <v>13</v>
      </c>
      <c r="T21" s="381">
        <v>431</v>
      </c>
      <c r="U21" s="319">
        <v>22</v>
      </c>
      <c r="V21" s="320">
        <v>7</v>
      </c>
      <c r="W21" s="383">
        <v>211</v>
      </c>
    </row>
    <row r="22" spans="1:23" ht="17.100000000000001" customHeight="1">
      <c r="A22" s="392">
        <v>15</v>
      </c>
      <c r="B22" s="369" t="s">
        <v>263</v>
      </c>
      <c r="C22" s="319">
        <v>142</v>
      </c>
      <c r="D22" s="320">
        <v>116</v>
      </c>
      <c r="E22" s="320">
        <v>25</v>
      </c>
      <c r="F22" s="320">
        <v>21</v>
      </c>
      <c r="G22" s="320">
        <v>2</v>
      </c>
      <c r="H22" s="320">
        <v>0</v>
      </c>
      <c r="I22" s="320">
        <v>479</v>
      </c>
      <c r="J22" s="320">
        <v>304</v>
      </c>
      <c r="K22" s="308">
        <v>1555</v>
      </c>
      <c r="L22" s="308">
        <v>1387</v>
      </c>
      <c r="M22" s="320">
        <v>85</v>
      </c>
      <c r="N22" s="320">
        <v>86</v>
      </c>
      <c r="O22" s="320">
        <v>1</v>
      </c>
      <c r="P22" s="320">
        <v>1</v>
      </c>
      <c r="Q22" s="320">
        <v>23</v>
      </c>
      <c r="R22" s="381">
        <v>28</v>
      </c>
      <c r="S22" s="428">
        <v>15</v>
      </c>
      <c r="T22" s="384">
        <v>4270</v>
      </c>
      <c r="U22" s="319">
        <v>264</v>
      </c>
      <c r="V22" s="320">
        <v>283</v>
      </c>
      <c r="W22" s="309">
        <v>2242</v>
      </c>
    </row>
    <row r="23" spans="1:23" ht="17.100000000000001" customHeight="1">
      <c r="A23" s="392">
        <v>16</v>
      </c>
      <c r="B23" s="369" t="s">
        <v>264</v>
      </c>
      <c r="C23" s="319">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28">
        <v>0</v>
      </c>
      <c r="T23" s="381">
        <v>0</v>
      </c>
      <c r="U23" s="319">
        <v>0</v>
      </c>
      <c r="V23" s="320">
        <v>0</v>
      </c>
      <c r="W23" s="383">
        <v>0</v>
      </c>
    </row>
    <row r="24" spans="1:23" ht="17.100000000000001" customHeight="1">
      <c r="A24" s="392">
        <v>17</v>
      </c>
      <c r="B24" s="369" t="s">
        <v>265</v>
      </c>
      <c r="C24" s="319">
        <v>0</v>
      </c>
      <c r="D24" s="320">
        <v>1</v>
      </c>
      <c r="E24" s="320">
        <v>11</v>
      </c>
      <c r="F24" s="320">
        <v>3</v>
      </c>
      <c r="G24" s="320">
        <v>0</v>
      </c>
      <c r="H24" s="320">
        <v>1</v>
      </c>
      <c r="I24" s="320">
        <v>24</v>
      </c>
      <c r="J24" s="320">
        <v>13</v>
      </c>
      <c r="K24" s="320">
        <v>32</v>
      </c>
      <c r="L24" s="320">
        <v>19</v>
      </c>
      <c r="M24" s="320">
        <v>128</v>
      </c>
      <c r="N24" s="320">
        <v>70</v>
      </c>
      <c r="O24" s="320">
        <v>0</v>
      </c>
      <c r="P24" s="320">
        <v>1</v>
      </c>
      <c r="Q24" s="320">
        <v>13</v>
      </c>
      <c r="R24" s="381">
        <v>12</v>
      </c>
      <c r="S24" s="428">
        <v>6</v>
      </c>
      <c r="T24" s="381">
        <v>334</v>
      </c>
      <c r="U24" s="319">
        <v>11</v>
      </c>
      <c r="V24" s="320">
        <v>0</v>
      </c>
      <c r="W24" s="383">
        <v>140</v>
      </c>
    </row>
    <row r="25" spans="1:23" ht="17.100000000000001" customHeight="1">
      <c r="A25" s="392">
        <v>18</v>
      </c>
      <c r="B25" s="369" t="s">
        <v>266</v>
      </c>
      <c r="C25" s="319">
        <v>15</v>
      </c>
      <c r="D25" s="320">
        <v>19</v>
      </c>
      <c r="E25" s="320">
        <v>36</v>
      </c>
      <c r="F25" s="320">
        <v>28</v>
      </c>
      <c r="G25" s="320">
        <v>4</v>
      </c>
      <c r="H25" s="320">
        <v>1</v>
      </c>
      <c r="I25" s="320">
        <v>649</v>
      </c>
      <c r="J25" s="320">
        <v>242</v>
      </c>
      <c r="K25" s="320">
        <v>476</v>
      </c>
      <c r="L25" s="320">
        <v>247</v>
      </c>
      <c r="M25" s="320">
        <v>359</v>
      </c>
      <c r="N25" s="320">
        <v>252</v>
      </c>
      <c r="O25" s="320">
        <v>6</v>
      </c>
      <c r="P25" s="320">
        <v>0</v>
      </c>
      <c r="Q25" s="320">
        <v>39</v>
      </c>
      <c r="R25" s="381">
        <v>17</v>
      </c>
      <c r="S25" s="428">
        <v>94</v>
      </c>
      <c r="T25" s="384">
        <v>2484</v>
      </c>
      <c r="U25" s="319">
        <v>139</v>
      </c>
      <c r="V25" s="320">
        <v>192</v>
      </c>
      <c r="W25" s="309">
        <v>1584</v>
      </c>
    </row>
    <row r="26" spans="1:23" ht="17.100000000000001" customHeight="1">
      <c r="A26" s="392">
        <v>19</v>
      </c>
      <c r="B26" s="369" t="s">
        <v>267</v>
      </c>
      <c r="C26" s="319">
        <v>0</v>
      </c>
      <c r="D26" s="320">
        <v>0</v>
      </c>
      <c r="E26" s="320">
        <v>1</v>
      </c>
      <c r="F26" s="320">
        <v>1</v>
      </c>
      <c r="G26" s="320">
        <v>0</v>
      </c>
      <c r="H26" s="320">
        <v>0</v>
      </c>
      <c r="I26" s="320">
        <v>3</v>
      </c>
      <c r="J26" s="320">
        <v>2</v>
      </c>
      <c r="K26" s="320">
        <v>65</v>
      </c>
      <c r="L26" s="320">
        <v>44</v>
      </c>
      <c r="M26" s="320">
        <v>24</v>
      </c>
      <c r="N26" s="320">
        <v>11</v>
      </c>
      <c r="O26" s="320">
        <v>0</v>
      </c>
      <c r="P26" s="320">
        <v>0</v>
      </c>
      <c r="Q26" s="320">
        <v>1</v>
      </c>
      <c r="R26" s="381">
        <v>0</v>
      </c>
      <c r="S26" s="428">
        <v>347</v>
      </c>
      <c r="T26" s="381">
        <v>499</v>
      </c>
      <c r="U26" s="319">
        <v>24</v>
      </c>
      <c r="V26" s="320">
        <v>0</v>
      </c>
      <c r="W26" s="383">
        <v>270</v>
      </c>
    </row>
    <row r="27" spans="1:23" ht="17.100000000000001" customHeight="1">
      <c r="A27" s="392">
        <v>20</v>
      </c>
      <c r="B27" s="369" t="s">
        <v>268</v>
      </c>
      <c r="C27" s="319">
        <v>5</v>
      </c>
      <c r="D27" s="320">
        <v>1</v>
      </c>
      <c r="E27" s="320">
        <v>13</v>
      </c>
      <c r="F27" s="320">
        <v>11</v>
      </c>
      <c r="G27" s="320">
        <v>6</v>
      </c>
      <c r="H27" s="320">
        <v>3</v>
      </c>
      <c r="I27" s="320">
        <v>145</v>
      </c>
      <c r="J27" s="320">
        <v>61</v>
      </c>
      <c r="K27" s="320">
        <v>37</v>
      </c>
      <c r="L27" s="320">
        <v>31</v>
      </c>
      <c r="M27" s="320">
        <v>320</v>
      </c>
      <c r="N27" s="320">
        <v>204</v>
      </c>
      <c r="O27" s="320">
        <v>2</v>
      </c>
      <c r="P27" s="320">
        <v>1</v>
      </c>
      <c r="Q27" s="320">
        <v>39</v>
      </c>
      <c r="R27" s="381">
        <v>31</v>
      </c>
      <c r="S27" s="428">
        <v>0</v>
      </c>
      <c r="T27" s="381">
        <v>910</v>
      </c>
      <c r="U27" s="319">
        <v>62</v>
      </c>
      <c r="V27" s="320">
        <v>0</v>
      </c>
      <c r="W27" s="383">
        <v>569</v>
      </c>
    </row>
    <row r="28" spans="1:23" ht="17.100000000000001" customHeight="1">
      <c r="A28" s="392">
        <v>21</v>
      </c>
      <c r="B28" s="369" t="s">
        <v>269</v>
      </c>
      <c r="C28" s="319">
        <v>8</v>
      </c>
      <c r="D28" s="320">
        <v>13</v>
      </c>
      <c r="E28" s="320">
        <v>22</v>
      </c>
      <c r="F28" s="320">
        <v>22</v>
      </c>
      <c r="G28" s="320">
        <v>1</v>
      </c>
      <c r="H28" s="320">
        <v>0</v>
      </c>
      <c r="I28" s="320">
        <v>197</v>
      </c>
      <c r="J28" s="320">
        <v>86</v>
      </c>
      <c r="K28" s="320">
        <v>238</v>
      </c>
      <c r="L28" s="320">
        <v>122</v>
      </c>
      <c r="M28" s="320">
        <v>468</v>
      </c>
      <c r="N28" s="320">
        <v>321</v>
      </c>
      <c r="O28" s="320">
        <v>0</v>
      </c>
      <c r="P28" s="320">
        <v>0</v>
      </c>
      <c r="Q28" s="320">
        <v>27</v>
      </c>
      <c r="R28" s="381">
        <v>17</v>
      </c>
      <c r="S28" s="428">
        <v>40</v>
      </c>
      <c r="T28" s="384">
        <v>1582</v>
      </c>
      <c r="U28" s="319">
        <v>64</v>
      </c>
      <c r="V28" s="320">
        <v>3</v>
      </c>
      <c r="W28" s="383">
        <v>753</v>
      </c>
    </row>
    <row r="29" spans="1:23" ht="17.100000000000001" customHeight="1">
      <c r="A29" s="392">
        <v>22</v>
      </c>
      <c r="B29" s="369" t="s">
        <v>270</v>
      </c>
      <c r="C29" s="319">
        <v>0</v>
      </c>
      <c r="D29" s="320">
        <v>0</v>
      </c>
      <c r="E29" s="320">
        <v>2</v>
      </c>
      <c r="F29" s="320">
        <v>0</v>
      </c>
      <c r="G29" s="320">
        <v>1</v>
      </c>
      <c r="H29" s="320">
        <v>0</v>
      </c>
      <c r="I29" s="320">
        <v>25</v>
      </c>
      <c r="J29" s="320">
        <v>6</v>
      </c>
      <c r="K29" s="320">
        <v>28</v>
      </c>
      <c r="L29" s="320">
        <v>15</v>
      </c>
      <c r="M29" s="320">
        <v>126</v>
      </c>
      <c r="N29" s="320">
        <v>64</v>
      </c>
      <c r="O29" s="320">
        <v>0</v>
      </c>
      <c r="P29" s="320">
        <v>0</v>
      </c>
      <c r="Q29" s="320">
        <v>11</v>
      </c>
      <c r="R29" s="381">
        <v>5</v>
      </c>
      <c r="S29" s="428">
        <v>4</v>
      </c>
      <c r="T29" s="381">
        <v>287</v>
      </c>
      <c r="U29" s="319">
        <v>22</v>
      </c>
      <c r="V29" s="320">
        <v>0</v>
      </c>
      <c r="W29" s="383">
        <v>125</v>
      </c>
    </row>
    <row r="30" spans="1:23" ht="17.100000000000001" customHeight="1">
      <c r="A30" s="392">
        <v>23</v>
      </c>
      <c r="B30" s="369" t="s">
        <v>271</v>
      </c>
      <c r="C30" s="319">
        <v>18</v>
      </c>
      <c r="D30" s="320">
        <v>9</v>
      </c>
      <c r="E30" s="320">
        <v>46</v>
      </c>
      <c r="F30" s="320">
        <v>42</v>
      </c>
      <c r="G30" s="320">
        <v>6</v>
      </c>
      <c r="H30" s="320">
        <v>6</v>
      </c>
      <c r="I30" s="320">
        <v>368</v>
      </c>
      <c r="J30" s="320">
        <v>167</v>
      </c>
      <c r="K30" s="320">
        <v>366</v>
      </c>
      <c r="L30" s="320">
        <v>211</v>
      </c>
      <c r="M30" s="308">
        <v>1114</v>
      </c>
      <c r="N30" s="320">
        <v>824</v>
      </c>
      <c r="O30" s="320">
        <v>7</v>
      </c>
      <c r="P30" s="320">
        <v>5</v>
      </c>
      <c r="Q30" s="320">
        <v>82</v>
      </c>
      <c r="R30" s="381">
        <v>59</v>
      </c>
      <c r="S30" s="428">
        <v>182</v>
      </c>
      <c r="T30" s="384">
        <v>3512</v>
      </c>
      <c r="U30" s="319">
        <v>196</v>
      </c>
      <c r="V30" s="320">
        <v>59</v>
      </c>
      <c r="W30" s="309">
        <v>1863</v>
      </c>
    </row>
    <row r="31" spans="1:23" ht="17.100000000000001" customHeight="1">
      <c r="A31" s="392">
        <v>24</v>
      </c>
      <c r="B31" s="369" t="s">
        <v>272</v>
      </c>
      <c r="C31" s="319">
        <v>6</v>
      </c>
      <c r="D31" s="320">
        <v>11</v>
      </c>
      <c r="E31" s="320">
        <v>18</v>
      </c>
      <c r="F31" s="320">
        <v>14</v>
      </c>
      <c r="G31" s="320">
        <v>2</v>
      </c>
      <c r="H31" s="320">
        <v>1</v>
      </c>
      <c r="I31" s="320">
        <v>69</v>
      </c>
      <c r="J31" s="320">
        <v>38</v>
      </c>
      <c r="K31" s="320">
        <v>86</v>
      </c>
      <c r="L31" s="320">
        <v>60</v>
      </c>
      <c r="M31" s="320">
        <v>317</v>
      </c>
      <c r="N31" s="320">
        <v>243</v>
      </c>
      <c r="O31" s="320">
        <v>0</v>
      </c>
      <c r="P31" s="320">
        <v>0</v>
      </c>
      <c r="Q31" s="320">
        <v>24</v>
      </c>
      <c r="R31" s="381">
        <v>24</v>
      </c>
      <c r="S31" s="428">
        <v>43</v>
      </c>
      <c r="T31" s="381">
        <v>956</v>
      </c>
      <c r="U31" s="319">
        <v>79</v>
      </c>
      <c r="V31" s="320">
        <v>0</v>
      </c>
      <c r="W31" s="383">
        <v>396</v>
      </c>
    </row>
    <row r="32" spans="1:23" ht="17.100000000000001" customHeight="1">
      <c r="A32" s="392">
        <v>25</v>
      </c>
      <c r="B32" s="369" t="s">
        <v>273</v>
      </c>
      <c r="C32" s="319">
        <v>27</v>
      </c>
      <c r="D32" s="320">
        <v>15</v>
      </c>
      <c r="E32" s="320">
        <v>37</v>
      </c>
      <c r="F32" s="320">
        <v>33</v>
      </c>
      <c r="G32" s="320">
        <v>2</v>
      </c>
      <c r="H32" s="320">
        <v>3</v>
      </c>
      <c r="I32" s="320">
        <v>250</v>
      </c>
      <c r="J32" s="320">
        <v>115</v>
      </c>
      <c r="K32" s="320">
        <v>411</v>
      </c>
      <c r="L32" s="320">
        <v>274</v>
      </c>
      <c r="M32" s="320">
        <v>487</v>
      </c>
      <c r="N32" s="320">
        <v>515</v>
      </c>
      <c r="O32" s="320">
        <v>2</v>
      </c>
      <c r="P32" s="320">
        <v>3</v>
      </c>
      <c r="Q32" s="320">
        <v>66</v>
      </c>
      <c r="R32" s="381">
        <v>46</v>
      </c>
      <c r="S32" s="428">
        <v>37</v>
      </c>
      <c r="T32" s="384">
        <v>2323</v>
      </c>
      <c r="U32" s="319">
        <v>107</v>
      </c>
      <c r="V32" s="320">
        <v>101</v>
      </c>
      <c r="W32" s="309">
        <v>1092</v>
      </c>
    </row>
    <row r="33" spans="1:23" ht="17.100000000000001" customHeight="1">
      <c r="A33" s="392">
        <v>26</v>
      </c>
      <c r="B33" s="369" t="s">
        <v>274</v>
      </c>
      <c r="C33" s="319">
        <v>0</v>
      </c>
      <c r="D33" s="320">
        <v>0</v>
      </c>
      <c r="E33" s="320">
        <v>4</v>
      </c>
      <c r="F33" s="320">
        <v>1</v>
      </c>
      <c r="G33" s="320">
        <v>0</v>
      </c>
      <c r="H33" s="320">
        <v>1</v>
      </c>
      <c r="I33" s="320">
        <v>14</v>
      </c>
      <c r="J33" s="320">
        <v>9</v>
      </c>
      <c r="K33" s="320">
        <v>37</v>
      </c>
      <c r="L33" s="320">
        <v>21</v>
      </c>
      <c r="M33" s="320">
        <v>41</v>
      </c>
      <c r="N33" s="320">
        <v>23</v>
      </c>
      <c r="O33" s="320">
        <v>0</v>
      </c>
      <c r="P33" s="320">
        <v>0</v>
      </c>
      <c r="Q33" s="320">
        <v>2</v>
      </c>
      <c r="R33" s="381">
        <v>0</v>
      </c>
      <c r="S33" s="428">
        <v>4</v>
      </c>
      <c r="T33" s="381">
        <v>157</v>
      </c>
      <c r="U33" s="319">
        <v>10</v>
      </c>
      <c r="V33" s="320">
        <v>1</v>
      </c>
      <c r="W33" s="383">
        <v>110</v>
      </c>
    </row>
    <row r="34" spans="1:23" ht="17.100000000000001" customHeight="1">
      <c r="A34" s="392">
        <v>27</v>
      </c>
      <c r="B34" s="369" t="s">
        <v>275</v>
      </c>
      <c r="C34" s="319">
        <v>1</v>
      </c>
      <c r="D34" s="320">
        <v>0</v>
      </c>
      <c r="E34" s="320">
        <v>2</v>
      </c>
      <c r="F34" s="320">
        <v>1</v>
      </c>
      <c r="G34" s="320">
        <v>0</v>
      </c>
      <c r="H34" s="320">
        <v>0</v>
      </c>
      <c r="I34" s="320">
        <v>73</v>
      </c>
      <c r="J34" s="320">
        <v>24</v>
      </c>
      <c r="K34" s="320">
        <v>19</v>
      </c>
      <c r="L34" s="320">
        <v>9</v>
      </c>
      <c r="M34" s="320">
        <v>60</v>
      </c>
      <c r="N34" s="320">
        <v>35</v>
      </c>
      <c r="O34" s="320">
        <v>0</v>
      </c>
      <c r="P34" s="320">
        <v>0</v>
      </c>
      <c r="Q34" s="320">
        <v>2</v>
      </c>
      <c r="R34" s="381">
        <v>4</v>
      </c>
      <c r="S34" s="428">
        <v>1</v>
      </c>
      <c r="T34" s="381">
        <v>231</v>
      </c>
      <c r="U34" s="319">
        <v>6</v>
      </c>
      <c r="V34" s="320">
        <v>0</v>
      </c>
      <c r="W34" s="383">
        <v>150</v>
      </c>
    </row>
    <row r="35" spans="1:23" ht="17.100000000000001" customHeight="1" thickBot="1">
      <c r="A35" s="393">
        <v>28</v>
      </c>
      <c r="B35" s="744" t="s">
        <v>276</v>
      </c>
      <c r="C35" s="322">
        <v>48</v>
      </c>
      <c r="D35" s="817">
        <v>54</v>
      </c>
      <c r="E35" s="817">
        <v>55</v>
      </c>
      <c r="F35" s="817">
        <v>74</v>
      </c>
      <c r="G35" s="817">
        <v>2</v>
      </c>
      <c r="H35" s="817">
        <v>3</v>
      </c>
      <c r="I35" s="817">
        <v>296</v>
      </c>
      <c r="J35" s="817">
        <v>180</v>
      </c>
      <c r="K35" s="817">
        <v>687</v>
      </c>
      <c r="L35" s="817">
        <v>496</v>
      </c>
      <c r="M35" s="817">
        <v>443</v>
      </c>
      <c r="N35" s="817">
        <v>400</v>
      </c>
      <c r="O35" s="817">
        <v>5</v>
      </c>
      <c r="P35" s="817">
        <v>2</v>
      </c>
      <c r="Q35" s="817">
        <v>39</v>
      </c>
      <c r="R35" s="742">
        <v>47</v>
      </c>
      <c r="S35" s="745">
        <v>40</v>
      </c>
      <c r="T35" s="743">
        <v>2871</v>
      </c>
      <c r="U35" s="322">
        <v>21</v>
      </c>
      <c r="V35" s="817">
        <v>186</v>
      </c>
      <c r="W35" s="861">
        <v>1488</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691</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685</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5"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8" t="s">
        <v>204</v>
      </c>
    </row>
  </sheetData>
  <mergeCells count="18">
    <mergeCell ref="A41:W41"/>
    <mergeCell ref="A40:W40"/>
    <mergeCell ref="C4:T4"/>
    <mergeCell ref="K5:L5"/>
    <mergeCell ref="M5:N5"/>
    <mergeCell ref="O5:P5"/>
    <mergeCell ref="Q5:R5"/>
    <mergeCell ref="I5:J5"/>
    <mergeCell ref="A38:W38"/>
    <mergeCell ref="A39:W39"/>
    <mergeCell ref="C5:D5"/>
    <mergeCell ref="E5:F5"/>
    <mergeCell ref="G5:H5"/>
    <mergeCell ref="A2:W2"/>
    <mergeCell ref="A4:A6"/>
    <mergeCell ref="B4:B6"/>
    <mergeCell ref="U4:W5"/>
    <mergeCell ref="A37:W37"/>
  </mergeCells>
  <hyperlinks>
    <hyperlink ref="A1" location="'Table of Contents'!A1" display="Return to Table of Contents" xr:uid="{3D3495E7-BF93-4892-97F8-EB62AE657DBD}"/>
    <hyperlink ref="A42" location="'Table of Contents'!A1" display="Return to Table of Contents" xr:uid="{74F842EF-F69F-4F77-8C25-5EB1CA4EE3E1}"/>
  </hyperlinks>
  <pageMargins left="0.2" right="0.2" top="0.5" bottom="0.5" header="0" footer="0"/>
  <pageSetup paperSize="5"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43"/>
  <sheetViews>
    <sheetView showGridLines="0" zoomScaleNormal="100" workbookViewId="0">
      <selection activeCell="M5" sqref="M5:N5"/>
    </sheetView>
  </sheetViews>
  <sheetFormatPr defaultColWidth="11" defaultRowHeight="15" customHeight="1"/>
  <cols>
    <col min="1" max="1" width="9.5" style="9" customWidth="1"/>
    <col min="2" max="2" width="57"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5.19921875" bestFit="1" customWidth="1"/>
    <col min="23" max="23" width="11.69921875" bestFit="1" customWidth="1"/>
  </cols>
  <sheetData>
    <row r="1" spans="1:23" ht="15" customHeight="1">
      <c r="A1" s="128" t="s">
        <v>204</v>
      </c>
    </row>
    <row r="2" spans="1:23" ht="121.2" customHeight="1">
      <c r="A2" s="1296" t="s">
        <v>692</v>
      </c>
      <c r="B2" s="1296"/>
      <c r="C2" s="1296"/>
      <c r="D2" s="1296"/>
      <c r="E2" s="1296"/>
      <c r="F2" s="1296"/>
      <c r="G2" s="1296"/>
      <c r="H2" s="1296"/>
      <c r="I2" s="1296"/>
      <c r="J2" s="1296"/>
      <c r="K2" s="1296"/>
      <c r="L2" s="1296"/>
      <c r="M2" s="1296"/>
      <c r="N2" s="1296"/>
      <c r="O2" s="1296"/>
      <c r="P2" s="1296"/>
      <c r="Q2" s="1296"/>
      <c r="R2" s="1296"/>
      <c r="S2" s="1296"/>
      <c r="T2" s="1296"/>
      <c r="U2" s="1296"/>
      <c r="V2" s="1296"/>
      <c r="W2" s="1296"/>
    </row>
    <row r="3" spans="1:23" ht="15" customHeight="1" thickBot="1">
      <c r="A3" s="362" t="s">
        <v>292</v>
      </c>
      <c r="B3" s="362" t="s">
        <v>292</v>
      </c>
      <c r="C3" s="362" t="s">
        <v>292</v>
      </c>
      <c r="D3" s="362" t="s">
        <v>292</v>
      </c>
      <c r="E3" s="362" t="s">
        <v>292</v>
      </c>
      <c r="F3" s="362" t="s">
        <v>292</v>
      </c>
      <c r="G3" s="362" t="s">
        <v>292</v>
      </c>
      <c r="H3" s="362" t="s">
        <v>292</v>
      </c>
      <c r="I3" s="362" t="s">
        <v>292</v>
      </c>
      <c r="J3" s="362" t="s">
        <v>292</v>
      </c>
      <c r="K3" s="362" t="s">
        <v>292</v>
      </c>
      <c r="L3" s="362" t="s">
        <v>292</v>
      </c>
      <c r="M3" s="362" t="s">
        <v>292</v>
      </c>
      <c r="N3" s="362" t="s">
        <v>292</v>
      </c>
      <c r="O3" s="362" t="s">
        <v>292</v>
      </c>
      <c r="P3" s="362" t="s">
        <v>292</v>
      </c>
      <c r="Q3" s="362" t="s">
        <v>292</v>
      </c>
      <c r="R3" s="362" t="s">
        <v>292</v>
      </c>
      <c r="S3" s="362" t="s">
        <v>292</v>
      </c>
      <c r="T3" s="362" t="s">
        <v>292</v>
      </c>
      <c r="U3" s="362" t="s">
        <v>292</v>
      </c>
      <c r="V3" s="362" t="s">
        <v>292</v>
      </c>
      <c r="W3" s="362" t="s">
        <v>292</v>
      </c>
    </row>
    <row r="4" spans="1:23" ht="17.100000000000001" customHeight="1">
      <c r="A4" s="1337" t="s">
        <v>245</v>
      </c>
      <c r="B4" s="1329" t="s">
        <v>246</v>
      </c>
      <c r="C4" s="1270" t="s">
        <v>592</v>
      </c>
      <c r="D4" s="1270"/>
      <c r="E4" s="1270"/>
      <c r="F4" s="1270"/>
      <c r="G4" s="1270"/>
      <c r="H4" s="1270"/>
      <c r="I4" s="1270"/>
      <c r="J4" s="1270"/>
      <c r="K4" s="1270"/>
      <c r="L4" s="1270"/>
      <c r="M4" s="1270"/>
      <c r="N4" s="1270"/>
      <c r="O4" s="1270"/>
      <c r="P4" s="1270"/>
      <c r="Q4" s="1270"/>
      <c r="R4" s="1270"/>
      <c r="S4" s="1270"/>
      <c r="T4" s="1271"/>
      <c r="U4" s="1321" t="s">
        <v>598</v>
      </c>
      <c r="V4" s="1321"/>
      <c r="W4" s="1323"/>
    </row>
    <row r="5" spans="1:23" ht="53.1" customHeight="1">
      <c r="A5" s="1339"/>
      <c r="B5" s="1340"/>
      <c r="C5" s="1343" t="s">
        <v>295</v>
      </c>
      <c r="D5" s="1344"/>
      <c r="E5" s="1302" t="s">
        <v>593</v>
      </c>
      <c r="F5" s="1345"/>
      <c r="G5" s="1311" t="s">
        <v>594</v>
      </c>
      <c r="H5" s="1344"/>
      <c r="I5" s="1311" t="s">
        <v>217</v>
      </c>
      <c r="J5" s="1344"/>
      <c r="K5" s="1302" t="s">
        <v>218</v>
      </c>
      <c r="L5" s="1345"/>
      <c r="M5" s="1302" t="s">
        <v>223</v>
      </c>
      <c r="N5" s="1345"/>
      <c r="O5" s="1302" t="s">
        <v>689</v>
      </c>
      <c r="P5" s="1345"/>
      <c r="Q5" s="1302" t="s">
        <v>690</v>
      </c>
      <c r="R5" s="1303"/>
      <c r="S5" s="307" t="s">
        <v>207</v>
      </c>
      <c r="T5" s="307" t="s">
        <v>597</v>
      </c>
      <c r="U5" s="1341"/>
      <c r="V5" s="1341"/>
      <c r="W5" s="1342"/>
    </row>
    <row r="6" spans="1:23" ht="17.100000000000001" customHeight="1">
      <c r="A6" s="1338"/>
      <c r="B6" s="1330"/>
      <c r="C6" s="328" t="s">
        <v>234</v>
      </c>
      <c r="D6" s="328" t="s">
        <v>238</v>
      </c>
      <c r="E6" s="328" t="s">
        <v>234</v>
      </c>
      <c r="F6" s="328" t="s">
        <v>238</v>
      </c>
      <c r="G6" s="328" t="s">
        <v>234</v>
      </c>
      <c r="H6" s="328" t="s">
        <v>238</v>
      </c>
      <c r="I6" s="328" t="s">
        <v>234</v>
      </c>
      <c r="J6" s="328" t="s">
        <v>238</v>
      </c>
      <c r="K6" s="328" t="s">
        <v>234</v>
      </c>
      <c r="L6" s="328" t="s">
        <v>238</v>
      </c>
      <c r="M6" s="328" t="s">
        <v>234</v>
      </c>
      <c r="N6" s="328" t="s">
        <v>238</v>
      </c>
      <c r="O6" s="328" t="s">
        <v>234</v>
      </c>
      <c r="P6" s="328" t="s">
        <v>238</v>
      </c>
      <c r="Q6" s="328" t="s">
        <v>234</v>
      </c>
      <c r="R6" s="307" t="s">
        <v>238</v>
      </c>
      <c r="S6" s="908" t="s">
        <v>599</v>
      </c>
      <c r="T6" s="307" t="s">
        <v>207</v>
      </c>
      <c r="U6" s="430" t="s">
        <v>600</v>
      </c>
      <c r="V6" s="426" t="s">
        <v>601</v>
      </c>
      <c r="W6" s="427" t="s">
        <v>602</v>
      </c>
    </row>
    <row r="7" spans="1:23" ht="17.100000000000001" customHeight="1">
      <c r="A7" s="390" t="s">
        <v>603</v>
      </c>
      <c r="B7" s="901" t="s">
        <v>248</v>
      </c>
      <c r="C7" s="396">
        <v>589</v>
      </c>
      <c r="D7" s="364">
        <v>390</v>
      </c>
      <c r="E7" s="364">
        <v>774</v>
      </c>
      <c r="F7" s="364">
        <v>475</v>
      </c>
      <c r="G7" s="364">
        <v>60</v>
      </c>
      <c r="H7" s="364">
        <v>38</v>
      </c>
      <c r="I7" s="365">
        <v>6454</v>
      </c>
      <c r="J7" s="365">
        <v>2482</v>
      </c>
      <c r="K7" s="365">
        <v>8677</v>
      </c>
      <c r="L7" s="365">
        <v>4786</v>
      </c>
      <c r="M7" s="365">
        <v>11735</v>
      </c>
      <c r="N7" s="365">
        <v>6334</v>
      </c>
      <c r="O7" s="364">
        <v>58</v>
      </c>
      <c r="P7" s="364">
        <v>28</v>
      </c>
      <c r="Q7" s="365">
        <v>1214</v>
      </c>
      <c r="R7" s="411">
        <v>681</v>
      </c>
      <c r="S7" s="911">
        <v>1574</v>
      </c>
      <c r="T7" s="429">
        <v>46349</v>
      </c>
      <c r="U7" s="365">
        <v>2388</v>
      </c>
      <c r="V7" s="365">
        <v>2190</v>
      </c>
      <c r="W7" s="366">
        <v>23936</v>
      </c>
    </row>
    <row r="8" spans="1:23" ht="17.100000000000001" customHeight="1">
      <c r="A8" s="391" t="s">
        <v>604</v>
      </c>
      <c r="B8" s="369" t="s">
        <v>249</v>
      </c>
      <c r="C8" s="397">
        <v>6</v>
      </c>
      <c r="D8" s="299">
        <v>8</v>
      </c>
      <c r="E8" s="299">
        <v>42</v>
      </c>
      <c r="F8" s="299">
        <v>18</v>
      </c>
      <c r="G8" s="299">
        <v>5</v>
      </c>
      <c r="H8" s="299">
        <v>2</v>
      </c>
      <c r="I8" s="299">
        <v>173</v>
      </c>
      <c r="J8" s="299">
        <v>73</v>
      </c>
      <c r="K8" s="299">
        <v>226</v>
      </c>
      <c r="L8" s="299">
        <v>134</v>
      </c>
      <c r="M8" s="299">
        <v>897</v>
      </c>
      <c r="N8" s="299">
        <v>604</v>
      </c>
      <c r="O8" s="299">
        <v>0</v>
      </c>
      <c r="P8" s="299">
        <v>2</v>
      </c>
      <c r="Q8" s="299">
        <v>79</v>
      </c>
      <c r="R8" s="398">
        <v>65</v>
      </c>
      <c r="S8" s="369">
        <v>25</v>
      </c>
      <c r="T8" s="400">
        <v>2359</v>
      </c>
      <c r="U8" s="299">
        <v>161</v>
      </c>
      <c r="V8" s="299">
        <v>66</v>
      </c>
      <c r="W8" s="302">
        <v>1291</v>
      </c>
    </row>
    <row r="9" spans="1:23" ht="17.100000000000001" customHeight="1">
      <c r="A9" s="392" t="s">
        <v>605</v>
      </c>
      <c r="B9" s="369" t="s">
        <v>250</v>
      </c>
      <c r="C9" s="397">
        <v>62</v>
      </c>
      <c r="D9" s="299">
        <v>63</v>
      </c>
      <c r="E9" s="299">
        <v>65</v>
      </c>
      <c r="F9" s="299">
        <v>41</v>
      </c>
      <c r="G9" s="299">
        <v>1</v>
      </c>
      <c r="H9" s="299">
        <v>2</v>
      </c>
      <c r="I9" s="299">
        <v>815</v>
      </c>
      <c r="J9" s="299">
        <v>363</v>
      </c>
      <c r="K9" s="299">
        <v>584</v>
      </c>
      <c r="L9" s="299">
        <v>395</v>
      </c>
      <c r="M9" s="299">
        <v>222</v>
      </c>
      <c r="N9" s="299">
        <v>176</v>
      </c>
      <c r="O9" s="299">
        <v>3</v>
      </c>
      <c r="P9" s="299">
        <v>3</v>
      </c>
      <c r="Q9" s="299">
        <v>86</v>
      </c>
      <c r="R9" s="398">
        <v>39</v>
      </c>
      <c r="S9" s="369">
        <v>127</v>
      </c>
      <c r="T9" s="400">
        <v>3047</v>
      </c>
      <c r="U9" s="299">
        <v>131</v>
      </c>
      <c r="V9" s="299">
        <v>220</v>
      </c>
      <c r="W9" s="302">
        <v>1708</v>
      </c>
    </row>
    <row r="10" spans="1:23" ht="17.100000000000001" customHeight="1">
      <c r="A10" s="392" t="s">
        <v>606</v>
      </c>
      <c r="B10" s="369" t="s">
        <v>251</v>
      </c>
      <c r="C10" s="397">
        <v>8</v>
      </c>
      <c r="D10" s="299">
        <v>3</v>
      </c>
      <c r="E10" s="299">
        <v>13</v>
      </c>
      <c r="F10" s="299">
        <v>7</v>
      </c>
      <c r="G10" s="299">
        <v>1</v>
      </c>
      <c r="H10" s="299">
        <v>0</v>
      </c>
      <c r="I10" s="299">
        <v>69</v>
      </c>
      <c r="J10" s="299">
        <v>22</v>
      </c>
      <c r="K10" s="299">
        <v>83</v>
      </c>
      <c r="L10" s="299">
        <v>48</v>
      </c>
      <c r="M10" s="299">
        <v>340</v>
      </c>
      <c r="N10" s="299">
        <v>145</v>
      </c>
      <c r="O10" s="299">
        <v>3</v>
      </c>
      <c r="P10" s="299">
        <v>1</v>
      </c>
      <c r="Q10" s="299">
        <v>14</v>
      </c>
      <c r="R10" s="398">
        <v>8</v>
      </c>
      <c r="S10" s="369">
        <v>21</v>
      </c>
      <c r="T10" s="399">
        <v>786</v>
      </c>
      <c r="U10" s="299">
        <v>47</v>
      </c>
      <c r="V10" s="299">
        <v>0</v>
      </c>
      <c r="W10" s="301">
        <v>512</v>
      </c>
    </row>
    <row r="11" spans="1:23" ht="17.100000000000001" customHeight="1">
      <c r="A11" s="392" t="s">
        <v>607</v>
      </c>
      <c r="B11" s="369" t="s">
        <v>252</v>
      </c>
      <c r="C11" s="397">
        <v>0</v>
      </c>
      <c r="D11" s="299">
        <v>0</v>
      </c>
      <c r="E11" s="299">
        <v>0</v>
      </c>
      <c r="F11" s="299">
        <v>0</v>
      </c>
      <c r="G11" s="299">
        <v>0</v>
      </c>
      <c r="H11" s="299">
        <v>0</v>
      </c>
      <c r="I11" s="299">
        <v>10</v>
      </c>
      <c r="J11" s="299">
        <v>4</v>
      </c>
      <c r="K11" s="299">
        <v>1</v>
      </c>
      <c r="L11" s="299">
        <v>2</v>
      </c>
      <c r="M11" s="299">
        <v>117</v>
      </c>
      <c r="N11" s="299">
        <v>40</v>
      </c>
      <c r="O11" s="299">
        <v>0</v>
      </c>
      <c r="P11" s="299">
        <v>0</v>
      </c>
      <c r="Q11" s="299">
        <v>11</v>
      </c>
      <c r="R11" s="398">
        <v>0</v>
      </c>
      <c r="S11" s="369">
        <v>10</v>
      </c>
      <c r="T11" s="399">
        <v>195</v>
      </c>
      <c r="U11" s="299">
        <v>0</v>
      </c>
      <c r="V11" s="299">
        <v>0</v>
      </c>
      <c r="W11" s="301">
        <v>95</v>
      </c>
    </row>
    <row r="12" spans="1:23" ht="17.100000000000001" customHeight="1">
      <c r="A12" s="392" t="s">
        <v>608</v>
      </c>
      <c r="B12" s="369" t="s">
        <v>253</v>
      </c>
      <c r="C12" s="397">
        <v>4</v>
      </c>
      <c r="D12" s="299">
        <v>1</v>
      </c>
      <c r="E12" s="299">
        <v>31</v>
      </c>
      <c r="F12" s="299">
        <v>24</v>
      </c>
      <c r="G12" s="299">
        <v>0</v>
      </c>
      <c r="H12" s="299">
        <v>1</v>
      </c>
      <c r="I12" s="299">
        <v>167</v>
      </c>
      <c r="J12" s="299">
        <v>77</v>
      </c>
      <c r="K12" s="299">
        <v>254</v>
      </c>
      <c r="L12" s="299">
        <v>167</v>
      </c>
      <c r="M12" s="299">
        <v>712</v>
      </c>
      <c r="N12" s="299">
        <v>474</v>
      </c>
      <c r="O12" s="299">
        <v>0</v>
      </c>
      <c r="P12" s="299">
        <v>0</v>
      </c>
      <c r="Q12" s="299">
        <v>52</v>
      </c>
      <c r="R12" s="398">
        <v>35</v>
      </c>
      <c r="S12" s="369">
        <v>156</v>
      </c>
      <c r="T12" s="400">
        <v>2155</v>
      </c>
      <c r="U12" s="299">
        <v>74</v>
      </c>
      <c r="V12" s="299">
        <v>274</v>
      </c>
      <c r="W12" s="302">
        <v>1065</v>
      </c>
    </row>
    <row r="13" spans="1:23" ht="17.100000000000001" customHeight="1">
      <c r="A13" s="392" t="s">
        <v>609</v>
      </c>
      <c r="B13" s="418" t="s">
        <v>610</v>
      </c>
      <c r="C13" s="397">
        <v>25</v>
      </c>
      <c r="D13" s="299">
        <v>4</v>
      </c>
      <c r="E13" s="299">
        <v>17</v>
      </c>
      <c r="F13" s="299">
        <v>4</v>
      </c>
      <c r="G13" s="299">
        <v>1</v>
      </c>
      <c r="H13" s="299">
        <v>0</v>
      </c>
      <c r="I13" s="299">
        <v>107</v>
      </c>
      <c r="J13" s="299">
        <v>43</v>
      </c>
      <c r="K13" s="299">
        <v>331</v>
      </c>
      <c r="L13" s="299">
        <v>143</v>
      </c>
      <c r="M13" s="299">
        <v>416</v>
      </c>
      <c r="N13" s="299">
        <v>176</v>
      </c>
      <c r="O13" s="299">
        <v>3</v>
      </c>
      <c r="P13" s="299">
        <v>0</v>
      </c>
      <c r="Q13" s="299">
        <v>17</v>
      </c>
      <c r="R13" s="398">
        <v>11</v>
      </c>
      <c r="S13" s="369">
        <v>46</v>
      </c>
      <c r="T13" s="400">
        <v>1344</v>
      </c>
      <c r="U13" s="299">
        <v>45</v>
      </c>
      <c r="V13" s="299">
        <v>0</v>
      </c>
      <c r="W13" s="301">
        <v>643</v>
      </c>
    </row>
    <row r="14" spans="1:23" ht="17.100000000000001" customHeight="1">
      <c r="A14" s="392" t="s">
        <v>611</v>
      </c>
      <c r="B14" s="418" t="s">
        <v>612</v>
      </c>
      <c r="C14" s="397">
        <v>83</v>
      </c>
      <c r="D14" s="299">
        <v>35</v>
      </c>
      <c r="E14" s="299">
        <v>87</v>
      </c>
      <c r="F14" s="299">
        <v>57</v>
      </c>
      <c r="G14" s="299">
        <v>6</v>
      </c>
      <c r="H14" s="299">
        <v>2</v>
      </c>
      <c r="I14" s="299">
        <v>887</v>
      </c>
      <c r="J14" s="299">
        <v>340</v>
      </c>
      <c r="K14" s="299">
        <v>338</v>
      </c>
      <c r="L14" s="299">
        <v>145</v>
      </c>
      <c r="M14" s="300">
        <v>1197</v>
      </c>
      <c r="N14" s="299">
        <v>592</v>
      </c>
      <c r="O14" s="299">
        <v>14</v>
      </c>
      <c r="P14" s="299">
        <v>5</v>
      </c>
      <c r="Q14" s="299">
        <v>354</v>
      </c>
      <c r="R14" s="398">
        <v>156</v>
      </c>
      <c r="S14" s="369">
        <v>17</v>
      </c>
      <c r="T14" s="400">
        <v>4315</v>
      </c>
      <c r="U14" s="299">
        <v>261</v>
      </c>
      <c r="V14" s="299">
        <v>14</v>
      </c>
      <c r="W14" s="302">
        <v>2498</v>
      </c>
    </row>
    <row r="15" spans="1:23" ht="17.100000000000001" customHeight="1">
      <c r="A15" s="392" t="s">
        <v>613</v>
      </c>
      <c r="B15" s="369" t="s">
        <v>256</v>
      </c>
      <c r="C15" s="397">
        <v>1</v>
      </c>
      <c r="D15" s="299">
        <v>2</v>
      </c>
      <c r="E15" s="299">
        <v>1</v>
      </c>
      <c r="F15" s="299">
        <v>1</v>
      </c>
      <c r="G15" s="299">
        <v>0</v>
      </c>
      <c r="H15" s="299">
        <v>1</v>
      </c>
      <c r="I15" s="299">
        <v>7</v>
      </c>
      <c r="J15" s="299">
        <v>5</v>
      </c>
      <c r="K15" s="299">
        <v>42</v>
      </c>
      <c r="L15" s="299">
        <v>14</v>
      </c>
      <c r="M15" s="299">
        <v>46</v>
      </c>
      <c r="N15" s="299">
        <v>28</v>
      </c>
      <c r="O15" s="299">
        <v>0</v>
      </c>
      <c r="P15" s="299">
        <v>1</v>
      </c>
      <c r="Q15" s="299">
        <v>4</v>
      </c>
      <c r="R15" s="398">
        <v>1</v>
      </c>
      <c r="S15" s="369">
        <v>9</v>
      </c>
      <c r="T15" s="399">
        <v>163</v>
      </c>
      <c r="U15" s="299">
        <v>12</v>
      </c>
      <c r="V15" s="299">
        <v>15</v>
      </c>
      <c r="W15" s="301">
        <v>87</v>
      </c>
    </row>
    <row r="16" spans="1:23" ht="17.100000000000001" customHeight="1">
      <c r="A16" s="392" t="s">
        <v>614</v>
      </c>
      <c r="B16" s="369" t="s">
        <v>257</v>
      </c>
      <c r="C16" s="397">
        <v>1</v>
      </c>
      <c r="D16" s="299">
        <v>0</v>
      </c>
      <c r="E16" s="299">
        <v>8</v>
      </c>
      <c r="F16" s="299">
        <v>0</v>
      </c>
      <c r="G16" s="299">
        <v>1</v>
      </c>
      <c r="H16" s="299">
        <v>1</v>
      </c>
      <c r="I16" s="299">
        <v>26</v>
      </c>
      <c r="J16" s="299">
        <v>9</v>
      </c>
      <c r="K16" s="299">
        <v>18</v>
      </c>
      <c r="L16" s="299">
        <v>13</v>
      </c>
      <c r="M16" s="299">
        <v>143</v>
      </c>
      <c r="N16" s="299">
        <v>65</v>
      </c>
      <c r="O16" s="299">
        <v>0</v>
      </c>
      <c r="P16" s="299">
        <v>0</v>
      </c>
      <c r="Q16" s="299">
        <v>7</v>
      </c>
      <c r="R16" s="398">
        <v>6</v>
      </c>
      <c r="S16" s="369">
        <v>10</v>
      </c>
      <c r="T16" s="399">
        <v>308</v>
      </c>
      <c r="U16" s="299">
        <v>30</v>
      </c>
      <c r="V16" s="299">
        <v>0</v>
      </c>
      <c r="W16" s="301">
        <v>145</v>
      </c>
    </row>
    <row r="17" spans="1:23" ht="17.100000000000001" customHeight="1">
      <c r="A17" s="392">
        <v>10</v>
      </c>
      <c r="B17" s="369" t="s">
        <v>258</v>
      </c>
      <c r="C17" s="397">
        <v>3</v>
      </c>
      <c r="D17" s="299">
        <v>2</v>
      </c>
      <c r="E17" s="299">
        <v>10</v>
      </c>
      <c r="F17" s="299">
        <v>0</v>
      </c>
      <c r="G17" s="299">
        <v>1</v>
      </c>
      <c r="H17" s="299">
        <v>1</v>
      </c>
      <c r="I17" s="299">
        <v>29</v>
      </c>
      <c r="J17" s="299">
        <v>10</v>
      </c>
      <c r="K17" s="299">
        <v>58</v>
      </c>
      <c r="L17" s="299">
        <v>19</v>
      </c>
      <c r="M17" s="299">
        <v>87</v>
      </c>
      <c r="N17" s="299">
        <v>11</v>
      </c>
      <c r="O17" s="299">
        <v>0</v>
      </c>
      <c r="P17" s="299">
        <v>0</v>
      </c>
      <c r="Q17" s="299">
        <v>9</v>
      </c>
      <c r="R17" s="398">
        <v>1</v>
      </c>
      <c r="S17" s="369">
        <v>8</v>
      </c>
      <c r="T17" s="399">
        <v>249</v>
      </c>
      <c r="U17" s="299">
        <v>8</v>
      </c>
      <c r="V17" s="299">
        <v>12</v>
      </c>
      <c r="W17" s="301">
        <v>39</v>
      </c>
    </row>
    <row r="18" spans="1:23" ht="17.100000000000001" customHeight="1">
      <c r="A18" s="392">
        <v>11</v>
      </c>
      <c r="B18" s="369" t="s">
        <v>259</v>
      </c>
      <c r="C18" s="397">
        <v>30</v>
      </c>
      <c r="D18" s="299">
        <v>10</v>
      </c>
      <c r="E18" s="299">
        <v>29</v>
      </c>
      <c r="F18" s="299">
        <v>25</v>
      </c>
      <c r="G18" s="299">
        <v>2</v>
      </c>
      <c r="H18" s="299">
        <v>3</v>
      </c>
      <c r="I18" s="299">
        <v>343</v>
      </c>
      <c r="J18" s="299">
        <v>130</v>
      </c>
      <c r="K18" s="299">
        <v>845</v>
      </c>
      <c r="L18" s="299">
        <v>412</v>
      </c>
      <c r="M18" s="299">
        <v>806</v>
      </c>
      <c r="N18" s="299">
        <v>457</v>
      </c>
      <c r="O18" s="299">
        <v>4</v>
      </c>
      <c r="P18" s="299">
        <v>2</v>
      </c>
      <c r="Q18" s="299">
        <v>52</v>
      </c>
      <c r="R18" s="398">
        <v>41</v>
      </c>
      <c r="S18" s="369">
        <v>66</v>
      </c>
      <c r="T18" s="400">
        <v>3257</v>
      </c>
      <c r="U18" s="299">
        <v>118</v>
      </c>
      <c r="V18" s="299">
        <v>515</v>
      </c>
      <c r="W18" s="302">
        <v>1680</v>
      </c>
    </row>
    <row r="19" spans="1:23" ht="17.100000000000001" customHeight="1">
      <c r="A19" s="392">
        <v>12</v>
      </c>
      <c r="B19" s="369" t="s">
        <v>260</v>
      </c>
      <c r="C19" s="397">
        <v>0</v>
      </c>
      <c r="D19" s="299">
        <v>0</v>
      </c>
      <c r="E19" s="299">
        <v>3</v>
      </c>
      <c r="F19" s="299">
        <v>2</v>
      </c>
      <c r="G19" s="299">
        <v>0</v>
      </c>
      <c r="H19" s="299">
        <v>0</v>
      </c>
      <c r="I19" s="299">
        <v>41</v>
      </c>
      <c r="J19" s="299">
        <v>11</v>
      </c>
      <c r="K19" s="299">
        <v>25</v>
      </c>
      <c r="L19" s="299">
        <v>9</v>
      </c>
      <c r="M19" s="299">
        <v>189</v>
      </c>
      <c r="N19" s="299">
        <v>41</v>
      </c>
      <c r="O19" s="299">
        <v>0</v>
      </c>
      <c r="P19" s="299">
        <v>0</v>
      </c>
      <c r="Q19" s="299">
        <v>7</v>
      </c>
      <c r="R19" s="398">
        <v>2</v>
      </c>
      <c r="S19" s="369">
        <v>0</v>
      </c>
      <c r="T19" s="399">
        <v>330</v>
      </c>
      <c r="U19" s="299">
        <v>17</v>
      </c>
      <c r="V19" s="299">
        <v>0</v>
      </c>
      <c r="W19" s="301">
        <v>174</v>
      </c>
    </row>
    <row r="20" spans="1:23" ht="17.100000000000001" customHeight="1">
      <c r="A20" s="392">
        <v>13</v>
      </c>
      <c r="B20" s="369" t="s">
        <v>261</v>
      </c>
      <c r="C20" s="397">
        <v>4</v>
      </c>
      <c r="D20" s="299">
        <v>2</v>
      </c>
      <c r="E20" s="299">
        <v>15</v>
      </c>
      <c r="F20" s="299">
        <v>5</v>
      </c>
      <c r="G20" s="299">
        <v>4</v>
      </c>
      <c r="H20" s="299">
        <v>1</v>
      </c>
      <c r="I20" s="299">
        <v>63</v>
      </c>
      <c r="J20" s="299">
        <v>8</v>
      </c>
      <c r="K20" s="299">
        <v>105</v>
      </c>
      <c r="L20" s="299">
        <v>27</v>
      </c>
      <c r="M20" s="299">
        <v>211</v>
      </c>
      <c r="N20" s="299">
        <v>57</v>
      </c>
      <c r="O20" s="299">
        <v>1</v>
      </c>
      <c r="P20" s="299">
        <v>0</v>
      </c>
      <c r="Q20" s="299">
        <v>5</v>
      </c>
      <c r="R20" s="398">
        <v>1</v>
      </c>
      <c r="S20" s="369">
        <v>12</v>
      </c>
      <c r="T20" s="399">
        <v>521</v>
      </c>
      <c r="U20" s="299">
        <v>32</v>
      </c>
      <c r="V20" s="299">
        <v>35</v>
      </c>
      <c r="W20" s="301">
        <v>225</v>
      </c>
    </row>
    <row r="21" spans="1:23" ht="29.4">
      <c r="A21" s="392">
        <v>14</v>
      </c>
      <c r="B21" s="418" t="s">
        <v>615</v>
      </c>
      <c r="C21" s="397">
        <v>13</v>
      </c>
      <c r="D21" s="299">
        <v>6</v>
      </c>
      <c r="E21" s="299">
        <v>21</v>
      </c>
      <c r="F21" s="299">
        <v>8</v>
      </c>
      <c r="G21" s="299">
        <v>3</v>
      </c>
      <c r="H21" s="299">
        <v>3</v>
      </c>
      <c r="I21" s="299">
        <v>79</v>
      </c>
      <c r="J21" s="299">
        <v>17</v>
      </c>
      <c r="K21" s="299">
        <v>143</v>
      </c>
      <c r="L21" s="299">
        <v>46</v>
      </c>
      <c r="M21" s="299">
        <v>403</v>
      </c>
      <c r="N21" s="299">
        <v>134</v>
      </c>
      <c r="O21" s="299">
        <v>0</v>
      </c>
      <c r="P21" s="299">
        <v>1</v>
      </c>
      <c r="Q21" s="299">
        <v>5</v>
      </c>
      <c r="R21" s="398">
        <v>0</v>
      </c>
      <c r="S21" s="369">
        <v>29</v>
      </c>
      <c r="T21" s="399">
        <v>911</v>
      </c>
      <c r="U21" s="299">
        <v>83</v>
      </c>
      <c r="V21" s="299">
        <v>14</v>
      </c>
      <c r="W21" s="301">
        <v>378</v>
      </c>
    </row>
    <row r="22" spans="1:23" ht="17.100000000000001" customHeight="1">
      <c r="A22" s="392">
        <v>15</v>
      </c>
      <c r="B22" s="369" t="s">
        <v>263</v>
      </c>
      <c r="C22" s="397">
        <v>186</v>
      </c>
      <c r="D22" s="299">
        <v>123</v>
      </c>
      <c r="E22" s="299">
        <v>37</v>
      </c>
      <c r="F22" s="299">
        <v>22</v>
      </c>
      <c r="G22" s="299">
        <v>2</v>
      </c>
      <c r="H22" s="299">
        <v>0</v>
      </c>
      <c r="I22" s="299">
        <v>761</v>
      </c>
      <c r="J22" s="299">
        <v>351</v>
      </c>
      <c r="K22" s="300">
        <v>2353</v>
      </c>
      <c r="L22" s="300">
        <v>1546</v>
      </c>
      <c r="M22" s="299">
        <v>141</v>
      </c>
      <c r="N22" s="299">
        <v>98</v>
      </c>
      <c r="O22" s="299">
        <v>1</v>
      </c>
      <c r="P22" s="299">
        <v>1</v>
      </c>
      <c r="Q22" s="299">
        <v>37</v>
      </c>
      <c r="R22" s="398">
        <v>30</v>
      </c>
      <c r="S22" s="369">
        <v>19</v>
      </c>
      <c r="T22" s="400">
        <v>5708</v>
      </c>
      <c r="U22" s="299">
        <v>371</v>
      </c>
      <c r="V22" s="299">
        <v>379</v>
      </c>
      <c r="W22" s="302">
        <v>2867</v>
      </c>
    </row>
    <row r="23" spans="1:23" ht="17.100000000000001" customHeight="1">
      <c r="A23" s="392">
        <v>16</v>
      </c>
      <c r="B23" s="369" t="s">
        <v>264</v>
      </c>
      <c r="C23" s="397">
        <v>0</v>
      </c>
      <c r="D23" s="299">
        <v>0</v>
      </c>
      <c r="E23" s="299">
        <v>0</v>
      </c>
      <c r="F23" s="299">
        <v>0</v>
      </c>
      <c r="G23" s="299">
        <v>0</v>
      </c>
      <c r="H23" s="299">
        <v>0</v>
      </c>
      <c r="I23" s="299">
        <v>19</v>
      </c>
      <c r="J23" s="299">
        <v>1</v>
      </c>
      <c r="K23" s="299">
        <v>3</v>
      </c>
      <c r="L23" s="299">
        <v>3</v>
      </c>
      <c r="M23" s="299">
        <v>29</v>
      </c>
      <c r="N23" s="299">
        <v>10</v>
      </c>
      <c r="O23" s="299">
        <v>0</v>
      </c>
      <c r="P23" s="299">
        <v>0</v>
      </c>
      <c r="Q23" s="299">
        <v>0</v>
      </c>
      <c r="R23" s="398">
        <v>0</v>
      </c>
      <c r="S23" s="369">
        <v>0</v>
      </c>
      <c r="T23" s="399">
        <v>65</v>
      </c>
      <c r="U23" s="299">
        <v>2</v>
      </c>
      <c r="V23" s="299">
        <v>0</v>
      </c>
      <c r="W23" s="301">
        <v>26</v>
      </c>
    </row>
    <row r="24" spans="1:23" ht="17.100000000000001" customHeight="1">
      <c r="A24" s="392">
        <v>17</v>
      </c>
      <c r="B24" s="369" t="s">
        <v>265</v>
      </c>
      <c r="C24" s="397">
        <v>0</v>
      </c>
      <c r="D24" s="299">
        <v>1</v>
      </c>
      <c r="E24" s="299">
        <v>24</v>
      </c>
      <c r="F24" s="299">
        <v>3</v>
      </c>
      <c r="G24" s="299">
        <v>0</v>
      </c>
      <c r="H24" s="299">
        <v>1</v>
      </c>
      <c r="I24" s="299">
        <v>45</v>
      </c>
      <c r="J24" s="299">
        <v>14</v>
      </c>
      <c r="K24" s="299">
        <v>60</v>
      </c>
      <c r="L24" s="299">
        <v>22</v>
      </c>
      <c r="M24" s="299">
        <v>267</v>
      </c>
      <c r="N24" s="299">
        <v>81</v>
      </c>
      <c r="O24" s="299">
        <v>0</v>
      </c>
      <c r="P24" s="299">
        <v>1</v>
      </c>
      <c r="Q24" s="299">
        <v>25</v>
      </c>
      <c r="R24" s="398">
        <v>13</v>
      </c>
      <c r="S24" s="369">
        <v>8</v>
      </c>
      <c r="T24" s="399">
        <v>565</v>
      </c>
      <c r="U24" s="299">
        <v>25</v>
      </c>
      <c r="V24" s="299">
        <v>2</v>
      </c>
      <c r="W24" s="301">
        <v>237</v>
      </c>
    </row>
    <row r="25" spans="1:23" ht="17.100000000000001" customHeight="1">
      <c r="A25" s="392">
        <v>18</v>
      </c>
      <c r="B25" s="369" t="s">
        <v>266</v>
      </c>
      <c r="C25" s="397">
        <v>17</v>
      </c>
      <c r="D25" s="299">
        <v>20</v>
      </c>
      <c r="E25" s="299">
        <v>44</v>
      </c>
      <c r="F25" s="299">
        <v>31</v>
      </c>
      <c r="G25" s="299">
        <v>5</v>
      </c>
      <c r="H25" s="299">
        <v>1</v>
      </c>
      <c r="I25" s="299">
        <v>741</v>
      </c>
      <c r="J25" s="299">
        <v>250</v>
      </c>
      <c r="K25" s="299">
        <v>547</v>
      </c>
      <c r="L25" s="299">
        <v>255</v>
      </c>
      <c r="M25" s="299">
        <v>431</v>
      </c>
      <c r="N25" s="299">
        <v>271</v>
      </c>
      <c r="O25" s="299">
        <v>6</v>
      </c>
      <c r="P25" s="299">
        <v>0</v>
      </c>
      <c r="Q25" s="299">
        <v>42</v>
      </c>
      <c r="R25" s="398">
        <v>18</v>
      </c>
      <c r="S25" s="369">
        <v>109</v>
      </c>
      <c r="T25" s="400">
        <v>2788</v>
      </c>
      <c r="U25" s="299">
        <v>149</v>
      </c>
      <c r="V25" s="299">
        <v>219</v>
      </c>
      <c r="W25" s="302">
        <v>1742</v>
      </c>
    </row>
    <row r="26" spans="1:23" ht="17.100000000000001" customHeight="1">
      <c r="A26" s="392">
        <v>19</v>
      </c>
      <c r="B26" s="369" t="s">
        <v>267</v>
      </c>
      <c r="C26" s="397">
        <v>1</v>
      </c>
      <c r="D26" s="299">
        <v>0</v>
      </c>
      <c r="E26" s="299">
        <v>1</v>
      </c>
      <c r="F26" s="299">
        <v>1</v>
      </c>
      <c r="G26" s="299">
        <v>0</v>
      </c>
      <c r="H26" s="299">
        <v>0</v>
      </c>
      <c r="I26" s="299">
        <v>4</v>
      </c>
      <c r="J26" s="299">
        <v>2</v>
      </c>
      <c r="K26" s="299">
        <v>92</v>
      </c>
      <c r="L26" s="299">
        <v>50</v>
      </c>
      <c r="M26" s="299">
        <v>26</v>
      </c>
      <c r="N26" s="299">
        <v>12</v>
      </c>
      <c r="O26" s="299">
        <v>0</v>
      </c>
      <c r="P26" s="299">
        <v>0</v>
      </c>
      <c r="Q26" s="299">
        <v>1</v>
      </c>
      <c r="R26" s="398">
        <v>0</v>
      </c>
      <c r="S26" s="369">
        <v>444</v>
      </c>
      <c r="T26" s="399">
        <v>634</v>
      </c>
      <c r="U26" s="299">
        <v>26</v>
      </c>
      <c r="V26" s="299">
        <v>0</v>
      </c>
      <c r="W26" s="301">
        <v>317</v>
      </c>
    </row>
    <row r="27" spans="1:23" ht="17.100000000000001" customHeight="1">
      <c r="A27" s="392">
        <v>20</v>
      </c>
      <c r="B27" s="369" t="s">
        <v>268</v>
      </c>
      <c r="C27" s="397">
        <v>5</v>
      </c>
      <c r="D27" s="299">
        <v>3</v>
      </c>
      <c r="E27" s="299">
        <v>19</v>
      </c>
      <c r="F27" s="299">
        <v>11</v>
      </c>
      <c r="G27" s="299">
        <v>6</v>
      </c>
      <c r="H27" s="299">
        <v>3</v>
      </c>
      <c r="I27" s="299">
        <v>189</v>
      </c>
      <c r="J27" s="299">
        <v>65</v>
      </c>
      <c r="K27" s="299">
        <v>51</v>
      </c>
      <c r="L27" s="299">
        <v>36</v>
      </c>
      <c r="M27" s="299">
        <v>438</v>
      </c>
      <c r="N27" s="299">
        <v>223</v>
      </c>
      <c r="O27" s="299">
        <v>2</v>
      </c>
      <c r="P27" s="299">
        <v>1</v>
      </c>
      <c r="Q27" s="299">
        <v>47</v>
      </c>
      <c r="R27" s="398">
        <v>33</v>
      </c>
      <c r="S27" s="369">
        <v>0</v>
      </c>
      <c r="T27" s="400">
        <v>1132</v>
      </c>
      <c r="U27" s="299">
        <v>89</v>
      </c>
      <c r="V27" s="299">
        <v>0</v>
      </c>
      <c r="W27" s="301">
        <v>685</v>
      </c>
    </row>
    <row r="28" spans="1:23" ht="17.100000000000001" customHeight="1">
      <c r="A28" s="392">
        <v>21</v>
      </c>
      <c r="B28" s="369" t="s">
        <v>269</v>
      </c>
      <c r="C28" s="397">
        <v>19</v>
      </c>
      <c r="D28" s="299">
        <v>16</v>
      </c>
      <c r="E28" s="299">
        <v>36</v>
      </c>
      <c r="F28" s="299">
        <v>26</v>
      </c>
      <c r="G28" s="299">
        <v>3</v>
      </c>
      <c r="H28" s="299">
        <v>0</v>
      </c>
      <c r="I28" s="299">
        <v>277</v>
      </c>
      <c r="J28" s="299">
        <v>89</v>
      </c>
      <c r="K28" s="299">
        <v>339</v>
      </c>
      <c r="L28" s="299">
        <v>136</v>
      </c>
      <c r="M28" s="299">
        <v>717</v>
      </c>
      <c r="N28" s="299">
        <v>357</v>
      </c>
      <c r="O28" s="299">
        <v>0</v>
      </c>
      <c r="P28" s="299">
        <v>0</v>
      </c>
      <c r="Q28" s="299">
        <v>42</v>
      </c>
      <c r="R28" s="398">
        <v>23</v>
      </c>
      <c r="S28" s="369">
        <v>56</v>
      </c>
      <c r="T28" s="400">
        <v>2136</v>
      </c>
      <c r="U28" s="299">
        <v>97</v>
      </c>
      <c r="V28" s="299">
        <v>4</v>
      </c>
      <c r="W28" s="301">
        <v>945</v>
      </c>
    </row>
    <row r="29" spans="1:23" ht="17.100000000000001" customHeight="1">
      <c r="A29" s="392">
        <v>22</v>
      </c>
      <c r="B29" s="369" t="s">
        <v>270</v>
      </c>
      <c r="C29" s="397">
        <v>0</v>
      </c>
      <c r="D29" s="299">
        <v>0</v>
      </c>
      <c r="E29" s="299">
        <v>9</v>
      </c>
      <c r="F29" s="299">
        <v>0</v>
      </c>
      <c r="G29" s="299">
        <v>1</v>
      </c>
      <c r="H29" s="299">
        <v>0</v>
      </c>
      <c r="I29" s="299">
        <v>57</v>
      </c>
      <c r="J29" s="299">
        <v>7</v>
      </c>
      <c r="K29" s="299">
        <v>46</v>
      </c>
      <c r="L29" s="299">
        <v>19</v>
      </c>
      <c r="M29" s="299">
        <v>284</v>
      </c>
      <c r="N29" s="299">
        <v>77</v>
      </c>
      <c r="O29" s="299">
        <v>0</v>
      </c>
      <c r="P29" s="299">
        <v>0</v>
      </c>
      <c r="Q29" s="299">
        <v>19</v>
      </c>
      <c r="R29" s="398">
        <v>5</v>
      </c>
      <c r="S29" s="369">
        <v>6</v>
      </c>
      <c r="T29" s="399">
        <v>530</v>
      </c>
      <c r="U29" s="299">
        <v>36</v>
      </c>
      <c r="V29" s="299">
        <v>0</v>
      </c>
      <c r="W29" s="301">
        <v>224</v>
      </c>
    </row>
    <row r="30" spans="1:23" ht="17.100000000000001" customHeight="1">
      <c r="A30" s="392">
        <v>23</v>
      </c>
      <c r="B30" s="369" t="s">
        <v>271</v>
      </c>
      <c r="C30" s="397">
        <v>21</v>
      </c>
      <c r="D30" s="299">
        <v>9</v>
      </c>
      <c r="E30" s="299">
        <v>96</v>
      </c>
      <c r="F30" s="299">
        <v>47</v>
      </c>
      <c r="G30" s="299">
        <v>10</v>
      </c>
      <c r="H30" s="299">
        <v>7</v>
      </c>
      <c r="I30" s="299">
        <v>550</v>
      </c>
      <c r="J30" s="299">
        <v>190</v>
      </c>
      <c r="K30" s="299">
        <v>547</v>
      </c>
      <c r="L30" s="299">
        <v>239</v>
      </c>
      <c r="M30" s="300">
        <v>1745</v>
      </c>
      <c r="N30" s="299">
        <v>923</v>
      </c>
      <c r="O30" s="299">
        <v>10</v>
      </c>
      <c r="P30" s="299">
        <v>5</v>
      </c>
      <c r="Q30" s="299">
        <v>126</v>
      </c>
      <c r="R30" s="398">
        <v>65</v>
      </c>
      <c r="S30" s="369">
        <v>239</v>
      </c>
      <c r="T30" s="400">
        <v>4829</v>
      </c>
      <c r="U30" s="299">
        <v>294</v>
      </c>
      <c r="V30" s="299">
        <v>79</v>
      </c>
      <c r="W30" s="302">
        <v>2500</v>
      </c>
    </row>
    <row r="31" spans="1:23" ht="17.100000000000001" customHeight="1">
      <c r="A31" s="392">
        <v>24</v>
      </c>
      <c r="B31" s="369" t="s">
        <v>272</v>
      </c>
      <c r="C31" s="397">
        <v>7</v>
      </c>
      <c r="D31" s="299">
        <v>11</v>
      </c>
      <c r="E31" s="299">
        <v>24</v>
      </c>
      <c r="F31" s="299">
        <v>16</v>
      </c>
      <c r="G31" s="299">
        <v>2</v>
      </c>
      <c r="H31" s="299">
        <v>1</v>
      </c>
      <c r="I31" s="299">
        <v>93</v>
      </c>
      <c r="J31" s="299">
        <v>44</v>
      </c>
      <c r="K31" s="299">
        <v>110</v>
      </c>
      <c r="L31" s="299">
        <v>66</v>
      </c>
      <c r="M31" s="299">
        <v>414</v>
      </c>
      <c r="N31" s="299">
        <v>260</v>
      </c>
      <c r="O31" s="299">
        <v>2</v>
      </c>
      <c r="P31" s="299">
        <v>0</v>
      </c>
      <c r="Q31" s="299">
        <v>27</v>
      </c>
      <c r="R31" s="398">
        <v>24</v>
      </c>
      <c r="S31" s="369">
        <v>54</v>
      </c>
      <c r="T31" s="400">
        <v>1155</v>
      </c>
      <c r="U31" s="299">
        <v>93</v>
      </c>
      <c r="V31" s="299">
        <v>0</v>
      </c>
      <c r="W31" s="301">
        <v>481</v>
      </c>
    </row>
    <row r="32" spans="1:23" ht="17.100000000000001" customHeight="1">
      <c r="A32" s="392">
        <v>25</v>
      </c>
      <c r="B32" s="369" t="s">
        <v>273</v>
      </c>
      <c r="C32" s="397">
        <v>31</v>
      </c>
      <c r="D32" s="299">
        <v>17</v>
      </c>
      <c r="E32" s="299">
        <v>54</v>
      </c>
      <c r="F32" s="299">
        <v>40</v>
      </c>
      <c r="G32" s="299">
        <v>3</v>
      </c>
      <c r="H32" s="299">
        <v>3</v>
      </c>
      <c r="I32" s="299">
        <v>345</v>
      </c>
      <c r="J32" s="299">
        <v>125</v>
      </c>
      <c r="K32" s="299">
        <v>535</v>
      </c>
      <c r="L32" s="299">
        <v>292</v>
      </c>
      <c r="M32" s="299">
        <v>665</v>
      </c>
      <c r="N32" s="299">
        <v>532</v>
      </c>
      <c r="O32" s="299">
        <v>2</v>
      </c>
      <c r="P32" s="299">
        <v>3</v>
      </c>
      <c r="Q32" s="299">
        <v>79</v>
      </c>
      <c r="R32" s="398">
        <v>49</v>
      </c>
      <c r="S32" s="369">
        <v>50</v>
      </c>
      <c r="T32" s="400">
        <v>2825</v>
      </c>
      <c r="U32" s="299">
        <v>133</v>
      </c>
      <c r="V32" s="299">
        <v>123</v>
      </c>
      <c r="W32" s="302">
        <v>1306</v>
      </c>
    </row>
    <row r="33" spans="1:23" ht="17.100000000000001" customHeight="1">
      <c r="A33" s="392">
        <v>26</v>
      </c>
      <c r="B33" s="369" t="s">
        <v>274</v>
      </c>
      <c r="C33" s="397">
        <v>5</v>
      </c>
      <c r="D33" s="299">
        <v>0</v>
      </c>
      <c r="E33" s="299">
        <v>6</v>
      </c>
      <c r="F33" s="299">
        <v>4</v>
      </c>
      <c r="G33" s="299">
        <v>0</v>
      </c>
      <c r="H33" s="299">
        <v>1</v>
      </c>
      <c r="I33" s="299">
        <v>29</v>
      </c>
      <c r="J33" s="299">
        <v>10</v>
      </c>
      <c r="K33" s="299">
        <v>72</v>
      </c>
      <c r="L33" s="299">
        <v>24</v>
      </c>
      <c r="M33" s="299">
        <v>84</v>
      </c>
      <c r="N33" s="299">
        <v>25</v>
      </c>
      <c r="O33" s="299">
        <v>0</v>
      </c>
      <c r="P33" s="299">
        <v>0</v>
      </c>
      <c r="Q33" s="299">
        <v>4</v>
      </c>
      <c r="R33" s="398">
        <v>1</v>
      </c>
      <c r="S33" s="369">
        <v>4</v>
      </c>
      <c r="T33" s="399">
        <v>269</v>
      </c>
      <c r="U33" s="299">
        <v>17</v>
      </c>
      <c r="V33" s="299">
        <v>3</v>
      </c>
      <c r="W33" s="301">
        <v>162</v>
      </c>
    </row>
    <row r="34" spans="1:23" ht="17.100000000000001" customHeight="1">
      <c r="A34" s="392">
        <v>27</v>
      </c>
      <c r="B34" s="369" t="s">
        <v>275</v>
      </c>
      <c r="C34" s="397">
        <v>5</v>
      </c>
      <c r="D34" s="299">
        <v>0</v>
      </c>
      <c r="E34" s="299">
        <v>5</v>
      </c>
      <c r="F34" s="299">
        <v>2</v>
      </c>
      <c r="G34" s="299">
        <v>0</v>
      </c>
      <c r="H34" s="299">
        <v>0</v>
      </c>
      <c r="I34" s="299">
        <v>131</v>
      </c>
      <c r="J34" s="299">
        <v>32</v>
      </c>
      <c r="K34" s="299">
        <v>52</v>
      </c>
      <c r="L34" s="299">
        <v>10</v>
      </c>
      <c r="M34" s="299">
        <v>133</v>
      </c>
      <c r="N34" s="299">
        <v>42</v>
      </c>
      <c r="O34" s="299">
        <v>1</v>
      </c>
      <c r="P34" s="299">
        <v>0</v>
      </c>
      <c r="Q34" s="299">
        <v>6</v>
      </c>
      <c r="R34" s="398">
        <v>6</v>
      </c>
      <c r="S34" s="369">
        <v>4</v>
      </c>
      <c r="T34" s="399">
        <v>429</v>
      </c>
      <c r="U34" s="299">
        <v>15</v>
      </c>
      <c r="V34" s="299">
        <v>0</v>
      </c>
      <c r="W34" s="301">
        <v>258</v>
      </c>
    </row>
    <row r="35" spans="1:23" ht="17.100000000000001" customHeight="1" thickBot="1">
      <c r="A35" s="393">
        <v>28</v>
      </c>
      <c r="B35" s="744" t="s">
        <v>276</v>
      </c>
      <c r="C35" s="401">
        <v>52</v>
      </c>
      <c r="D35" s="811">
        <v>54</v>
      </c>
      <c r="E35" s="811">
        <v>77</v>
      </c>
      <c r="F35" s="811">
        <v>80</v>
      </c>
      <c r="G35" s="811">
        <v>3</v>
      </c>
      <c r="H35" s="811">
        <v>4</v>
      </c>
      <c r="I35" s="811">
        <v>397</v>
      </c>
      <c r="J35" s="811">
        <v>190</v>
      </c>
      <c r="K35" s="811">
        <v>817</v>
      </c>
      <c r="L35" s="811">
        <v>514</v>
      </c>
      <c r="M35" s="811">
        <v>575</v>
      </c>
      <c r="N35" s="811">
        <v>423</v>
      </c>
      <c r="O35" s="811">
        <v>6</v>
      </c>
      <c r="P35" s="811">
        <v>2</v>
      </c>
      <c r="Q35" s="811">
        <v>57</v>
      </c>
      <c r="R35" s="912">
        <v>48</v>
      </c>
      <c r="S35" s="744">
        <v>45</v>
      </c>
      <c r="T35" s="402">
        <v>3344</v>
      </c>
      <c r="U35" s="811">
        <v>22</v>
      </c>
      <c r="V35" s="811">
        <v>216</v>
      </c>
      <c r="W35" s="913">
        <v>1646</v>
      </c>
    </row>
    <row r="36" spans="1:23" ht="17.100000000000001" customHeight="1">
      <c r="A36" s="361"/>
      <c r="B36" s="361"/>
      <c r="C36" s="361"/>
      <c r="D36" s="361"/>
      <c r="E36" s="361"/>
      <c r="F36" s="361"/>
      <c r="G36" s="361"/>
      <c r="H36" s="361"/>
      <c r="I36" s="361"/>
      <c r="J36" s="361"/>
      <c r="K36" s="361"/>
      <c r="L36" s="361"/>
      <c r="M36" s="361"/>
      <c r="N36" s="361"/>
      <c r="O36" s="361"/>
      <c r="P36" s="361"/>
      <c r="Q36" s="361"/>
      <c r="R36" s="361"/>
      <c r="S36" s="361"/>
      <c r="T36" s="361"/>
      <c r="U36" s="361"/>
      <c r="V36" s="361"/>
      <c r="W36" s="361"/>
    </row>
    <row r="37" spans="1:23" ht="17.100000000000001" customHeight="1">
      <c r="A37" s="1219" t="s">
        <v>693</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584</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685</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5"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361"/>
      <c r="B42" s="361"/>
      <c r="C42" s="361"/>
      <c r="D42" s="361"/>
      <c r="E42" s="361"/>
      <c r="F42" s="361"/>
      <c r="G42" s="361"/>
      <c r="H42" s="361"/>
      <c r="I42" s="361"/>
      <c r="J42" s="361"/>
      <c r="K42" s="361"/>
      <c r="L42" s="361"/>
      <c r="M42" s="361"/>
      <c r="N42" s="361"/>
      <c r="O42" s="361"/>
      <c r="P42" s="361"/>
      <c r="Q42" s="361"/>
      <c r="R42" s="361"/>
      <c r="S42" s="361"/>
      <c r="T42" s="361"/>
      <c r="U42" s="361"/>
      <c r="V42" s="361"/>
      <c r="W42" s="361"/>
    </row>
    <row r="43" spans="1:23" ht="15" customHeight="1">
      <c r="A43" s="361"/>
      <c r="B43" s="361"/>
      <c r="C43" s="361"/>
      <c r="D43" s="361"/>
      <c r="E43" s="361"/>
      <c r="F43" s="361"/>
      <c r="G43" s="361"/>
      <c r="H43" s="361"/>
      <c r="I43" s="361"/>
      <c r="J43" s="361"/>
      <c r="K43" s="361"/>
      <c r="L43" s="361"/>
      <c r="M43" s="361"/>
      <c r="N43" s="361"/>
      <c r="O43" s="361"/>
      <c r="P43" s="361"/>
      <c r="Q43" s="361"/>
      <c r="R43" s="361"/>
      <c r="S43" s="361"/>
      <c r="T43" s="361"/>
      <c r="U43" s="361"/>
      <c r="V43" s="361"/>
      <c r="W43" s="361"/>
    </row>
  </sheetData>
  <mergeCells count="18">
    <mergeCell ref="A41:W41"/>
    <mergeCell ref="A40:W40"/>
    <mergeCell ref="C4:T4"/>
    <mergeCell ref="K5:L5"/>
    <mergeCell ref="M5:N5"/>
    <mergeCell ref="O5:P5"/>
    <mergeCell ref="Q5:R5"/>
    <mergeCell ref="I5:J5"/>
    <mergeCell ref="A38:W38"/>
    <mergeCell ref="A39:W39"/>
    <mergeCell ref="C5:D5"/>
    <mergeCell ref="E5:F5"/>
    <mergeCell ref="G5:H5"/>
    <mergeCell ref="A2:W2"/>
    <mergeCell ref="A4:A6"/>
    <mergeCell ref="B4:B6"/>
    <mergeCell ref="U4:W5"/>
    <mergeCell ref="A37:W37"/>
  </mergeCells>
  <hyperlinks>
    <hyperlink ref="A1" location="'Table of Contents'!A1" display="Return to Table of Contents" xr:uid="{6E2581AE-99AF-4679-9032-B5327961105F}"/>
  </hyperlinks>
  <pageMargins left="0.2" right="0.2" top="0.5" bottom="0.5" header="0" footer="0"/>
  <pageSetup paperSize="5"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1"/>
  <sheetViews>
    <sheetView showGridLines="0" zoomScaleNormal="100" workbookViewId="0">
      <selection activeCell="A4" sqref="A4:F4"/>
    </sheetView>
  </sheetViews>
  <sheetFormatPr defaultColWidth="11" defaultRowHeight="15" customHeight="1"/>
  <cols>
    <col min="1" max="2" width="8" bestFit="1" customWidth="1"/>
    <col min="3" max="3" width="29.19921875" customWidth="1"/>
    <col min="4" max="4" width="13" bestFit="1" customWidth="1"/>
    <col min="5" max="5" width="5.59765625" customWidth="1"/>
    <col min="6" max="6" width="9" bestFit="1" customWidth="1"/>
  </cols>
  <sheetData>
    <row r="1" spans="1:15" ht="15" customHeight="1">
      <c r="A1" s="128" t="s">
        <v>204</v>
      </c>
    </row>
    <row r="2" spans="1:15" ht="93" customHeight="1" thickBot="1">
      <c r="A2" s="1254" t="s">
        <v>694</v>
      </c>
      <c r="B2" s="1254"/>
      <c r="C2" s="1254"/>
      <c r="D2" s="1254"/>
      <c r="E2" s="1254"/>
      <c r="F2" s="1254"/>
    </row>
    <row r="3" spans="1:15" ht="15" customHeight="1">
      <c r="A3" s="1347" t="s">
        <v>587</v>
      </c>
      <c r="B3" s="1348"/>
      <c r="C3" s="1348"/>
      <c r="D3" s="1348"/>
      <c r="E3" s="1348"/>
      <c r="F3" s="1349"/>
    </row>
    <row r="4" spans="1:15" ht="17.100000000000001" customHeight="1">
      <c r="A4" s="329" t="s">
        <v>572</v>
      </c>
      <c r="B4" s="330" t="s">
        <v>429</v>
      </c>
      <c r="C4" s="330" t="s">
        <v>589</v>
      </c>
      <c r="D4" s="330" t="s">
        <v>588</v>
      </c>
      <c r="E4" s="330" t="s">
        <v>427</v>
      </c>
      <c r="F4" s="331" t="s">
        <v>207</v>
      </c>
    </row>
    <row r="5" spans="1:15" ht="17.100000000000001" customHeight="1" thickBot="1">
      <c r="A5" s="332">
        <v>48982</v>
      </c>
      <c r="B5" s="815">
        <v>14554</v>
      </c>
      <c r="C5" s="817">
        <v>87</v>
      </c>
      <c r="D5" s="815">
        <v>45676</v>
      </c>
      <c r="E5" s="817">
        <v>191</v>
      </c>
      <c r="F5" s="861">
        <v>109490</v>
      </c>
    </row>
    <row r="6" spans="1:15" ht="17.100000000000001" customHeight="1">
      <c r="A6" s="247"/>
      <c r="B6" s="247"/>
      <c r="C6" s="247"/>
      <c r="D6" s="247"/>
      <c r="E6" s="247"/>
      <c r="F6" s="247"/>
    </row>
    <row r="7" spans="1:15" ht="17.100000000000001" customHeight="1">
      <c r="A7" s="1219" t="s">
        <v>695</v>
      </c>
      <c r="B7" s="1219"/>
      <c r="C7" s="1219"/>
      <c r="D7" s="1219"/>
      <c r="E7" s="1219"/>
      <c r="F7" s="1219"/>
    </row>
    <row r="8" spans="1:15" ht="17.100000000000001" customHeight="1">
      <c r="A8" s="1219" t="s">
        <v>696</v>
      </c>
      <c r="B8" s="1219"/>
      <c r="C8" s="1219"/>
      <c r="D8" s="1219"/>
      <c r="E8" s="1219"/>
      <c r="F8" s="1219"/>
    </row>
    <row r="9" spans="1:15" ht="17.100000000000001" customHeight="1">
      <c r="A9" s="1221" t="s">
        <v>697</v>
      </c>
      <c r="B9" s="1221"/>
      <c r="C9" s="1221"/>
      <c r="D9" s="1221"/>
      <c r="E9" s="1221"/>
      <c r="F9" s="1221"/>
      <c r="O9" s="4"/>
    </row>
    <row r="11" spans="1:15" ht="15" customHeight="1">
      <c r="A11" s="128" t="s">
        <v>204</v>
      </c>
    </row>
  </sheetData>
  <mergeCells count="5">
    <mergeCell ref="A2:F2"/>
    <mergeCell ref="A7:F7"/>
    <mergeCell ref="A8:F8"/>
    <mergeCell ref="A9:F9"/>
    <mergeCell ref="A3:F3"/>
  </mergeCells>
  <hyperlinks>
    <hyperlink ref="A1" location="'Table of Contents'!A1" display="Return to Table of Contents" xr:uid="{88759C05-952B-495F-A218-EE8678D8CDE1}"/>
    <hyperlink ref="A11" location="'Table of Contents'!A1" display="Return to Table of Contents" xr:uid="{FAFC4EA4-5264-49E0-A6C0-B928408F0E4F}"/>
  </hyperlinks>
  <pageMargins left="0.2" right="0.2" top="0.5" bottom="0.5" header="0" footer="0"/>
  <pageSetup paperSize="5"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1"/>
  <sheetViews>
    <sheetView showGridLines="0" zoomScaleNormal="100" workbookViewId="0">
      <selection activeCell="B4" sqref="B4"/>
    </sheetView>
  </sheetViews>
  <sheetFormatPr defaultColWidth="11" defaultRowHeight="15" customHeight="1"/>
  <cols>
    <col min="1" max="1" width="11.19921875" customWidth="1"/>
    <col min="2" max="2" width="13" customWidth="1"/>
    <col min="3" max="3" width="18" bestFit="1" customWidth="1"/>
    <col min="4" max="4" width="6" bestFit="1" customWidth="1"/>
    <col min="5" max="5" width="13.8984375" bestFit="1" customWidth="1"/>
    <col min="6" max="6" width="15" bestFit="1" customWidth="1"/>
    <col min="7" max="7" width="8" bestFit="1" customWidth="1"/>
  </cols>
  <sheetData>
    <row r="1" spans="1:7" ht="15" customHeight="1">
      <c r="A1" s="128" t="s">
        <v>204</v>
      </c>
    </row>
    <row r="2" spans="1:7" ht="97.2" customHeight="1" thickBot="1">
      <c r="A2" s="1243" t="s">
        <v>698</v>
      </c>
      <c r="B2" s="1243"/>
      <c r="C2" s="1243"/>
      <c r="D2" s="1243"/>
      <c r="E2" s="1243"/>
      <c r="F2" s="1243"/>
      <c r="G2" s="1243"/>
    </row>
    <row r="3" spans="1:7" ht="15" customHeight="1">
      <c r="A3" s="1274" t="s">
        <v>699</v>
      </c>
      <c r="B3" s="1270"/>
      <c r="C3" s="1270"/>
      <c r="D3" s="1270"/>
      <c r="E3" s="1270"/>
      <c r="F3" s="1270"/>
      <c r="G3" s="1271"/>
    </row>
    <row r="4" spans="1:7" ht="17.100000000000001" customHeight="1">
      <c r="A4" s="333" t="s">
        <v>217</v>
      </c>
      <c r="B4" s="334" t="s">
        <v>700</v>
      </c>
      <c r="C4" s="334" t="s">
        <v>596</v>
      </c>
      <c r="D4" s="328" t="s">
        <v>593</v>
      </c>
      <c r="E4" s="334" t="s">
        <v>701</v>
      </c>
      <c r="F4" s="334" t="s">
        <v>221</v>
      </c>
      <c r="G4" s="307" t="s">
        <v>207</v>
      </c>
    </row>
    <row r="5" spans="1:7" ht="16.8" thickBot="1">
      <c r="A5" s="332">
        <v>16677</v>
      </c>
      <c r="B5" s="815">
        <v>39984</v>
      </c>
      <c r="C5" s="817">
        <v>158</v>
      </c>
      <c r="D5" s="815">
        <v>3488</v>
      </c>
      <c r="E5" s="817">
        <v>207</v>
      </c>
      <c r="F5" s="815">
        <v>3908</v>
      </c>
      <c r="G5" s="861">
        <v>64422</v>
      </c>
    </row>
    <row r="6" spans="1:7" ht="17.100000000000001" customHeight="1">
      <c r="A6" s="247"/>
      <c r="B6" s="247"/>
      <c r="C6" s="247"/>
      <c r="D6" s="247"/>
      <c r="E6" s="247"/>
      <c r="F6" s="247"/>
      <c r="G6" s="247"/>
    </row>
    <row r="7" spans="1:7" ht="17.100000000000001" customHeight="1">
      <c r="A7" s="1219" t="s">
        <v>702</v>
      </c>
      <c r="B7" s="1219"/>
      <c r="C7" s="1219"/>
      <c r="D7" s="1219"/>
      <c r="E7" s="1219"/>
      <c r="F7" s="1219"/>
      <c r="G7" s="1219"/>
    </row>
    <row r="8" spans="1:7" ht="17.100000000000001" customHeight="1">
      <c r="A8" s="1219" t="s">
        <v>696</v>
      </c>
      <c r="B8" s="1219"/>
      <c r="C8" s="1219"/>
      <c r="D8" s="1219"/>
      <c r="E8" s="1219"/>
      <c r="F8" s="1219"/>
      <c r="G8" s="1219"/>
    </row>
    <row r="9" spans="1:7" ht="17.100000000000001" customHeight="1">
      <c r="A9" s="1219" t="s">
        <v>697</v>
      </c>
      <c r="B9" s="1219"/>
      <c r="C9" s="1219"/>
      <c r="D9" s="1219"/>
      <c r="E9" s="1219"/>
      <c r="F9" s="1219"/>
      <c r="G9" s="1219"/>
    </row>
    <row r="11" spans="1:7" ht="15" customHeight="1">
      <c r="A11" s="128" t="s">
        <v>204</v>
      </c>
    </row>
  </sheetData>
  <mergeCells count="5">
    <mergeCell ref="A2:G2"/>
    <mergeCell ref="A7:G7"/>
    <mergeCell ref="A8:G8"/>
    <mergeCell ref="A9:G9"/>
    <mergeCell ref="A3:G3"/>
  </mergeCells>
  <hyperlinks>
    <hyperlink ref="A1" location="'Table of Contents'!A1" display="Return to Table of Contents" xr:uid="{28229155-5794-4E0F-8D44-FD2FFE6AA0B3}"/>
    <hyperlink ref="A11" location="'Table of Contents'!A1" display="Return to Table of Contents" xr:uid="{E95FC705-D9C2-4063-9023-7FA4EA8BD62E}"/>
  </hyperlinks>
  <pageMargins left="0.2" right="0.2" top="0.5" bottom="0.5" header="0" footer="0"/>
  <pageSetup paperSize="5"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40"/>
  <sheetViews>
    <sheetView showGridLines="0" zoomScale="80" zoomScaleNormal="80" workbookViewId="0"/>
  </sheetViews>
  <sheetFormatPr defaultColWidth="11" defaultRowHeight="15" customHeight="1"/>
  <cols>
    <col min="2" max="2" width="44.3984375" customWidth="1"/>
    <col min="3" max="3" width="8" bestFit="1" customWidth="1"/>
    <col min="4" max="4" width="9" bestFit="1" customWidth="1"/>
    <col min="5" max="5" width="9.8984375" customWidth="1"/>
    <col min="6" max="6" width="8" bestFit="1" customWidth="1"/>
    <col min="7" max="7" width="6" bestFit="1" customWidth="1"/>
    <col min="8" max="8" width="9" bestFit="1" customWidth="1"/>
    <col min="9" max="9" width="9.59765625" customWidth="1"/>
    <col min="10" max="11" width="6" bestFit="1" customWidth="1"/>
    <col min="12" max="12" width="9" bestFit="1" customWidth="1"/>
    <col min="13" max="13" width="9.5" customWidth="1"/>
    <col min="14" max="15" width="8" bestFit="1" customWidth="1"/>
    <col min="16" max="16" width="9" bestFit="1" customWidth="1"/>
    <col min="17" max="17" width="10.09765625" customWidth="1"/>
    <col min="18" max="18" width="8" bestFit="1" customWidth="1"/>
    <col min="19" max="19" width="6" bestFit="1" customWidth="1"/>
    <col min="20" max="20" width="8.09765625" customWidth="1"/>
    <col min="21" max="21" width="10.09765625" customWidth="1"/>
    <col min="22" max="22" width="6" bestFit="1" customWidth="1"/>
    <col min="23" max="23" width="8" bestFit="1" customWidth="1"/>
    <col min="24" max="24" width="9" bestFit="1" customWidth="1"/>
    <col min="25" max="25" width="9.3984375" customWidth="1"/>
    <col min="26" max="26" width="9" bestFit="1" customWidth="1"/>
  </cols>
  <sheetData>
    <row r="1" spans="1:26" ht="15" customHeight="1">
      <c r="A1" s="128" t="s">
        <v>204</v>
      </c>
    </row>
    <row r="2" spans="1:26" ht="90.6" customHeight="1">
      <c r="A2" s="1296" t="s">
        <v>703</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row>
    <row r="3" spans="1:26" ht="15" customHeight="1">
      <c r="A3" s="1307" t="s">
        <v>245</v>
      </c>
      <c r="B3" s="1350" t="s">
        <v>246</v>
      </c>
      <c r="C3" s="1270" t="s">
        <v>704</v>
      </c>
      <c r="D3" s="1270"/>
      <c r="E3" s="1270"/>
      <c r="F3" s="1271"/>
      <c r="G3" s="1293" t="s">
        <v>705</v>
      </c>
      <c r="H3" s="1293"/>
      <c r="I3" s="1293"/>
      <c r="J3" s="1294"/>
      <c r="K3" s="1270" t="s">
        <v>706</v>
      </c>
      <c r="L3" s="1270"/>
      <c r="M3" s="1270"/>
      <c r="N3" s="1352"/>
      <c r="O3" s="1274" t="s">
        <v>588</v>
      </c>
      <c r="P3" s="1270"/>
      <c r="Q3" s="1270"/>
      <c r="R3" s="1271"/>
      <c r="S3" s="1293" t="s">
        <v>707</v>
      </c>
      <c r="T3" s="1293"/>
      <c r="U3" s="1293"/>
      <c r="V3" s="1353"/>
      <c r="W3" s="1274" t="s">
        <v>207</v>
      </c>
      <c r="X3" s="1270"/>
      <c r="Y3" s="1270"/>
      <c r="Z3" s="1271"/>
    </row>
    <row r="4" spans="1:26" ht="35.1" customHeight="1">
      <c r="A4" s="1309"/>
      <c r="B4" s="1351"/>
      <c r="C4" s="328" t="s">
        <v>238</v>
      </c>
      <c r="D4" s="328" t="s">
        <v>234</v>
      </c>
      <c r="E4" s="328" t="s">
        <v>708</v>
      </c>
      <c r="F4" s="372" t="s">
        <v>207</v>
      </c>
      <c r="G4" s="327" t="s">
        <v>238</v>
      </c>
      <c r="H4" s="328" t="s">
        <v>234</v>
      </c>
      <c r="I4" s="328" t="s">
        <v>708</v>
      </c>
      <c r="J4" s="372" t="s">
        <v>207</v>
      </c>
      <c r="K4" s="327" t="s">
        <v>238</v>
      </c>
      <c r="L4" s="328" t="s">
        <v>234</v>
      </c>
      <c r="M4" s="328" t="s">
        <v>708</v>
      </c>
      <c r="N4" s="372" t="s">
        <v>207</v>
      </c>
      <c r="O4" s="327" t="s">
        <v>238</v>
      </c>
      <c r="P4" s="328" t="s">
        <v>234</v>
      </c>
      <c r="Q4" s="328" t="s">
        <v>708</v>
      </c>
      <c r="R4" s="372" t="s">
        <v>207</v>
      </c>
      <c r="S4" s="327" t="s">
        <v>238</v>
      </c>
      <c r="T4" s="328" t="s">
        <v>234</v>
      </c>
      <c r="U4" s="328" t="s">
        <v>708</v>
      </c>
      <c r="V4" s="372" t="s">
        <v>207</v>
      </c>
      <c r="W4" s="327" t="s">
        <v>238</v>
      </c>
      <c r="X4" s="328" t="s">
        <v>234</v>
      </c>
      <c r="Y4" s="328" t="s">
        <v>708</v>
      </c>
      <c r="Z4" s="307" t="s">
        <v>207</v>
      </c>
    </row>
    <row r="5" spans="1:26" ht="17.100000000000001" customHeight="1">
      <c r="A5" s="914" t="s">
        <v>603</v>
      </c>
      <c r="B5" s="915" t="s">
        <v>248</v>
      </c>
      <c r="C5" s="374">
        <v>17933</v>
      </c>
      <c r="D5" s="374">
        <v>27935</v>
      </c>
      <c r="E5" s="374">
        <v>3114</v>
      </c>
      <c r="F5" s="413">
        <v>48982</v>
      </c>
      <c r="G5" s="431">
        <v>51</v>
      </c>
      <c r="H5" s="389">
        <v>130</v>
      </c>
      <c r="I5" s="389">
        <v>10</v>
      </c>
      <c r="J5" s="420">
        <v>191</v>
      </c>
      <c r="K5" s="432">
        <v>4766</v>
      </c>
      <c r="L5" s="374">
        <v>9293</v>
      </c>
      <c r="M5" s="389">
        <v>495</v>
      </c>
      <c r="N5" s="413">
        <v>14554</v>
      </c>
      <c r="O5" s="432">
        <v>22509</v>
      </c>
      <c r="P5" s="374">
        <v>21748</v>
      </c>
      <c r="Q5" s="374">
        <v>1419</v>
      </c>
      <c r="R5" s="413">
        <v>45676</v>
      </c>
      <c r="S5" s="431">
        <v>23</v>
      </c>
      <c r="T5" s="389">
        <v>62</v>
      </c>
      <c r="U5" s="389">
        <v>2</v>
      </c>
      <c r="V5" s="420">
        <v>87</v>
      </c>
      <c r="W5" s="432">
        <v>45282</v>
      </c>
      <c r="X5" s="374">
        <v>59168</v>
      </c>
      <c r="Y5" s="374">
        <v>5040</v>
      </c>
      <c r="Z5" s="375">
        <v>109490</v>
      </c>
    </row>
    <row r="6" spans="1:26" ht="17.100000000000001" customHeight="1">
      <c r="A6" s="392" t="s">
        <v>604</v>
      </c>
      <c r="B6" s="301" t="s">
        <v>249</v>
      </c>
      <c r="C6" s="320">
        <v>695</v>
      </c>
      <c r="D6" s="308">
        <v>1022</v>
      </c>
      <c r="E6" s="320">
        <v>43</v>
      </c>
      <c r="F6" s="384">
        <v>1760</v>
      </c>
      <c r="G6" s="433">
        <v>1</v>
      </c>
      <c r="H6" s="320">
        <v>5</v>
      </c>
      <c r="I6" s="320">
        <v>1</v>
      </c>
      <c r="J6" s="381">
        <v>7</v>
      </c>
      <c r="K6" s="433">
        <v>168</v>
      </c>
      <c r="L6" s="320">
        <v>361</v>
      </c>
      <c r="M6" s="320">
        <v>10</v>
      </c>
      <c r="N6" s="381">
        <v>539</v>
      </c>
      <c r="O6" s="433">
        <v>660</v>
      </c>
      <c r="P6" s="320">
        <v>694</v>
      </c>
      <c r="Q6" s="320">
        <v>35</v>
      </c>
      <c r="R6" s="384">
        <v>1389</v>
      </c>
      <c r="S6" s="433">
        <v>0</v>
      </c>
      <c r="T6" s="320">
        <v>0</v>
      </c>
      <c r="U6" s="320">
        <v>0</v>
      </c>
      <c r="V6" s="381">
        <v>0</v>
      </c>
      <c r="W6" s="434">
        <v>1524</v>
      </c>
      <c r="X6" s="308">
        <v>2082</v>
      </c>
      <c r="Y6" s="320">
        <v>89</v>
      </c>
      <c r="Z6" s="309">
        <v>3695</v>
      </c>
    </row>
    <row r="7" spans="1:26" ht="16.2">
      <c r="A7" s="392" t="s">
        <v>605</v>
      </c>
      <c r="B7" s="301" t="s">
        <v>250</v>
      </c>
      <c r="C7" s="308">
        <v>1385</v>
      </c>
      <c r="D7" s="308">
        <v>2213</v>
      </c>
      <c r="E7" s="320">
        <v>169</v>
      </c>
      <c r="F7" s="384">
        <v>3767</v>
      </c>
      <c r="G7" s="433">
        <v>0</v>
      </c>
      <c r="H7" s="320">
        <v>0</v>
      </c>
      <c r="I7" s="320">
        <v>0</v>
      </c>
      <c r="J7" s="381">
        <v>0</v>
      </c>
      <c r="K7" s="433">
        <v>458</v>
      </c>
      <c r="L7" s="320">
        <v>764</v>
      </c>
      <c r="M7" s="320">
        <v>68</v>
      </c>
      <c r="N7" s="384">
        <v>1290</v>
      </c>
      <c r="O7" s="434">
        <v>2359</v>
      </c>
      <c r="P7" s="308">
        <v>1751</v>
      </c>
      <c r="Q7" s="320">
        <v>141</v>
      </c>
      <c r="R7" s="384">
        <v>4251</v>
      </c>
      <c r="S7" s="433">
        <v>0</v>
      </c>
      <c r="T7" s="320">
        <v>7</v>
      </c>
      <c r="U7" s="320">
        <v>0</v>
      </c>
      <c r="V7" s="381">
        <v>7</v>
      </c>
      <c r="W7" s="434">
        <v>4202</v>
      </c>
      <c r="X7" s="308">
        <v>4735</v>
      </c>
      <c r="Y7" s="320">
        <v>378</v>
      </c>
      <c r="Z7" s="309">
        <v>9315</v>
      </c>
    </row>
    <row r="8" spans="1:26" ht="17.100000000000001" customHeight="1">
      <c r="A8" s="392" t="s">
        <v>606</v>
      </c>
      <c r="B8" s="301" t="s">
        <v>251</v>
      </c>
      <c r="C8" s="320">
        <v>253</v>
      </c>
      <c r="D8" s="320">
        <v>452</v>
      </c>
      <c r="E8" s="320">
        <v>21</v>
      </c>
      <c r="F8" s="381">
        <v>726</v>
      </c>
      <c r="G8" s="433">
        <v>0</v>
      </c>
      <c r="H8" s="320">
        <v>0</v>
      </c>
      <c r="I8" s="320">
        <v>0</v>
      </c>
      <c r="J8" s="381">
        <v>0</v>
      </c>
      <c r="K8" s="433">
        <v>90</v>
      </c>
      <c r="L8" s="320">
        <v>217</v>
      </c>
      <c r="M8" s="320">
        <v>2</v>
      </c>
      <c r="N8" s="381">
        <v>309</v>
      </c>
      <c r="O8" s="433">
        <v>535</v>
      </c>
      <c r="P8" s="320">
        <v>547</v>
      </c>
      <c r="Q8" s="320">
        <v>28</v>
      </c>
      <c r="R8" s="384">
        <v>1110</v>
      </c>
      <c r="S8" s="433">
        <v>0</v>
      </c>
      <c r="T8" s="320">
        <v>0</v>
      </c>
      <c r="U8" s="320">
        <v>0</v>
      </c>
      <c r="V8" s="381">
        <v>0</v>
      </c>
      <c r="W8" s="433">
        <v>878</v>
      </c>
      <c r="X8" s="308">
        <v>1216</v>
      </c>
      <c r="Y8" s="320">
        <v>51</v>
      </c>
      <c r="Z8" s="309">
        <v>2145</v>
      </c>
    </row>
    <row r="9" spans="1:26" ht="17.100000000000001" customHeight="1">
      <c r="A9" s="392" t="s">
        <v>607</v>
      </c>
      <c r="B9" s="301" t="s">
        <v>252</v>
      </c>
      <c r="C9" s="320">
        <v>72</v>
      </c>
      <c r="D9" s="320">
        <v>117</v>
      </c>
      <c r="E9" s="320">
        <v>11</v>
      </c>
      <c r="F9" s="381">
        <v>200</v>
      </c>
      <c r="G9" s="433">
        <v>0</v>
      </c>
      <c r="H9" s="320">
        <v>0</v>
      </c>
      <c r="I9" s="320">
        <v>0</v>
      </c>
      <c r="J9" s="381">
        <v>0</v>
      </c>
      <c r="K9" s="433">
        <v>13</v>
      </c>
      <c r="L9" s="320">
        <v>23</v>
      </c>
      <c r="M9" s="320">
        <v>1</v>
      </c>
      <c r="N9" s="381">
        <v>37</v>
      </c>
      <c r="O9" s="433">
        <v>155</v>
      </c>
      <c r="P9" s="320">
        <v>107</v>
      </c>
      <c r="Q9" s="320">
        <v>27</v>
      </c>
      <c r="R9" s="381">
        <v>289</v>
      </c>
      <c r="S9" s="433">
        <v>0</v>
      </c>
      <c r="T9" s="320">
        <v>0</v>
      </c>
      <c r="U9" s="320">
        <v>0</v>
      </c>
      <c r="V9" s="381">
        <v>0</v>
      </c>
      <c r="W9" s="433">
        <v>240</v>
      </c>
      <c r="X9" s="320">
        <v>247</v>
      </c>
      <c r="Y9" s="320">
        <v>39</v>
      </c>
      <c r="Z9" s="383">
        <v>526</v>
      </c>
    </row>
    <row r="10" spans="1:26" ht="17.100000000000001" customHeight="1">
      <c r="A10" s="392" t="s">
        <v>608</v>
      </c>
      <c r="B10" s="301" t="s">
        <v>253</v>
      </c>
      <c r="C10" s="320">
        <v>473</v>
      </c>
      <c r="D10" s="320">
        <v>864</v>
      </c>
      <c r="E10" s="320">
        <v>100</v>
      </c>
      <c r="F10" s="384">
        <v>1437</v>
      </c>
      <c r="G10" s="433">
        <v>1</v>
      </c>
      <c r="H10" s="320">
        <v>1</v>
      </c>
      <c r="I10" s="320">
        <v>0</v>
      </c>
      <c r="J10" s="381">
        <v>2</v>
      </c>
      <c r="K10" s="433">
        <v>179</v>
      </c>
      <c r="L10" s="320">
        <v>345</v>
      </c>
      <c r="M10" s="320">
        <v>37</v>
      </c>
      <c r="N10" s="381">
        <v>561</v>
      </c>
      <c r="O10" s="433">
        <v>458</v>
      </c>
      <c r="P10" s="320">
        <v>394</v>
      </c>
      <c r="Q10" s="320">
        <v>77</v>
      </c>
      <c r="R10" s="381">
        <v>929</v>
      </c>
      <c r="S10" s="433">
        <v>0</v>
      </c>
      <c r="T10" s="320">
        <v>0</v>
      </c>
      <c r="U10" s="320">
        <v>0</v>
      </c>
      <c r="V10" s="381">
        <v>0</v>
      </c>
      <c r="W10" s="434">
        <v>1111</v>
      </c>
      <c r="X10" s="308">
        <v>1604</v>
      </c>
      <c r="Y10" s="320">
        <v>214</v>
      </c>
      <c r="Z10" s="309">
        <v>2929</v>
      </c>
    </row>
    <row r="11" spans="1:26" ht="17.100000000000001" customHeight="1">
      <c r="A11" s="392" t="s">
        <v>609</v>
      </c>
      <c r="B11" s="301" t="s">
        <v>254</v>
      </c>
      <c r="C11" s="320">
        <v>490</v>
      </c>
      <c r="D11" s="320">
        <v>971</v>
      </c>
      <c r="E11" s="320">
        <v>150</v>
      </c>
      <c r="F11" s="384">
        <v>1611</v>
      </c>
      <c r="G11" s="433">
        <v>0</v>
      </c>
      <c r="H11" s="320">
        <v>0</v>
      </c>
      <c r="I11" s="320">
        <v>0</v>
      </c>
      <c r="J11" s="381">
        <v>0</v>
      </c>
      <c r="K11" s="433">
        <v>152</v>
      </c>
      <c r="L11" s="320">
        <v>387</v>
      </c>
      <c r="M11" s="320">
        <v>38</v>
      </c>
      <c r="N11" s="381">
        <v>577</v>
      </c>
      <c r="O11" s="433">
        <v>393</v>
      </c>
      <c r="P11" s="320">
        <v>397</v>
      </c>
      <c r="Q11" s="320">
        <v>51</v>
      </c>
      <c r="R11" s="381">
        <v>841</v>
      </c>
      <c r="S11" s="433">
        <v>0</v>
      </c>
      <c r="T11" s="320">
        <v>0</v>
      </c>
      <c r="U11" s="320">
        <v>0</v>
      </c>
      <c r="V11" s="381">
        <v>0</v>
      </c>
      <c r="W11" s="434">
        <v>1035</v>
      </c>
      <c r="X11" s="308">
        <v>1755</v>
      </c>
      <c r="Y11" s="320">
        <v>239</v>
      </c>
      <c r="Z11" s="309">
        <v>3029</v>
      </c>
    </row>
    <row r="12" spans="1:26" ht="16.2">
      <c r="A12" s="392" t="s">
        <v>611</v>
      </c>
      <c r="B12" s="301" t="s">
        <v>255</v>
      </c>
      <c r="C12" s="320">
        <v>584</v>
      </c>
      <c r="D12" s="308">
        <v>1023</v>
      </c>
      <c r="E12" s="320">
        <v>12</v>
      </c>
      <c r="F12" s="384">
        <v>1619</v>
      </c>
      <c r="G12" s="433">
        <v>2</v>
      </c>
      <c r="H12" s="320">
        <v>1</v>
      </c>
      <c r="I12" s="320">
        <v>0</v>
      </c>
      <c r="J12" s="381">
        <v>3</v>
      </c>
      <c r="K12" s="433">
        <v>259</v>
      </c>
      <c r="L12" s="320">
        <v>578</v>
      </c>
      <c r="M12" s="320">
        <v>2</v>
      </c>
      <c r="N12" s="381">
        <v>839</v>
      </c>
      <c r="O12" s="434">
        <v>1157</v>
      </c>
      <c r="P12" s="308">
        <v>1222</v>
      </c>
      <c r="Q12" s="320">
        <v>22</v>
      </c>
      <c r="R12" s="384">
        <v>2401</v>
      </c>
      <c r="S12" s="433">
        <v>0</v>
      </c>
      <c r="T12" s="320">
        <v>0</v>
      </c>
      <c r="U12" s="320">
        <v>0</v>
      </c>
      <c r="V12" s="381">
        <v>0</v>
      </c>
      <c r="W12" s="434">
        <v>2002</v>
      </c>
      <c r="X12" s="308">
        <v>2824</v>
      </c>
      <c r="Y12" s="320">
        <v>36</v>
      </c>
      <c r="Z12" s="309">
        <v>4862</v>
      </c>
    </row>
    <row r="13" spans="1:26" ht="16.2">
      <c r="A13" s="392" t="s">
        <v>613</v>
      </c>
      <c r="B13" s="301" t="s">
        <v>256</v>
      </c>
      <c r="C13" s="320">
        <v>22</v>
      </c>
      <c r="D13" s="320">
        <v>29</v>
      </c>
      <c r="E13" s="320">
        <v>1</v>
      </c>
      <c r="F13" s="381">
        <v>52</v>
      </c>
      <c r="G13" s="433">
        <v>0</v>
      </c>
      <c r="H13" s="320">
        <v>0</v>
      </c>
      <c r="I13" s="320">
        <v>0</v>
      </c>
      <c r="J13" s="381">
        <v>0</v>
      </c>
      <c r="K13" s="433">
        <v>37</v>
      </c>
      <c r="L13" s="320">
        <v>52</v>
      </c>
      <c r="M13" s="320">
        <v>10</v>
      </c>
      <c r="N13" s="381">
        <v>99</v>
      </c>
      <c r="O13" s="433">
        <v>83</v>
      </c>
      <c r="P13" s="320">
        <v>32</v>
      </c>
      <c r="Q13" s="320">
        <v>7</v>
      </c>
      <c r="R13" s="381">
        <v>122</v>
      </c>
      <c r="S13" s="433">
        <v>0</v>
      </c>
      <c r="T13" s="320">
        <v>0</v>
      </c>
      <c r="U13" s="320">
        <v>0</v>
      </c>
      <c r="V13" s="381">
        <v>0</v>
      </c>
      <c r="W13" s="433">
        <v>142</v>
      </c>
      <c r="X13" s="320">
        <v>113</v>
      </c>
      <c r="Y13" s="320">
        <v>18</v>
      </c>
      <c r="Z13" s="383">
        <v>273</v>
      </c>
    </row>
    <row r="14" spans="1:26" ht="16.2">
      <c r="A14" s="392" t="s">
        <v>614</v>
      </c>
      <c r="B14" s="301" t="s">
        <v>257</v>
      </c>
      <c r="C14" s="320">
        <v>171</v>
      </c>
      <c r="D14" s="320">
        <v>299</v>
      </c>
      <c r="E14" s="320">
        <v>11</v>
      </c>
      <c r="F14" s="381">
        <v>481</v>
      </c>
      <c r="G14" s="433">
        <v>0</v>
      </c>
      <c r="H14" s="320">
        <v>0</v>
      </c>
      <c r="I14" s="320">
        <v>0</v>
      </c>
      <c r="J14" s="381">
        <v>0</v>
      </c>
      <c r="K14" s="433">
        <v>66</v>
      </c>
      <c r="L14" s="320">
        <v>185</v>
      </c>
      <c r="M14" s="320">
        <v>13</v>
      </c>
      <c r="N14" s="381">
        <v>264</v>
      </c>
      <c r="O14" s="433">
        <v>182</v>
      </c>
      <c r="P14" s="320">
        <v>160</v>
      </c>
      <c r="Q14" s="320">
        <v>12</v>
      </c>
      <c r="R14" s="381">
        <v>354</v>
      </c>
      <c r="S14" s="433">
        <v>0</v>
      </c>
      <c r="T14" s="320">
        <v>0</v>
      </c>
      <c r="U14" s="320">
        <v>0</v>
      </c>
      <c r="V14" s="381">
        <v>0</v>
      </c>
      <c r="W14" s="433">
        <v>419</v>
      </c>
      <c r="X14" s="320">
        <v>644</v>
      </c>
      <c r="Y14" s="320">
        <v>36</v>
      </c>
      <c r="Z14" s="309">
        <v>1099</v>
      </c>
    </row>
    <row r="15" spans="1:26" ht="17.100000000000001" customHeight="1">
      <c r="A15" s="392">
        <v>10</v>
      </c>
      <c r="B15" s="301" t="s">
        <v>258</v>
      </c>
      <c r="C15" s="308">
        <v>1106</v>
      </c>
      <c r="D15" s="308">
        <v>1553</v>
      </c>
      <c r="E15" s="320">
        <v>200</v>
      </c>
      <c r="F15" s="384">
        <v>2859</v>
      </c>
      <c r="G15" s="433">
        <v>7</v>
      </c>
      <c r="H15" s="320">
        <v>17</v>
      </c>
      <c r="I15" s="320">
        <v>2</v>
      </c>
      <c r="J15" s="381">
        <v>26</v>
      </c>
      <c r="K15" s="433">
        <v>252</v>
      </c>
      <c r="L15" s="320">
        <v>604</v>
      </c>
      <c r="M15" s="320">
        <v>51</v>
      </c>
      <c r="N15" s="381">
        <v>907</v>
      </c>
      <c r="O15" s="434">
        <v>1407</v>
      </c>
      <c r="P15" s="308">
        <v>2166</v>
      </c>
      <c r="Q15" s="320">
        <v>192</v>
      </c>
      <c r="R15" s="384">
        <v>3765</v>
      </c>
      <c r="S15" s="433">
        <v>0</v>
      </c>
      <c r="T15" s="320">
        <v>0</v>
      </c>
      <c r="U15" s="320">
        <v>0</v>
      </c>
      <c r="V15" s="381">
        <v>0</v>
      </c>
      <c r="W15" s="434">
        <v>2772</v>
      </c>
      <c r="X15" s="308">
        <v>4340</v>
      </c>
      <c r="Y15" s="320">
        <v>445</v>
      </c>
      <c r="Z15" s="309">
        <v>7557</v>
      </c>
    </row>
    <row r="16" spans="1:26" ht="16.2">
      <c r="A16" s="392">
        <v>11</v>
      </c>
      <c r="B16" s="301" t="s">
        <v>259</v>
      </c>
      <c r="C16" s="320">
        <v>593</v>
      </c>
      <c r="D16" s="308">
        <v>1196</v>
      </c>
      <c r="E16" s="320">
        <v>37</v>
      </c>
      <c r="F16" s="384">
        <v>1826</v>
      </c>
      <c r="G16" s="433">
        <v>0</v>
      </c>
      <c r="H16" s="320">
        <v>2</v>
      </c>
      <c r="I16" s="320">
        <v>0</v>
      </c>
      <c r="J16" s="381">
        <v>2</v>
      </c>
      <c r="K16" s="433">
        <v>222</v>
      </c>
      <c r="L16" s="320">
        <v>352</v>
      </c>
      <c r="M16" s="320">
        <v>15</v>
      </c>
      <c r="N16" s="381">
        <v>589</v>
      </c>
      <c r="O16" s="433">
        <v>682</v>
      </c>
      <c r="P16" s="320">
        <v>694</v>
      </c>
      <c r="Q16" s="320">
        <v>37</v>
      </c>
      <c r="R16" s="384">
        <v>1413</v>
      </c>
      <c r="S16" s="433">
        <v>0</v>
      </c>
      <c r="T16" s="320">
        <v>0</v>
      </c>
      <c r="U16" s="320">
        <v>0</v>
      </c>
      <c r="V16" s="381">
        <v>0</v>
      </c>
      <c r="W16" s="434">
        <v>1497</v>
      </c>
      <c r="X16" s="308">
        <v>2244</v>
      </c>
      <c r="Y16" s="320">
        <v>89</v>
      </c>
      <c r="Z16" s="309">
        <v>3830</v>
      </c>
    </row>
    <row r="17" spans="1:26" ht="17.100000000000001" customHeight="1">
      <c r="A17" s="392">
        <v>12</v>
      </c>
      <c r="B17" s="301" t="s">
        <v>260</v>
      </c>
      <c r="C17" s="320">
        <v>63</v>
      </c>
      <c r="D17" s="320">
        <v>191</v>
      </c>
      <c r="E17" s="320">
        <v>0</v>
      </c>
      <c r="F17" s="381">
        <v>254</v>
      </c>
      <c r="G17" s="433">
        <v>3</v>
      </c>
      <c r="H17" s="320">
        <v>5</v>
      </c>
      <c r="I17" s="320">
        <v>0</v>
      </c>
      <c r="J17" s="381">
        <v>8</v>
      </c>
      <c r="K17" s="433">
        <v>45</v>
      </c>
      <c r="L17" s="320">
        <v>104</v>
      </c>
      <c r="M17" s="320">
        <v>0</v>
      </c>
      <c r="N17" s="381">
        <v>149</v>
      </c>
      <c r="O17" s="433">
        <v>245</v>
      </c>
      <c r="P17" s="320">
        <v>210</v>
      </c>
      <c r="Q17" s="320">
        <v>1</v>
      </c>
      <c r="R17" s="381">
        <v>456</v>
      </c>
      <c r="S17" s="433">
        <v>0</v>
      </c>
      <c r="T17" s="320">
        <v>0</v>
      </c>
      <c r="U17" s="320">
        <v>0</v>
      </c>
      <c r="V17" s="381">
        <v>0</v>
      </c>
      <c r="W17" s="433">
        <v>356</v>
      </c>
      <c r="X17" s="320">
        <v>510</v>
      </c>
      <c r="Y17" s="320">
        <v>1</v>
      </c>
      <c r="Z17" s="383">
        <v>867</v>
      </c>
    </row>
    <row r="18" spans="1:26" ht="17.100000000000001" customHeight="1">
      <c r="A18" s="392">
        <v>13</v>
      </c>
      <c r="B18" s="301" t="s">
        <v>261</v>
      </c>
      <c r="C18" s="320">
        <v>252</v>
      </c>
      <c r="D18" s="320">
        <v>396</v>
      </c>
      <c r="E18" s="320">
        <v>46</v>
      </c>
      <c r="F18" s="381">
        <v>694</v>
      </c>
      <c r="G18" s="433">
        <v>0</v>
      </c>
      <c r="H18" s="320">
        <v>0</v>
      </c>
      <c r="I18" s="320">
        <v>0</v>
      </c>
      <c r="J18" s="381">
        <v>0</v>
      </c>
      <c r="K18" s="433">
        <v>55</v>
      </c>
      <c r="L18" s="320">
        <v>110</v>
      </c>
      <c r="M18" s="320">
        <v>3</v>
      </c>
      <c r="N18" s="381">
        <v>168</v>
      </c>
      <c r="O18" s="433">
        <v>92</v>
      </c>
      <c r="P18" s="320">
        <v>120</v>
      </c>
      <c r="Q18" s="320">
        <v>35</v>
      </c>
      <c r="R18" s="381">
        <v>247</v>
      </c>
      <c r="S18" s="433">
        <v>0</v>
      </c>
      <c r="T18" s="320">
        <v>0</v>
      </c>
      <c r="U18" s="320">
        <v>0</v>
      </c>
      <c r="V18" s="381">
        <v>0</v>
      </c>
      <c r="W18" s="433">
        <v>399</v>
      </c>
      <c r="X18" s="320">
        <v>626</v>
      </c>
      <c r="Y18" s="320">
        <v>84</v>
      </c>
      <c r="Z18" s="309">
        <v>1109</v>
      </c>
    </row>
    <row r="19" spans="1:26" ht="17.100000000000001" customHeight="1">
      <c r="A19" s="392">
        <v>14</v>
      </c>
      <c r="B19" s="301" t="s">
        <v>262</v>
      </c>
      <c r="C19" s="320">
        <v>367</v>
      </c>
      <c r="D19" s="320">
        <v>515</v>
      </c>
      <c r="E19" s="320">
        <v>79</v>
      </c>
      <c r="F19" s="381">
        <v>961</v>
      </c>
      <c r="G19" s="433">
        <v>5</v>
      </c>
      <c r="H19" s="320">
        <v>8</v>
      </c>
      <c r="I19" s="320">
        <v>1</v>
      </c>
      <c r="J19" s="381">
        <v>14</v>
      </c>
      <c r="K19" s="433">
        <v>119</v>
      </c>
      <c r="L19" s="320">
        <v>278</v>
      </c>
      <c r="M19" s="320">
        <v>16</v>
      </c>
      <c r="N19" s="381">
        <v>413</v>
      </c>
      <c r="O19" s="433">
        <v>28</v>
      </c>
      <c r="P19" s="320">
        <v>32</v>
      </c>
      <c r="Q19" s="320">
        <v>5</v>
      </c>
      <c r="R19" s="381">
        <v>65</v>
      </c>
      <c r="S19" s="433">
        <v>0</v>
      </c>
      <c r="T19" s="320">
        <v>0</v>
      </c>
      <c r="U19" s="320">
        <v>0</v>
      </c>
      <c r="V19" s="381">
        <v>0</v>
      </c>
      <c r="W19" s="433">
        <v>519</v>
      </c>
      <c r="X19" s="320">
        <v>833</v>
      </c>
      <c r="Y19" s="320">
        <v>101</v>
      </c>
      <c r="Z19" s="309">
        <v>1453</v>
      </c>
    </row>
    <row r="20" spans="1:26" ht="16.2">
      <c r="A20" s="392">
        <v>15</v>
      </c>
      <c r="B20" s="301" t="s">
        <v>263</v>
      </c>
      <c r="C20" s="308">
        <v>2890</v>
      </c>
      <c r="D20" s="308">
        <v>4117</v>
      </c>
      <c r="E20" s="320">
        <v>36</v>
      </c>
      <c r="F20" s="384">
        <v>7043</v>
      </c>
      <c r="G20" s="433">
        <v>0</v>
      </c>
      <c r="H20" s="320">
        <v>3</v>
      </c>
      <c r="I20" s="320">
        <v>0</v>
      </c>
      <c r="J20" s="381">
        <v>3</v>
      </c>
      <c r="K20" s="433">
        <v>686</v>
      </c>
      <c r="L20" s="308">
        <v>1191</v>
      </c>
      <c r="M20" s="320">
        <v>14</v>
      </c>
      <c r="N20" s="384">
        <v>1891</v>
      </c>
      <c r="O20" s="434">
        <v>5067</v>
      </c>
      <c r="P20" s="308">
        <v>4970</v>
      </c>
      <c r="Q20" s="320">
        <v>87</v>
      </c>
      <c r="R20" s="384">
        <v>10124</v>
      </c>
      <c r="S20" s="433">
        <v>11</v>
      </c>
      <c r="T20" s="320">
        <v>7</v>
      </c>
      <c r="U20" s="320">
        <v>0</v>
      </c>
      <c r="V20" s="381">
        <v>18</v>
      </c>
      <c r="W20" s="434">
        <v>8654</v>
      </c>
      <c r="X20" s="308">
        <v>10288</v>
      </c>
      <c r="Y20" s="320">
        <v>137</v>
      </c>
      <c r="Z20" s="309">
        <v>19079</v>
      </c>
    </row>
    <row r="21" spans="1:26" ht="17.100000000000001" customHeight="1">
      <c r="A21" s="392">
        <v>16</v>
      </c>
      <c r="B21" s="301" t="s">
        <v>264</v>
      </c>
      <c r="C21" s="320">
        <v>54</v>
      </c>
      <c r="D21" s="320">
        <v>91</v>
      </c>
      <c r="E21" s="320">
        <v>0</v>
      </c>
      <c r="F21" s="381">
        <v>145</v>
      </c>
      <c r="G21" s="433">
        <v>0</v>
      </c>
      <c r="H21" s="320">
        <v>0</v>
      </c>
      <c r="I21" s="320">
        <v>0</v>
      </c>
      <c r="J21" s="381">
        <v>0</v>
      </c>
      <c r="K21" s="433">
        <v>5</v>
      </c>
      <c r="L21" s="320">
        <v>41</v>
      </c>
      <c r="M21" s="320">
        <v>0</v>
      </c>
      <c r="N21" s="381">
        <v>46</v>
      </c>
      <c r="O21" s="433">
        <v>101</v>
      </c>
      <c r="P21" s="320">
        <v>82</v>
      </c>
      <c r="Q21" s="320">
        <v>4</v>
      </c>
      <c r="R21" s="381">
        <v>187</v>
      </c>
      <c r="S21" s="433">
        <v>0</v>
      </c>
      <c r="T21" s="320">
        <v>0</v>
      </c>
      <c r="U21" s="320">
        <v>0</v>
      </c>
      <c r="V21" s="381">
        <v>0</v>
      </c>
      <c r="W21" s="433">
        <v>160</v>
      </c>
      <c r="X21" s="320">
        <v>214</v>
      </c>
      <c r="Y21" s="320">
        <v>4</v>
      </c>
      <c r="Z21" s="383">
        <v>378</v>
      </c>
    </row>
    <row r="22" spans="1:26" ht="17.100000000000001" customHeight="1">
      <c r="A22" s="392">
        <v>17</v>
      </c>
      <c r="B22" s="301" t="s">
        <v>265</v>
      </c>
      <c r="C22" s="320">
        <v>222</v>
      </c>
      <c r="D22" s="320">
        <v>416</v>
      </c>
      <c r="E22" s="320">
        <v>83</v>
      </c>
      <c r="F22" s="381">
        <v>721</v>
      </c>
      <c r="G22" s="433">
        <v>0</v>
      </c>
      <c r="H22" s="320">
        <v>0</v>
      </c>
      <c r="I22" s="320">
        <v>0</v>
      </c>
      <c r="J22" s="381">
        <v>0</v>
      </c>
      <c r="K22" s="433">
        <v>71</v>
      </c>
      <c r="L22" s="320">
        <v>122</v>
      </c>
      <c r="M22" s="320">
        <v>10</v>
      </c>
      <c r="N22" s="381">
        <v>203</v>
      </c>
      <c r="O22" s="433">
        <v>213</v>
      </c>
      <c r="P22" s="320">
        <v>148</v>
      </c>
      <c r="Q22" s="320">
        <v>59</v>
      </c>
      <c r="R22" s="381">
        <v>420</v>
      </c>
      <c r="S22" s="433">
        <v>0</v>
      </c>
      <c r="T22" s="320">
        <v>0</v>
      </c>
      <c r="U22" s="320">
        <v>0</v>
      </c>
      <c r="V22" s="381">
        <v>0</v>
      </c>
      <c r="W22" s="433">
        <v>506</v>
      </c>
      <c r="X22" s="320">
        <v>686</v>
      </c>
      <c r="Y22" s="320">
        <v>152</v>
      </c>
      <c r="Z22" s="309">
        <v>1344</v>
      </c>
    </row>
    <row r="23" spans="1:26" ht="16.2">
      <c r="A23" s="392">
        <v>18</v>
      </c>
      <c r="B23" s="301" t="s">
        <v>266</v>
      </c>
      <c r="C23" s="320">
        <v>759</v>
      </c>
      <c r="D23" s="308">
        <v>1491</v>
      </c>
      <c r="E23" s="320">
        <v>65</v>
      </c>
      <c r="F23" s="384">
        <v>2315</v>
      </c>
      <c r="G23" s="433">
        <v>0</v>
      </c>
      <c r="H23" s="320">
        <v>1</v>
      </c>
      <c r="I23" s="320">
        <v>0</v>
      </c>
      <c r="J23" s="381">
        <v>1</v>
      </c>
      <c r="K23" s="433">
        <v>178</v>
      </c>
      <c r="L23" s="320">
        <v>393</v>
      </c>
      <c r="M23" s="320">
        <v>29</v>
      </c>
      <c r="N23" s="381">
        <v>600</v>
      </c>
      <c r="O23" s="433">
        <v>740</v>
      </c>
      <c r="P23" s="320">
        <v>744</v>
      </c>
      <c r="Q23" s="320">
        <v>80</v>
      </c>
      <c r="R23" s="384">
        <v>1564</v>
      </c>
      <c r="S23" s="433">
        <v>2</v>
      </c>
      <c r="T23" s="320">
        <v>1</v>
      </c>
      <c r="U23" s="320">
        <v>0</v>
      </c>
      <c r="V23" s="381">
        <v>3</v>
      </c>
      <c r="W23" s="434">
        <v>1679</v>
      </c>
      <c r="X23" s="308">
        <v>2630</v>
      </c>
      <c r="Y23" s="320">
        <v>174</v>
      </c>
      <c r="Z23" s="309">
        <v>4483</v>
      </c>
    </row>
    <row r="24" spans="1:26" ht="17.100000000000001" customHeight="1">
      <c r="A24" s="392">
        <v>19</v>
      </c>
      <c r="B24" s="301" t="s">
        <v>267</v>
      </c>
      <c r="C24" s="320">
        <v>320</v>
      </c>
      <c r="D24" s="320">
        <v>541</v>
      </c>
      <c r="E24" s="308">
        <v>1437</v>
      </c>
      <c r="F24" s="384">
        <v>2298</v>
      </c>
      <c r="G24" s="433">
        <v>0</v>
      </c>
      <c r="H24" s="320">
        <v>1</v>
      </c>
      <c r="I24" s="320">
        <v>0</v>
      </c>
      <c r="J24" s="381">
        <v>1</v>
      </c>
      <c r="K24" s="433">
        <v>7</v>
      </c>
      <c r="L24" s="320">
        <v>10</v>
      </c>
      <c r="M24" s="320">
        <v>11</v>
      </c>
      <c r="N24" s="381">
        <v>28</v>
      </c>
      <c r="O24" s="433">
        <v>96</v>
      </c>
      <c r="P24" s="320">
        <v>49</v>
      </c>
      <c r="Q24" s="320">
        <v>110</v>
      </c>
      <c r="R24" s="381">
        <v>255</v>
      </c>
      <c r="S24" s="433">
        <v>0</v>
      </c>
      <c r="T24" s="320">
        <v>0</v>
      </c>
      <c r="U24" s="320">
        <v>0</v>
      </c>
      <c r="V24" s="381">
        <v>0</v>
      </c>
      <c r="W24" s="433">
        <v>423</v>
      </c>
      <c r="X24" s="320">
        <v>601</v>
      </c>
      <c r="Y24" s="308">
        <v>1558</v>
      </c>
      <c r="Z24" s="309">
        <v>2582</v>
      </c>
    </row>
    <row r="25" spans="1:26" ht="16.2">
      <c r="A25" s="392">
        <v>20</v>
      </c>
      <c r="B25" s="301" t="s">
        <v>268</v>
      </c>
      <c r="C25" s="320">
        <v>355</v>
      </c>
      <c r="D25" s="320">
        <v>619</v>
      </c>
      <c r="E25" s="320">
        <v>3</v>
      </c>
      <c r="F25" s="381">
        <v>977</v>
      </c>
      <c r="G25" s="433">
        <v>0</v>
      </c>
      <c r="H25" s="320">
        <v>0</v>
      </c>
      <c r="I25" s="320">
        <v>0</v>
      </c>
      <c r="J25" s="381">
        <v>0</v>
      </c>
      <c r="K25" s="433">
        <v>151</v>
      </c>
      <c r="L25" s="320">
        <v>345</v>
      </c>
      <c r="M25" s="320">
        <v>0</v>
      </c>
      <c r="N25" s="381">
        <v>496</v>
      </c>
      <c r="O25" s="433">
        <v>399</v>
      </c>
      <c r="P25" s="320">
        <v>610</v>
      </c>
      <c r="Q25" s="320">
        <v>0</v>
      </c>
      <c r="R25" s="384">
        <v>1009</v>
      </c>
      <c r="S25" s="433">
        <v>0</v>
      </c>
      <c r="T25" s="320">
        <v>0</v>
      </c>
      <c r="U25" s="320">
        <v>0</v>
      </c>
      <c r="V25" s="381">
        <v>0</v>
      </c>
      <c r="W25" s="433">
        <v>905</v>
      </c>
      <c r="X25" s="308">
        <v>1574</v>
      </c>
      <c r="Y25" s="320">
        <v>3</v>
      </c>
      <c r="Z25" s="309">
        <v>2482</v>
      </c>
    </row>
    <row r="26" spans="1:26" ht="17.100000000000001" customHeight="1">
      <c r="A26" s="392">
        <v>21</v>
      </c>
      <c r="B26" s="301" t="s">
        <v>269</v>
      </c>
      <c r="C26" s="320">
        <v>262</v>
      </c>
      <c r="D26" s="320">
        <v>467</v>
      </c>
      <c r="E26" s="320">
        <v>48</v>
      </c>
      <c r="F26" s="381">
        <v>777</v>
      </c>
      <c r="G26" s="433">
        <v>3</v>
      </c>
      <c r="H26" s="320">
        <v>5</v>
      </c>
      <c r="I26" s="320">
        <v>4</v>
      </c>
      <c r="J26" s="381">
        <v>12</v>
      </c>
      <c r="K26" s="433">
        <v>99</v>
      </c>
      <c r="L26" s="320">
        <v>209</v>
      </c>
      <c r="M26" s="320">
        <v>11</v>
      </c>
      <c r="N26" s="381">
        <v>319</v>
      </c>
      <c r="O26" s="433">
        <v>202</v>
      </c>
      <c r="P26" s="320">
        <v>125</v>
      </c>
      <c r="Q26" s="320">
        <v>27</v>
      </c>
      <c r="R26" s="381">
        <v>354</v>
      </c>
      <c r="S26" s="433">
        <v>0</v>
      </c>
      <c r="T26" s="320">
        <v>0</v>
      </c>
      <c r="U26" s="320">
        <v>0</v>
      </c>
      <c r="V26" s="381">
        <v>0</v>
      </c>
      <c r="W26" s="433">
        <v>566</v>
      </c>
      <c r="X26" s="320">
        <v>806</v>
      </c>
      <c r="Y26" s="320">
        <v>90</v>
      </c>
      <c r="Z26" s="309">
        <v>1462</v>
      </c>
    </row>
    <row r="27" spans="1:26" ht="17.100000000000001" customHeight="1">
      <c r="A27" s="392">
        <v>22</v>
      </c>
      <c r="B27" s="301" t="s">
        <v>270</v>
      </c>
      <c r="C27" s="320">
        <v>256</v>
      </c>
      <c r="D27" s="320">
        <v>460</v>
      </c>
      <c r="E27" s="320">
        <v>38</v>
      </c>
      <c r="F27" s="381">
        <v>754</v>
      </c>
      <c r="G27" s="433">
        <v>3</v>
      </c>
      <c r="H27" s="320">
        <v>6</v>
      </c>
      <c r="I27" s="320">
        <v>1</v>
      </c>
      <c r="J27" s="381">
        <v>10</v>
      </c>
      <c r="K27" s="433">
        <v>59</v>
      </c>
      <c r="L27" s="320">
        <v>163</v>
      </c>
      <c r="M27" s="320">
        <v>9</v>
      </c>
      <c r="N27" s="381">
        <v>231</v>
      </c>
      <c r="O27" s="433">
        <v>142</v>
      </c>
      <c r="P27" s="320">
        <v>77</v>
      </c>
      <c r="Q27" s="320">
        <v>2</v>
      </c>
      <c r="R27" s="381">
        <v>221</v>
      </c>
      <c r="S27" s="433">
        <v>0</v>
      </c>
      <c r="T27" s="320">
        <v>0</v>
      </c>
      <c r="U27" s="320">
        <v>0</v>
      </c>
      <c r="V27" s="381">
        <v>0</v>
      </c>
      <c r="W27" s="433">
        <v>460</v>
      </c>
      <c r="X27" s="320">
        <v>706</v>
      </c>
      <c r="Y27" s="320">
        <v>50</v>
      </c>
      <c r="Z27" s="309">
        <v>1216</v>
      </c>
    </row>
    <row r="28" spans="1:26" ht="17.100000000000001" customHeight="1">
      <c r="A28" s="392">
        <v>23</v>
      </c>
      <c r="B28" s="301" t="s">
        <v>271</v>
      </c>
      <c r="C28" s="320">
        <v>898</v>
      </c>
      <c r="D28" s="308">
        <v>1416</v>
      </c>
      <c r="E28" s="320">
        <v>102</v>
      </c>
      <c r="F28" s="384">
        <v>2416</v>
      </c>
      <c r="G28" s="433">
        <v>2</v>
      </c>
      <c r="H28" s="320">
        <v>1</v>
      </c>
      <c r="I28" s="320">
        <v>0</v>
      </c>
      <c r="J28" s="381">
        <v>3</v>
      </c>
      <c r="K28" s="433">
        <v>243</v>
      </c>
      <c r="L28" s="320">
        <v>533</v>
      </c>
      <c r="M28" s="320">
        <v>44</v>
      </c>
      <c r="N28" s="381">
        <v>820</v>
      </c>
      <c r="O28" s="433">
        <v>734</v>
      </c>
      <c r="P28" s="320">
        <v>481</v>
      </c>
      <c r="Q28" s="320">
        <v>79</v>
      </c>
      <c r="R28" s="384">
        <v>1294</v>
      </c>
      <c r="S28" s="433">
        <v>9</v>
      </c>
      <c r="T28" s="320">
        <v>41</v>
      </c>
      <c r="U28" s="320">
        <v>2</v>
      </c>
      <c r="V28" s="381">
        <v>52</v>
      </c>
      <c r="W28" s="434">
        <v>1886</v>
      </c>
      <c r="X28" s="308">
        <v>2472</v>
      </c>
      <c r="Y28" s="320">
        <v>227</v>
      </c>
      <c r="Z28" s="309">
        <v>4585</v>
      </c>
    </row>
    <row r="29" spans="1:26" ht="17.100000000000001" customHeight="1">
      <c r="A29" s="392">
        <v>24</v>
      </c>
      <c r="B29" s="301" t="s">
        <v>272</v>
      </c>
      <c r="C29" s="308">
        <v>1026</v>
      </c>
      <c r="D29" s="308">
        <v>1136</v>
      </c>
      <c r="E29" s="320">
        <v>94</v>
      </c>
      <c r="F29" s="384">
        <v>2256</v>
      </c>
      <c r="G29" s="433">
        <v>0</v>
      </c>
      <c r="H29" s="320">
        <v>0</v>
      </c>
      <c r="I29" s="320">
        <v>0</v>
      </c>
      <c r="J29" s="381">
        <v>0</v>
      </c>
      <c r="K29" s="433">
        <v>221</v>
      </c>
      <c r="L29" s="320">
        <v>332</v>
      </c>
      <c r="M29" s="320">
        <v>27</v>
      </c>
      <c r="N29" s="381">
        <v>580</v>
      </c>
      <c r="O29" s="433">
        <v>258</v>
      </c>
      <c r="P29" s="320">
        <v>210</v>
      </c>
      <c r="Q29" s="320">
        <v>20</v>
      </c>
      <c r="R29" s="381">
        <v>488</v>
      </c>
      <c r="S29" s="433">
        <v>0</v>
      </c>
      <c r="T29" s="320">
        <v>0</v>
      </c>
      <c r="U29" s="320">
        <v>0</v>
      </c>
      <c r="V29" s="381">
        <v>0</v>
      </c>
      <c r="W29" s="434">
        <v>1505</v>
      </c>
      <c r="X29" s="308">
        <v>1678</v>
      </c>
      <c r="Y29" s="320">
        <v>141</v>
      </c>
      <c r="Z29" s="309">
        <v>3324</v>
      </c>
    </row>
    <row r="30" spans="1:26" ht="17.100000000000001" customHeight="1">
      <c r="A30" s="392">
        <v>25</v>
      </c>
      <c r="B30" s="301" t="s">
        <v>273</v>
      </c>
      <c r="C30" s="320">
        <v>711</v>
      </c>
      <c r="D30" s="320">
        <v>961</v>
      </c>
      <c r="E30" s="320">
        <v>47</v>
      </c>
      <c r="F30" s="384">
        <v>1719</v>
      </c>
      <c r="G30" s="433">
        <v>12</v>
      </c>
      <c r="H30" s="320">
        <v>29</v>
      </c>
      <c r="I30" s="320">
        <v>1</v>
      </c>
      <c r="J30" s="381">
        <v>42</v>
      </c>
      <c r="K30" s="433">
        <v>227</v>
      </c>
      <c r="L30" s="320">
        <v>358</v>
      </c>
      <c r="M30" s="320">
        <v>13</v>
      </c>
      <c r="N30" s="381">
        <v>598</v>
      </c>
      <c r="O30" s="434">
        <v>1474</v>
      </c>
      <c r="P30" s="308">
        <v>1220</v>
      </c>
      <c r="Q30" s="320">
        <v>52</v>
      </c>
      <c r="R30" s="384">
        <v>2746</v>
      </c>
      <c r="S30" s="433">
        <v>1</v>
      </c>
      <c r="T30" s="320">
        <v>6</v>
      </c>
      <c r="U30" s="320">
        <v>0</v>
      </c>
      <c r="V30" s="381">
        <v>7</v>
      </c>
      <c r="W30" s="434">
        <v>2425</v>
      </c>
      <c r="X30" s="308">
        <v>2574</v>
      </c>
      <c r="Y30" s="320">
        <v>113</v>
      </c>
      <c r="Z30" s="309">
        <v>5112</v>
      </c>
    </row>
    <row r="31" spans="1:26" ht="16.2">
      <c r="A31" s="392">
        <v>26</v>
      </c>
      <c r="B31" s="301" t="s">
        <v>274</v>
      </c>
      <c r="C31" s="320">
        <v>75</v>
      </c>
      <c r="D31" s="320">
        <v>168</v>
      </c>
      <c r="E31" s="320">
        <v>10</v>
      </c>
      <c r="F31" s="381">
        <v>253</v>
      </c>
      <c r="G31" s="433">
        <v>0</v>
      </c>
      <c r="H31" s="320">
        <v>0</v>
      </c>
      <c r="I31" s="320">
        <v>0</v>
      </c>
      <c r="J31" s="381">
        <v>0</v>
      </c>
      <c r="K31" s="433">
        <v>38</v>
      </c>
      <c r="L31" s="320">
        <v>106</v>
      </c>
      <c r="M31" s="320">
        <v>9</v>
      </c>
      <c r="N31" s="381">
        <v>153</v>
      </c>
      <c r="O31" s="433">
        <v>139</v>
      </c>
      <c r="P31" s="320">
        <v>116</v>
      </c>
      <c r="Q31" s="320">
        <v>13</v>
      </c>
      <c r="R31" s="381">
        <v>268</v>
      </c>
      <c r="S31" s="433">
        <v>0</v>
      </c>
      <c r="T31" s="320">
        <v>0</v>
      </c>
      <c r="U31" s="320">
        <v>0</v>
      </c>
      <c r="V31" s="381">
        <v>0</v>
      </c>
      <c r="W31" s="433">
        <v>252</v>
      </c>
      <c r="X31" s="320">
        <v>390</v>
      </c>
      <c r="Y31" s="320">
        <v>32</v>
      </c>
      <c r="Z31" s="383">
        <v>674</v>
      </c>
    </row>
    <row r="32" spans="1:26" ht="17.100000000000001" customHeight="1">
      <c r="A32" s="392">
        <v>27</v>
      </c>
      <c r="B32" s="301" t="s">
        <v>275</v>
      </c>
      <c r="C32" s="308">
        <v>1124</v>
      </c>
      <c r="D32" s="308">
        <v>1351</v>
      </c>
      <c r="E32" s="320">
        <v>51</v>
      </c>
      <c r="F32" s="384">
        <v>2526</v>
      </c>
      <c r="G32" s="433">
        <v>0</v>
      </c>
      <c r="H32" s="320">
        <v>0</v>
      </c>
      <c r="I32" s="320">
        <v>0</v>
      </c>
      <c r="J32" s="381">
        <v>0</v>
      </c>
      <c r="K32" s="433">
        <v>89</v>
      </c>
      <c r="L32" s="320">
        <v>272</v>
      </c>
      <c r="M32" s="320">
        <v>5</v>
      </c>
      <c r="N32" s="381">
        <v>366</v>
      </c>
      <c r="O32" s="433">
        <v>364</v>
      </c>
      <c r="P32" s="320">
        <v>616</v>
      </c>
      <c r="Q32" s="320">
        <v>12</v>
      </c>
      <c r="R32" s="381">
        <v>992</v>
      </c>
      <c r="S32" s="433">
        <v>0</v>
      </c>
      <c r="T32" s="320">
        <v>0</v>
      </c>
      <c r="U32" s="320">
        <v>0</v>
      </c>
      <c r="V32" s="381">
        <v>0</v>
      </c>
      <c r="W32" s="434">
        <v>1577</v>
      </c>
      <c r="X32" s="308">
        <v>2239</v>
      </c>
      <c r="Y32" s="320">
        <v>68</v>
      </c>
      <c r="Z32" s="309">
        <v>3884</v>
      </c>
    </row>
    <row r="33" spans="1:26" ht="16.2">
      <c r="A33" s="393">
        <v>28</v>
      </c>
      <c r="B33" s="916" t="s">
        <v>276</v>
      </c>
      <c r="C33" s="815">
        <v>2455</v>
      </c>
      <c r="D33" s="815">
        <v>3860</v>
      </c>
      <c r="E33" s="817">
        <v>220</v>
      </c>
      <c r="F33" s="743">
        <v>6535</v>
      </c>
      <c r="G33" s="435">
        <v>12</v>
      </c>
      <c r="H33" s="817">
        <v>45</v>
      </c>
      <c r="I33" s="817">
        <v>0</v>
      </c>
      <c r="J33" s="742">
        <v>57</v>
      </c>
      <c r="K33" s="435">
        <v>577</v>
      </c>
      <c r="L33" s="817">
        <v>858</v>
      </c>
      <c r="M33" s="817">
        <v>47</v>
      </c>
      <c r="N33" s="743">
        <v>1482</v>
      </c>
      <c r="O33" s="332">
        <v>4144</v>
      </c>
      <c r="P33" s="815">
        <v>3774</v>
      </c>
      <c r="Q33" s="817">
        <v>204</v>
      </c>
      <c r="R33" s="743">
        <v>8122</v>
      </c>
      <c r="S33" s="435">
        <v>0</v>
      </c>
      <c r="T33" s="817">
        <v>0</v>
      </c>
      <c r="U33" s="817">
        <v>0</v>
      </c>
      <c r="V33" s="742">
        <v>0</v>
      </c>
      <c r="W33" s="332">
        <v>7188</v>
      </c>
      <c r="X33" s="815">
        <v>8537</v>
      </c>
      <c r="Y33" s="817">
        <v>471</v>
      </c>
      <c r="Z33" s="861">
        <v>16196</v>
      </c>
    </row>
    <row r="34" spans="1:26" ht="17.100000000000001" customHeight="1">
      <c r="A34" 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row>
    <row r="35" spans="1:26" ht="17.100000000000001" customHeight="1">
      <c r="A35" s="1219" t="s">
        <v>709</v>
      </c>
      <c r="B35" s="1219"/>
      <c r="C35" s="1219"/>
      <c r="D35" s="1219"/>
      <c r="E35" s="1219"/>
      <c r="F35" s="1219"/>
      <c r="G35" s="1219"/>
      <c r="H35" s="1219"/>
      <c r="I35" s="1219"/>
      <c r="J35" s="1219"/>
      <c r="K35" s="1219"/>
      <c r="L35" s="1219"/>
      <c r="M35" s="1219"/>
      <c r="N35" s="1219"/>
      <c r="O35" s="1219"/>
      <c r="P35" s="1219"/>
      <c r="Q35" s="1219"/>
      <c r="R35" s="1219"/>
      <c r="S35" s="1219"/>
      <c r="T35" s="1219"/>
      <c r="U35" s="1219"/>
      <c r="V35" s="1219"/>
      <c r="W35" s="1219"/>
      <c r="X35" s="1219"/>
      <c r="Y35" s="1219"/>
      <c r="Z35" s="247"/>
    </row>
    <row r="36" spans="1:26" ht="17.100000000000001" customHeight="1">
      <c r="A36" s="1219" t="s">
        <v>696</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c r="X36" s="1219"/>
      <c r="Y36" s="1219"/>
      <c r="Z36" s="247"/>
    </row>
    <row r="37" spans="1:26" ht="17.100000000000001" customHeight="1">
      <c r="A37" s="1219" t="s">
        <v>710</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c r="X37" s="1219"/>
      <c r="Y37" s="1219"/>
      <c r="Z37" s="247"/>
    </row>
    <row r="38" spans="1:26" ht="17.100000000000001" customHeight="1">
      <c r="A38" s="1219" t="s">
        <v>697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c r="X38" s="1219"/>
      <c r="Y38" s="1219"/>
      <c r="Z38" s="247"/>
    </row>
    <row r="40" spans="1:26" ht="15" customHeight="1">
      <c r="A40" s="128" t="s">
        <v>204</v>
      </c>
    </row>
  </sheetData>
  <mergeCells count="13">
    <mergeCell ref="A2:Z2"/>
    <mergeCell ref="A35:Y35"/>
    <mergeCell ref="A36:Y36"/>
    <mergeCell ref="A37:Y37"/>
    <mergeCell ref="A38:Y38"/>
    <mergeCell ref="A3:A4"/>
    <mergeCell ref="B3:B4"/>
    <mergeCell ref="C3:F3"/>
    <mergeCell ref="G3:J3"/>
    <mergeCell ref="K3:N3"/>
    <mergeCell ref="O3:R3"/>
    <mergeCell ref="S3:V3"/>
    <mergeCell ref="W3:Z3"/>
  </mergeCells>
  <hyperlinks>
    <hyperlink ref="A1" location="'Table of Contents'!A1" display="Return to Table of Contents" xr:uid="{963523B8-D654-43B3-B34A-958515DB9C1F}"/>
    <hyperlink ref="A40" location="'Table of Contents'!A1" display="Return to Table of Contents" xr:uid="{D2B05FC1-E660-48EA-AC61-8C171EB7A1B5}"/>
  </hyperlinks>
  <pageMargins left="0.2" right="0.2" top="0.5" bottom="0.5" header="0" footer="0"/>
  <pageSetup paperSize="5"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43"/>
  <sheetViews>
    <sheetView showGridLines="0" topLeftCell="A5" zoomScale="80" zoomScaleNormal="80" workbookViewId="0">
      <selection activeCell="A6" sqref="A6:A34"/>
    </sheetView>
  </sheetViews>
  <sheetFormatPr defaultColWidth="11" defaultRowHeight="15" customHeight="1"/>
  <cols>
    <col min="1" max="1" width="11.3984375" style="12" customWidth="1"/>
    <col min="2" max="2" width="40.59765625" style="11" customWidth="1"/>
    <col min="3" max="3" width="6.5" style="11" bestFit="1" customWidth="1"/>
    <col min="4" max="4" width="4.69921875" style="11" bestFit="1" customWidth="1"/>
    <col min="5" max="5" width="6.5" style="11" bestFit="1" customWidth="1"/>
    <col min="6" max="6" width="4.69921875" style="11" bestFit="1" customWidth="1"/>
    <col min="7" max="7" width="6.5" style="11" bestFit="1" customWidth="1"/>
    <col min="8" max="8" width="4.69921875" style="11" bestFit="1" customWidth="1"/>
    <col min="9" max="9" width="6.5" style="11" bestFit="1" customWidth="1"/>
    <col min="10" max="10" width="5.19921875" style="11" bestFit="1" customWidth="1"/>
    <col min="11" max="11" width="6.5" style="11" bestFit="1" customWidth="1"/>
    <col min="12" max="12" width="5.19921875" style="11" bestFit="1" customWidth="1"/>
    <col min="13" max="13" width="6.5" style="11" bestFit="1" customWidth="1"/>
    <col min="14" max="14" width="5.19921875" style="11" bestFit="1" customWidth="1"/>
    <col min="15" max="15" width="6.5" style="11" bestFit="1" customWidth="1"/>
    <col min="16" max="16" width="4.69921875" style="11" bestFit="1" customWidth="1"/>
    <col min="17" max="17" width="6.5" style="11" bestFit="1" customWidth="1"/>
    <col min="18" max="18" width="4.69921875" style="11" bestFit="1" customWidth="1"/>
    <col min="19" max="19" width="9" style="11" bestFit="1" customWidth="1"/>
    <col min="20" max="20" width="6.5" style="11" bestFit="1" customWidth="1"/>
    <col min="21" max="21" width="7.3984375" style="11" bestFit="1" customWidth="1"/>
    <col min="22" max="22" width="5.19921875" style="11" bestFit="1" customWidth="1"/>
    <col min="23" max="23" width="11.09765625" style="11" bestFit="1" customWidth="1"/>
    <col min="24" max="16384" width="11" style="11"/>
  </cols>
  <sheetData>
    <row r="1" spans="1:23" ht="15" customHeight="1">
      <c r="A1" s="128" t="s">
        <v>204</v>
      </c>
    </row>
    <row r="2" spans="1:23" ht="114" customHeight="1">
      <c r="A2" s="1243" t="s">
        <v>711</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c r="A3" s="1307" t="s">
        <v>245</v>
      </c>
      <c r="B3" s="1333" t="s">
        <v>246</v>
      </c>
      <c r="C3" s="1293" t="s">
        <v>592</v>
      </c>
      <c r="D3" s="1293"/>
      <c r="E3" s="1293"/>
      <c r="F3" s="1293"/>
      <c r="G3" s="1293"/>
      <c r="H3" s="1293"/>
      <c r="I3" s="1293"/>
      <c r="J3" s="1293"/>
      <c r="K3" s="1293"/>
      <c r="L3" s="1293"/>
      <c r="M3" s="1293"/>
      <c r="N3" s="1293"/>
      <c r="O3" s="1293"/>
      <c r="P3" s="1293"/>
      <c r="Q3" s="1293"/>
      <c r="R3" s="1293"/>
      <c r="S3" s="1293"/>
      <c r="T3" s="1294"/>
      <c r="U3" s="1335" t="s">
        <v>598</v>
      </c>
      <c r="V3" s="1335"/>
      <c r="W3" s="1358"/>
    </row>
    <row r="4" spans="1:23" ht="17.100000000000001" customHeight="1">
      <c r="A4" s="1308"/>
      <c r="B4" s="1357"/>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403" t="s">
        <v>207</v>
      </c>
      <c r="T4" s="403" t="s">
        <v>597</v>
      </c>
      <c r="U4" s="1336"/>
      <c r="V4" s="1336"/>
      <c r="W4" s="1359"/>
    </row>
    <row r="5" spans="1:23" ht="43.2" customHeight="1">
      <c r="A5" s="1309"/>
      <c r="B5" s="133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917" t="s">
        <v>599</v>
      </c>
      <c r="T5" s="371" t="s">
        <v>207</v>
      </c>
      <c r="U5" s="436" t="s">
        <v>600</v>
      </c>
      <c r="V5" s="437" t="s">
        <v>601</v>
      </c>
      <c r="W5" s="403" t="s">
        <v>602</v>
      </c>
    </row>
    <row r="6" spans="1:23" ht="17.100000000000001" customHeight="1">
      <c r="A6" s="914" t="s">
        <v>603</v>
      </c>
      <c r="B6" s="410" t="s">
        <v>248</v>
      </c>
      <c r="C6" s="918">
        <v>1380</v>
      </c>
      <c r="D6" s="887">
        <v>906</v>
      </c>
      <c r="E6" s="887">
        <v>984</v>
      </c>
      <c r="F6" s="887">
        <v>808</v>
      </c>
      <c r="G6" s="887">
        <v>44</v>
      </c>
      <c r="H6" s="887">
        <v>43</v>
      </c>
      <c r="I6" s="886">
        <v>4411</v>
      </c>
      <c r="J6" s="886">
        <v>1980</v>
      </c>
      <c r="K6" s="886">
        <v>10696</v>
      </c>
      <c r="L6" s="886">
        <v>6954</v>
      </c>
      <c r="M6" s="886">
        <v>9267</v>
      </c>
      <c r="N6" s="886">
        <v>6539</v>
      </c>
      <c r="O6" s="887">
        <v>44</v>
      </c>
      <c r="P6" s="887">
        <v>21</v>
      </c>
      <c r="Q6" s="886">
        <v>1109</v>
      </c>
      <c r="R6" s="895">
        <v>682</v>
      </c>
      <c r="S6" s="919">
        <v>3114</v>
      </c>
      <c r="T6" s="920">
        <v>48982</v>
      </c>
      <c r="U6" s="374">
        <v>2038</v>
      </c>
      <c r="V6" s="374">
        <v>1738</v>
      </c>
      <c r="W6" s="375">
        <v>19838</v>
      </c>
    </row>
    <row r="7" spans="1:23" ht="17.100000000000001" customHeight="1">
      <c r="A7" s="392" t="s">
        <v>604</v>
      </c>
      <c r="B7" s="369" t="s">
        <v>249</v>
      </c>
      <c r="C7" s="433">
        <v>10</v>
      </c>
      <c r="D7" s="320">
        <v>15</v>
      </c>
      <c r="E7" s="320">
        <v>35</v>
      </c>
      <c r="F7" s="320">
        <v>27</v>
      </c>
      <c r="G7" s="320">
        <v>2</v>
      </c>
      <c r="H7" s="320">
        <v>0</v>
      </c>
      <c r="I7" s="320">
        <v>103</v>
      </c>
      <c r="J7" s="320">
        <v>48</v>
      </c>
      <c r="K7" s="320">
        <v>181</v>
      </c>
      <c r="L7" s="320">
        <v>118</v>
      </c>
      <c r="M7" s="320">
        <v>627</v>
      </c>
      <c r="N7" s="320">
        <v>446</v>
      </c>
      <c r="O7" s="320">
        <v>1</v>
      </c>
      <c r="P7" s="320">
        <v>1</v>
      </c>
      <c r="Q7" s="320">
        <v>63</v>
      </c>
      <c r="R7" s="381">
        <v>40</v>
      </c>
      <c r="S7" s="438">
        <v>43</v>
      </c>
      <c r="T7" s="439">
        <v>1760</v>
      </c>
      <c r="U7" s="320">
        <v>97</v>
      </c>
      <c r="V7" s="320">
        <v>59</v>
      </c>
      <c r="W7" s="383">
        <v>652</v>
      </c>
    </row>
    <row r="8" spans="1:23" ht="14.4">
      <c r="A8" s="392" t="s">
        <v>605</v>
      </c>
      <c r="B8" s="369" t="s">
        <v>250</v>
      </c>
      <c r="C8" s="433">
        <v>257</v>
      </c>
      <c r="D8" s="320">
        <v>189</v>
      </c>
      <c r="E8" s="320">
        <v>102</v>
      </c>
      <c r="F8" s="320">
        <v>61</v>
      </c>
      <c r="G8" s="320">
        <v>5</v>
      </c>
      <c r="H8" s="320">
        <v>3</v>
      </c>
      <c r="I8" s="320">
        <v>724</v>
      </c>
      <c r="J8" s="320">
        <v>352</v>
      </c>
      <c r="K8" s="320">
        <v>794</v>
      </c>
      <c r="L8" s="320">
        <v>517</v>
      </c>
      <c r="M8" s="320">
        <v>256</v>
      </c>
      <c r="N8" s="320">
        <v>208</v>
      </c>
      <c r="O8" s="320">
        <v>2</v>
      </c>
      <c r="P8" s="320">
        <v>1</v>
      </c>
      <c r="Q8" s="320">
        <v>73</v>
      </c>
      <c r="R8" s="381">
        <v>54</v>
      </c>
      <c r="S8" s="438">
        <v>169</v>
      </c>
      <c r="T8" s="439">
        <v>3767</v>
      </c>
      <c r="U8" s="320">
        <v>127</v>
      </c>
      <c r="V8" s="320">
        <v>243</v>
      </c>
      <c r="W8" s="309">
        <v>1647</v>
      </c>
    </row>
    <row r="9" spans="1:23" ht="14.4">
      <c r="A9" s="392" t="s">
        <v>606</v>
      </c>
      <c r="B9" s="369" t="s">
        <v>251</v>
      </c>
      <c r="C9" s="433">
        <v>17</v>
      </c>
      <c r="D9" s="320">
        <v>4</v>
      </c>
      <c r="E9" s="320">
        <v>24</v>
      </c>
      <c r="F9" s="320">
        <v>15</v>
      </c>
      <c r="G9" s="320">
        <v>1</v>
      </c>
      <c r="H9" s="320">
        <v>0</v>
      </c>
      <c r="I9" s="320">
        <v>40</v>
      </c>
      <c r="J9" s="320">
        <v>18</v>
      </c>
      <c r="K9" s="320">
        <v>100</v>
      </c>
      <c r="L9" s="320">
        <v>63</v>
      </c>
      <c r="M9" s="320">
        <v>243</v>
      </c>
      <c r="N9" s="320">
        <v>142</v>
      </c>
      <c r="O9" s="320">
        <v>0</v>
      </c>
      <c r="P9" s="320">
        <v>0</v>
      </c>
      <c r="Q9" s="320">
        <v>27</v>
      </c>
      <c r="R9" s="381">
        <v>11</v>
      </c>
      <c r="S9" s="438">
        <v>21</v>
      </c>
      <c r="T9" s="440">
        <v>726</v>
      </c>
      <c r="U9" s="320">
        <v>42</v>
      </c>
      <c r="V9" s="320">
        <v>0</v>
      </c>
      <c r="W9" s="383">
        <v>376</v>
      </c>
    </row>
    <row r="10" spans="1:23" ht="14.4">
      <c r="A10" s="392" t="s">
        <v>607</v>
      </c>
      <c r="B10" s="369" t="s">
        <v>252</v>
      </c>
      <c r="C10" s="433">
        <v>3</v>
      </c>
      <c r="D10" s="320">
        <v>1</v>
      </c>
      <c r="E10" s="320">
        <v>1</v>
      </c>
      <c r="F10" s="320">
        <v>0</v>
      </c>
      <c r="G10" s="320">
        <v>2</v>
      </c>
      <c r="H10" s="320">
        <v>1</v>
      </c>
      <c r="I10" s="320">
        <v>21</v>
      </c>
      <c r="J10" s="320">
        <v>8</v>
      </c>
      <c r="K10" s="320">
        <v>6</v>
      </c>
      <c r="L10" s="320">
        <v>6</v>
      </c>
      <c r="M10" s="320">
        <v>73</v>
      </c>
      <c r="N10" s="320">
        <v>55</v>
      </c>
      <c r="O10" s="320">
        <v>1</v>
      </c>
      <c r="P10" s="320">
        <v>0</v>
      </c>
      <c r="Q10" s="320">
        <v>10</v>
      </c>
      <c r="R10" s="381">
        <v>1</v>
      </c>
      <c r="S10" s="438">
        <v>11</v>
      </c>
      <c r="T10" s="440">
        <v>200</v>
      </c>
      <c r="U10" s="320">
        <v>2</v>
      </c>
      <c r="V10" s="320">
        <v>0</v>
      </c>
      <c r="W10" s="383">
        <v>75</v>
      </c>
    </row>
    <row r="11" spans="1:23" ht="17.100000000000001" customHeight="1">
      <c r="A11" s="392" t="s">
        <v>608</v>
      </c>
      <c r="B11" s="369" t="s">
        <v>253</v>
      </c>
      <c r="C11" s="433">
        <v>1</v>
      </c>
      <c r="D11" s="320">
        <v>7</v>
      </c>
      <c r="E11" s="320">
        <v>15</v>
      </c>
      <c r="F11" s="320">
        <v>16</v>
      </c>
      <c r="G11" s="320">
        <v>0</v>
      </c>
      <c r="H11" s="320">
        <v>0</v>
      </c>
      <c r="I11" s="320">
        <v>103</v>
      </c>
      <c r="J11" s="320">
        <v>39</v>
      </c>
      <c r="K11" s="320">
        <v>203</v>
      </c>
      <c r="L11" s="320">
        <v>120</v>
      </c>
      <c r="M11" s="320">
        <v>495</v>
      </c>
      <c r="N11" s="320">
        <v>263</v>
      </c>
      <c r="O11" s="320">
        <v>1</v>
      </c>
      <c r="P11" s="320">
        <v>0</v>
      </c>
      <c r="Q11" s="320">
        <v>46</v>
      </c>
      <c r="R11" s="381">
        <v>28</v>
      </c>
      <c r="S11" s="438">
        <v>100</v>
      </c>
      <c r="T11" s="439">
        <v>1437</v>
      </c>
      <c r="U11" s="320">
        <v>30</v>
      </c>
      <c r="V11" s="320">
        <v>172</v>
      </c>
      <c r="W11" s="383">
        <v>594</v>
      </c>
    </row>
    <row r="12" spans="1:23" ht="14.4">
      <c r="A12" s="392" t="s">
        <v>609</v>
      </c>
      <c r="B12" s="369" t="s">
        <v>254</v>
      </c>
      <c r="C12" s="433">
        <v>38</v>
      </c>
      <c r="D12" s="320">
        <v>15</v>
      </c>
      <c r="E12" s="320">
        <v>18</v>
      </c>
      <c r="F12" s="320">
        <v>18</v>
      </c>
      <c r="G12" s="320">
        <v>2</v>
      </c>
      <c r="H12" s="320">
        <v>3</v>
      </c>
      <c r="I12" s="320">
        <v>114</v>
      </c>
      <c r="J12" s="320">
        <v>42</v>
      </c>
      <c r="K12" s="320">
        <v>408</v>
      </c>
      <c r="L12" s="320">
        <v>205</v>
      </c>
      <c r="M12" s="320">
        <v>364</v>
      </c>
      <c r="N12" s="320">
        <v>189</v>
      </c>
      <c r="O12" s="320">
        <v>0</v>
      </c>
      <c r="P12" s="320">
        <v>0</v>
      </c>
      <c r="Q12" s="320">
        <v>27</v>
      </c>
      <c r="R12" s="381">
        <v>18</v>
      </c>
      <c r="S12" s="438">
        <v>150</v>
      </c>
      <c r="T12" s="439">
        <v>1611</v>
      </c>
      <c r="U12" s="320">
        <v>72</v>
      </c>
      <c r="V12" s="320">
        <v>0</v>
      </c>
      <c r="W12" s="383">
        <v>549</v>
      </c>
    </row>
    <row r="13" spans="1:23" ht="14.4">
      <c r="A13" s="392" t="s">
        <v>611</v>
      </c>
      <c r="B13" s="369" t="s">
        <v>255</v>
      </c>
      <c r="C13" s="433">
        <v>48</v>
      </c>
      <c r="D13" s="320">
        <v>29</v>
      </c>
      <c r="E13" s="320">
        <v>38</v>
      </c>
      <c r="F13" s="320">
        <v>42</v>
      </c>
      <c r="G13" s="320">
        <v>1</v>
      </c>
      <c r="H13" s="320">
        <v>1</v>
      </c>
      <c r="I13" s="320">
        <v>253</v>
      </c>
      <c r="J13" s="320">
        <v>94</v>
      </c>
      <c r="K13" s="320">
        <v>108</v>
      </c>
      <c r="L13" s="320">
        <v>67</v>
      </c>
      <c r="M13" s="320">
        <v>435</v>
      </c>
      <c r="N13" s="320">
        <v>283</v>
      </c>
      <c r="O13" s="320">
        <v>2</v>
      </c>
      <c r="P13" s="320">
        <v>3</v>
      </c>
      <c r="Q13" s="320">
        <v>138</v>
      </c>
      <c r="R13" s="381">
        <v>65</v>
      </c>
      <c r="S13" s="438">
        <v>12</v>
      </c>
      <c r="T13" s="439">
        <v>1619</v>
      </c>
      <c r="U13" s="320">
        <v>99</v>
      </c>
      <c r="V13" s="320">
        <v>3</v>
      </c>
      <c r="W13" s="383">
        <v>771</v>
      </c>
    </row>
    <row r="14" spans="1:23" ht="14.4">
      <c r="A14" s="392" t="s">
        <v>613</v>
      </c>
      <c r="B14" s="369" t="s">
        <v>256</v>
      </c>
      <c r="C14" s="433">
        <v>0</v>
      </c>
      <c r="D14" s="320">
        <v>1</v>
      </c>
      <c r="E14" s="320">
        <v>0</v>
      </c>
      <c r="F14" s="320">
        <v>0</v>
      </c>
      <c r="G14" s="320">
        <v>0</v>
      </c>
      <c r="H14" s="320">
        <v>0</v>
      </c>
      <c r="I14" s="320">
        <v>0</v>
      </c>
      <c r="J14" s="320">
        <v>0</v>
      </c>
      <c r="K14" s="320">
        <v>10</v>
      </c>
      <c r="L14" s="320">
        <v>8</v>
      </c>
      <c r="M14" s="320">
        <v>18</v>
      </c>
      <c r="N14" s="320">
        <v>11</v>
      </c>
      <c r="O14" s="320">
        <v>1</v>
      </c>
      <c r="P14" s="320">
        <v>1</v>
      </c>
      <c r="Q14" s="320">
        <v>0</v>
      </c>
      <c r="R14" s="381">
        <v>1</v>
      </c>
      <c r="S14" s="438">
        <v>1</v>
      </c>
      <c r="T14" s="440">
        <v>52</v>
      </c>
      <c r="U14" s="320">
        <v>6</v>
      </c>
      <c r="V14" s="320">
        <v>2</v>
      </c>
      <c r="W14" s="383">
        <v>21</v>
      </c>
    </row>
    <row r="15" spans="1:23" ht="14.4">
      <c r="A15" s="392" t="s">
        <v>614</v>
      </c>
      <c r="B15" s="369" t="s">
        <v>257</v>
      </c>
      <c r="C15" s="433">
        <v>4</v>
      </c>
      <c r="D15" s="320">
        <v>0</v>
      </c>
      <c r="E15" s="320">
        <v>12</v>
      </c>
      <c r="F15" s="320">
        <v>9</v>
      </c>
      <c r="G15" s="320">
        <v>2</v>
      </c>
      <c r="H15" s="320">
        <v>0</v>
      </c>
      <c r="I15" s="320">
        <v>13</v>
      </c>
      <c r="J15" s="320">
        <v>7</v>
      </c>
      <c r="K15" s="320">
        <v>24</v>
      </c>
      <c r="L15" s="320">
        <v>13</v>
      </c>
      <c r="M15" s="320">
        <v>228</v>
      </c>
      <c r="N15" s="320">
        <v>126</v>
      </c>
      <c r="O15" s="320">
        <v>0</v>
      </c>
      <c r="P15" s="320">
        <v>0</v>
      </c>
      <c r="Q15" s="320">
        <v>16</v>
      </c>
      <c r="R15" s="381">
        <v>16</v>
      </c>
      <c r="S15" s="438">
        <v>11</v>
      </c>
      <c r="T15" s="440">
        <v>481</v>
      </c>
      <c r="U15" s="320">
        <v>25</v>
      </c>
      <c r="V15" s="320">
        <v>0</v>
      </c>
      <c r="W15" s="383">
        <v>169</v>
      </c>
    </row>
    <row r="16" spans="1:23" ht="14.4">
      <c r="A16" s="392">
        <v>10</v>
      </c>
      <c r="B16" s="369" t="s">
        <v>258</v>
      </c>
      <c r="C16" s="433">
        <v>37</v>
      </c>
      <c r="D16" s="320">
        <v>29</v>
      </c>
      <c r="E16" s="320">
        <v>63</v>
      </c>
      <c r="F16" s="320">
        <v>71</v>
      </c>
      <c r="G16" s="320">
        <v>1</v>
      </c>
      <c r="H16" s="320">
        <v>0</v>
      </c>
      <c r="I16" s="320">
        <v>244</v>
      </c>
      <c r="J16" s="320">
        <v>132</v>
      </c>
      <c r="K16" s="320">
        <v>622</v>
      </c>
      <c r="L16" s="320">
        <v>417</v>
      </c>
      <c r="M16" s="320">
        <v>503</v>
      </c>
      <c r="N16" s="320">
        <v>408</v>
      </c>
      <c r="O16" s="320">
        <v>4</v>
      </c>
      <c r="P16" s="320">
        <v>0</v>
      </c>
      <c r="Q16" s="320">
        <v>79</v>
      </c>
      <c r="R16" s="381">
        <v>49</v>
      </c>
      <c r="S16" s="438">
        <v>200</v>
      </c>
      <c r="T16" s="439">
        <v>2859</v>
      </c>
      <c r="U16" s="320">
        <v>155</v>
      </c>
      <c r="V16" s="320">
        <v>45</v>
      </c>
      <c r="W16" s="309">
        <v>1215</v>
      </c>
    </row>
    <row r="17" spans="1:23" ht="14.4">
      <c r="A17" s="392">
        <v>11</v>
      </c>
      <c r="B17" s="369" t="s">
        <v>259</v>
      </c>
      <c r="C17" s="433">
        <v>22</v>
      </c>
      <c r="D17" s="320">
        <v>13</v>
      </c>
      <c r="E17" s="320">
        <v>21</v>
      </c>
      <c r="F17" s="320">
        <v>12</v>
      </c>
      <c r="G17" s="320">
        <v>1</v>
      </c>
      <c r="H17" s="320">
        <v>0</v>
      </c>
      <c r="I17" s="320">
        <v>134</v>
      </c>
      <c r="J17" s="320">
        <v>29</v>
      </c>
      <c r="K17" s="320">
        <v>618</v>
      </c>
      <c r="L17" s="320">
        <v>298</v>
      </c>
      <c r="M17" s="320">
        <v>357</v>
      </c>
      <c r="N17" s="320">
        <v>226</v>
      </c>
      <c r="O17" s="320">
        <v>0</v>
      </c>
      <c r="P17" s="320">
        <v>0</v>
      </c>
      <c r="Q17" s="320">
        <v>43</v>
      </c>
      <c r="R17" s="381">
        <v>15</v>
      </c>
      <c r="S17" s="438">
        <v>37</v>
      </c>
      <c r="T17" s="439">
        <v>1826</v>
      </c>
      <c r="U17" s="320">
        <v>42</v>
      </c>
      <c r="V17" s="320">
        <v>333</v>
      </c>
      <c r="W17" s="383">
        <v>721</v>
      </c>
    </row>
    <row r="18" spans="1:23" ht="14.4">
      <c r="A18" s="392">
        <v>12</v>
      </c>
      <c r="B18" s="369" t="s">
        <v>260</v>
      </c>
      <c r="C18" s="433">
        <v>0</v>
      </c>
      <c r="D18" s="320">
        <v>0</v>
      </c>
      <c r="E18" s="320">
        <v>3</v>
      </c>
      <c r="F18" s="320">
        <v>3</v>
      </c>
      <c r="G18" s="320">
        <v>0</v>
      </c>
      <c r="H18" s="320">
        <v>1</v>
      </c>
      <c r="I18" s="320">
        <v>24</v>
      </c>
      <c r="J18" s="320">
        <v>7</v>
      </c>
      <c r="K18" s="320">
        <v>16</v>
      </c>
      <c r="L18" s="320">
        <v>5</v>
      </c>
      <c r="M18" s="320">
        <v>142</v>
      </c>
      <c r="N18" s="320">
        <v>45</v>
      </c>
      <c r="O18" s="320">
        <v>0</v>
      </c>
      <c r="P18" s="320">
        <v>0</v>
      </c>
      <c r="Q18" s="320">
        <v>6</v>
      </c>
      <c r="R18" s="381">
        <v>2</v>
      </c>
      <c r="S18" s="438">
        <v>0</v>
      </c>
      <c r="T18" s="440">
        <v>254</v>
      </c>
      <c r="U18" s="320">
        <v>11</v>
      </c>
      <c r="V18" s="320">
        <v>0</v>
      </c>
      <c r="W18" s="383">
        <v>105</v>
      </c>
    </row>
    <row r="19" spans="1:23" ht="14.4">
      <c r="A19" s="392">
        <v>13</v>
      </c>
      <c r="B19" s="369" t="s">
        <v>261</v>
      </c>
      <c r="C19" s="433">
        <v>4</v>
      </c>
      <c r="D19" s="320">
        <v>4</v>
      </c>
      <c r="E19" s="320">
        <v>24</v>
      </c>
      <c r="F19" s="320">
        <v>16</v>
      </c>
      <c r="G19" s="320">
        <v>2</v>
      </c>
      <c r="H19" s="320">
        <v>0</v>
      </c>
      <c r="I19" s="320">
        <v>34</v>
      </c>
      <c r="J19" s="320">
        <v>21</v>
      </c>
      <c r="K19" s="320">
        <v>105</v>
      </c>
      <c r="L19" s="320">
        <v>64</v>
      </c>
      <c r="M19" s="320">
        <v>213</v>
      </c>
      <c r="N19" s="320">
        <v>137</v>
      </c>
      <c r="O19" s="320">
        <v>0</v>
      </c>
      <c r="P19" s="320">
        <v>1</v>
      </c>
      <c r="Q19" s="320">
        <v>14</v>
      </c>
      <c r="R19" s="381">
        <v>9</v>
      </c>
      <c r="S19" s="438">
        <v>46</v>
      </c>
      <c r="T19" s="440">
        <v>694</v>
      </c>
      <c r="U19" s="320">
        <v>27</v>
      </c>
      <c r="V19" s="320">
        <v>49</v>
      </c>
      <c r="W19" s="383">
        <v>227</v>
      </c>
    </row>
    <row r="20" spans="1:23" ht="14.4">
      <c r="A20" s="392">
        <v>14</v>
      </c>
      <c r="B20" s="369" t="s">
        <v>262</v>
      </c>
      <c r="C20" s="433">
        <v>15</v>
      </c>
      <c r="D20" s="320">
        <v>7</v>
      </c>
      <c r="E20" s="320">
        <v>32</v>
      </c>
      <c r="F20" s="320">
        <v>33</v>
      </c>
      <c r="G20" s="320">
        <v>3</v>
      </c>
      <c r="H20" s="320">
        <v>1</v>
      </c>
      <c r="I20" s="320">
        <v>39</v>
      </c>
      <c r="J20" s="320">
        <v>23</v>
      </c>
      <c r="K20" s="320">
        <v>135</v>
      </c>
      <c r="L20" s="320">
        <v>86</v>
      </c>
      <c r="M20" s="320">
        <v>286</v>
      </c>
      <c r="N20" s="320">
        <v>215</v>
      </c>
      <c r="O20" s="320">
        <v>1</v>
      </c>
      <c r="P20" s="320">
        <v>1</v>
      </c>
      <c r="Q20" s="320">
        <v>4</v>
      </c>
      <c r="R20" s="381">
        <v>1</v>
      </c>
      <c r="S20" s="438">
        <v>79</v>
      </c>
      <c r="T20" s="440">
        <v>961</v>
      </c>
      <c r="U20" s="320">
        <v>89</v>
      </c>
      <c r="V20" s="320">
        <v>6</v>
      </c>
      <c r="W20" s="383">
        <v>345</v>
      </c>
    </row>
    <row r="21" spans="1:23" ht="14.4">
      <c r="A21" s="392">
        <v>15</v>
      </c>
      <c r="B21" s="369" t="s">
        <v>263</v>
      </c>
      <c r="C21" s="433">
        <v>402</v>
      </c>
      <c r="D21" s="320">
        <v>254</v>
      </c>
      <c r="E21" s="320">
        <v>49</v>
      </c>
      <c r="F21" s="320">
        <v>41</v>
      </c>
      <c r="G21" s="320">
        <v>0</v>
      </c>
      <c r="H21" s="320">
        <v>1</v>
      </c>
      <c r="I21" s="320">
        <v>540</v>
      </c>
      <c r="J21" s="320">
        <v>258</v>
      </c>
      <c r="K21" s="308">
        <v>2973</v>
      </c>
      <c r="L21" s="308">
        <v>2196</v>
      </c>
      <c r="M21" s="320">
        <v>111</v>
      </c>
      <c r="N21" s="320">
        <v>124</v>
      </c>
      <c r="O21" s="320">
        <v>2</v>
      </c>
      <c r="P21" s="320">
        <v>0</v>
      </c>
      <c r="Q21" s="320">
        <v>40</v>
      </c>
      <c r="R21" s="381">
        <v>16</v>
      </c>
      <c r="S21" s="438">
        <v>36</v>
      </c>
      <c r="T21" s="439">
        <v>7043</v>
      </c>
      <c r="U21" s="320">
        <v>347</v>
      </c>
      <c r="V21" s="320">
        <v>356</v>
      </c>
      <c r="W21" s="309">
        <v>3124</v>
      </c>
    </row>
    <row r="22" spans="1:23" ht="14.4">
      <c r="A22" s="392">
        <v>16</v>
      </c>
      <c r="B22" s="369" t="s">
        <v>264</v>
      </c>
      <c r="C22" s="433">
        <v>0</v>
      </c>
      <c r="D22" s="320">
        <v>0</v>
      </c>
      <c r="E22" s="320">
        <v>0</v>
      </c>
      <c r="F22" s="320">
        <v>2</v>
      </c>
      <c r="G22" s="320">
        <v>0</v>
      </c>
      <c r="H22" s="320">
        <v>1</v>
      </c>
      <c r="I22" s="320">
        <v>18</v>
      </c>
      <c r="J22" s="320">
        <v>12</v>
      </c>
      <c r="K22" s="320">
        <v>13</v>
      </c>
      <c r="L22" s="320">
        <v>5</v>
      </c>
      <c r="M22" s="320">
        <v>58</v>
      </c>
      <c r="N22" s="320">
        <v>33</v>
      </c>
      <c r="O22" s="320">
        <v>0</v>
      </c>
      <c r="P22" s="320">
        <v>0</v>
      </c>
      <c r="Q22" s="320">
        <v>2</v>
      </c>
      <c r="R22" s="381">
        <v>1</v>
      </c>
      <c r="S22" s="438">
        <v>0</v>
      </c>
      <c r="T22" s="440">
        <v>145</v>
      </c>
      <c r="U22" s="320">
        <v>4</v>
      </c>
      <c r="V22" s="320">
        <v>0</v>
      </c>
      <c r="W22" s="383">
        <v>67</v>
      </c>
    </row>
    <row r="23" spans="1:23" ht="14.4">
      <c r="A23" s="392">
        <v>17</v>
      </c>
      <c r="B23" s="369" t="s">
        <v>265</v>
      </c>
      <c r="C23" s="433">
        <v>1</v>
      </c>
      <c r="D23" s="320">
        <v>5</v>
      </c>
      <c r="E23" s="320">
        <v>12</v>
      </c>
      <c r="F23" s="320">
        <v>6</v>
      </c>
      <c r="G23" s="320">
        <v>5</v>
      </c>
      <c r="H23" s="320">
        <v>1</v>
      </c>
      <c r="I23" s="320">
        <v>23</v>
      </c>
      <c r="J23" s="320">
        <v>15</v>
      </c>
      <c r="K23" s="320">
        <v>57</v>
      </c>
      <c r="L23" s="320">
        <v>40</v>
      </c>
      <c r="M23" s="320">
        <v>280</v>
      </c>
      <c r="N23" s="320">
        <v>138</v>
      </c>
      <c r="O23" s="320">
        <v>0</v>
      </c>
      <c r="P23" s="320">
        <v>0</v>
      </c>
      <c r="Q23" s="320">
        <v>38</v>
      </c>
      <c r="R23" s="381">
        <v>17</v>
      </c>
      <c r="S23" s="438">
        <v>83</v>
      </c>
      <c r="T23" s="440">
        <v>721</v>
      </c>
      <c r="U23" s="320">
        <v>24</v>
      </c>
      <c r="V23" s="320">
        <v>2</v>
      </c>
      <c r="W23" s="383">
        <v>180</v>
      </c>
    </row>
    <row r="24" spans="1:23" ht="14.4">
      <c r="A24" s="392">
        <v>18</v>
      </c>
      <c r="B24" s="369" t="s">
        <v>266</v>
      </c>
      <c r="C24" s="433">
        <v>48</v>
      </c>
      <c r="D24" s="320">
        <v>22</v>
      </c>
      <c r="E24" s="320">
        <v>43</v>
      </c>
      <c r="F24" s="320">
        <v>39</v>
      </c>
      <c r="G24" s="320">
        <v>0</v>
      </c>
      <c r="H24" s="320">
        <v>2</v>
      </c>
      <c r="I24" s="320">
        <v>495</v>
      </c>
      <c r="J24" s="320">
        <v>170</v>
      </c>
      <c r="K24" s="320">
        <v>555</v>
      </c>
      <c r="L24" s="320">
        <v>278</v>
      </c>
      <c r="M24" s="320">
        <v>317</v>
      </c>
      <c r="N24" s="320">
        <v>237</v>
      </c>
      <c r="O24" s="320">
        <v>3</v>
      </c>
      <c r="P24" s="320">
        <v>0</v>
      </c>
      <c r="Q24" s="320">
        <v>30</v>
      </c>
      <c r="R24" s="381">
        <v>11</v>
      </c>
      <c r="S24" s="438">
        <v>65</v>
      </c>
      <c r="T24" s="439">
        <v>2315</v>
      </c>
      <c r="U24" s="320">
        <v>109</v>
      </c>
      <c r="V24" s="320">
        <v>111</v>
      </c>
      <c r="W24" s="309">
        <v>1255</v>
      </c>
    </row>
    <row r="25" spans="1:23" ht="14.4">
      <c r="A25" s="392">
        <v>19</v>
      </c>
      <c r="B25" s="369" t="s">
        <v>267</v>
      </c>
      <c r="C25" s="433">
        <v>0</v>
      </c>
      <c r="D25" s="320">
        <v>0</v>
      </c>
      <c r="E25" s="320">
        <v>7</v>
      </c>
      <c r="F25" s="320">
        <v>7</v>
      </c>
      <c r="G25" s="320">
        <v>1</v>
      </c>
      <c r="H25" s="320">
        <v>0</v>
      </c>
      <c r="I25" s="320">
        <v>9</v>
      </c>
      <c r="J25" s="320">
        <v>6</v>
      </c>
      <c r="K25" s="320">
        <v>387</v>
      </c>
      <c r="L25" s="320">
        <v>238</v>
      </c>
      <c r="M25" s="320">
        <v>132</v>
      </c>
      <c r="N25" s="320">
        <v>63</v>
      </c>
      <c r="O25" s="320">
        <v>0</v>
      </c>
      <c r="P25" s="320">
        <v>0</v>
      </c>
      <c r="Q25" s="320">
        <v>5</v>
      </c>
      <c r="R25" s="381">
        <v>6</v>
      </c>
      <c r="S25" s="441">
        <v>1437</v>
      </c>
      <c r="T25" s="439">
        <v>2298</v>
      </c>
      <c r="U25" s="320">
        <v>57</v>
      </c>
      <c r="V25" s="320">
        <v>0</v>
      </c>
      <c r="W25" s="383">
        <v>625</v>
      </c>
    </row>
    <row r="26" spans="1:23" ht="14.4">
      <c r="A26" s="392">
        <v>20</v>
      </c>
      <c r="B26" s="369" t="s">
        <v>268</v>
      </c>
      <c r="C26" s="433">
        <v>10</v>
      </c>
      <c r="D26" s="320">
        <v>2</v>
      </c>
      <c r="E26" s="320">
        <v>12</v>
      </c>
      <c r="F26" s="320">
        <v>12</v>
      </c>
      <c r="G26" s="320">
        <v>4</v>
      </c>
      <c r="H26" s="320">
        <v>3</v>
      </c>
      <c r="I26" s="320">
        <v>120</v>
      </c>
      <c r="J26" s="320">
        <v>37</v>
      </c>
      <c r="K26" s="320">
        <v>53</v>
      </c>
      <c r="L26" s="320">
        <v>38</v>
      </c>
      <c r="M26" s="320">
        <v>367</v>
      </c>
      <c r="N26" s="320">
        <v>234</v>
      </c>
      <c r="O26" s="320">
        <v>4</v>
      </c>
      <c r="P26" s="320">
        <v>0</v>
      </c>
      <c r="Q26" s="320">
        <v>49</v>
      </c>
      <c r="R26" s="381">
        <v>29</v>
      </c>
      <c r="S26" s="438">
        <v>3</v>
      </c>
      <c r="T26" s="440">
        <v>977</v>
      </c>
      <c r="U26" s="320">
        <v>65</v>
      </c>
      <c r="V26" s="320">
        <v>0</v>
      </c>
      <c r="W26" s="383">
        <v>442</v>
      </c>
    </row>
    <row r="27" spans="1:23" ht="14.4">
      <c r="A27" s="392">
        <v>21</v>
      </c>
      <c r="B27" s="369" t="s">
        <v>269</v>
      </c>
      <c r="C27" s="433">
        <v>14</v>
      </c>
      <c r="D27" s="320">
        <v>6</v>
      </c>
      <c r="E27" s="320">
        <v>23</v>
      </c>
      <c r="F27" s="320">
        <v>16</v>
      </c>
      <c r="G27" s="320">
        <v>1</v>
      </c>
      <c r="H27" s="320">
        <v>1</v>
      </c>
      <c r="I27" s="320">
        <v>76</v>
      </c>
      <c r="J27" s="320">
        <v>27</v>
      </c>
      <c r="K27" s="320">
        <v>138</v>
      </c>
      <c r="L27" s="320">
        <v>75</v>
      </c>
      <c r="M27" s="320">
        <v>199</v>
      </c>
      <c r="N27" s="320">
        <v>126</v>
      </c>
      <c r="O27" s="320">
        <v>2</v>
      </c>
      <c r="P27" s="320">
        <v>0</v>
      </c>
      <c r="Q27" s="320">
        <v>14</v>
      </c>
      <c r="R27" s="381">
        <v>11</v>
      </c>
      <c r="S27" s="438">
        <v>48</v>
      </c>
      <c r="T27" s="440">
        <v>777</v>
      </c>
      <c r="U27" s="320">
        <v>35</v>
      </c>
      <c r="V27" s="320">
        <v>5</v>
      </c>
      <c r="W27" s="383">
        <v>237</v>
      </c>
    </row>
    <row r="28" spans="1:23" ht="14.4">
      <c r="A28" s="392">
        <v>22</v>
      </c>
      <c r="B28" s="369" t="s">
        <v>270</v>
      </c>
      <c r="C28" s="433">
        <v>2</v>
      </c>
      <c r="D28" s="320">
        <v>3</v>
      </c>
      <c r="E28" s="320">
        <v>15</v>
      </c>
      <c r="F28" s="320">
        <v>9</v>
      </c>
      <c r="G28" s="320">
        <v>1</v>
      </c>
      <c r="H28" s="320">
        <v>1</v>
      </c>
      <c r="I28" s="320">
        <v>34</v>
      </c>
      <c r="J28" s="320">
        <v>15</v>
      </c>
      <c r="K28" s="320">
        <v>68</v>
      </c>
      <c r="L28" s="320">
        <v>41</v>
      </c>
      <c r="M28" s="320">
        <v>314</v>
      </c>
      <c r="N28" s="320">
        <v>174</v>
      </c>
      <c r="O28" s="320">
        <v>4</v>
      </c>
      <c r="P28" s="320">
        <v>0</v>
      </c>
      <c r="Q28" s="320">
        <v>22</v>
      </c>
      <c r="R28" s="381">
        <v>13</v>
      </c>
      <c r="S28" s="438">
        <v>38</v>
      </c>
      <c r="T28" s="440">
        <v>754</v>
      </c>
      <c r="U28" s="320">
        <v>69</v>
      </c>
      <c r="V28" s="320">
        <v>0</v>
      </c>
      <c r="W28" s="383">
        <v>192</v>
      </c>
    </row>
    <row r="29" spans="1:23" ht="14.4">
      <c r="A29" s="392">
        <v>23</v>
      </c>
      <c r="B29" s="369" t="s">
        <v>271</v>
      </c>
      <c r="C29" s="433">
        <v>19</v>
      </c>
      <c r="D29" s="320">
        <v>13</v>
      </c>
      <c r="E29" s="320">
        <v>78</v>
      </c>
      <c r="F29" s="320">
        <v>50</v>
      </c>
      <c r="G29" s="320">
        <v>2</v>
      </c>
      <c r="H29" s="320">
        <v>5</v>
      </c>
      <c r="I29" s="320">
        <v>166</v>
      </c>
      <c r="J29" s="320">
        <v>65</v>
      </c>
      <c r="K29" s="320">
        <v>280</v>
      </c>
      <c r="L29" s="320">
        <v>161</v>
      </c>
      <c r="M29" s="320">
        <v>796</v>
      </c>
      <c r="N29" s="320">
        <v>564</v>
      </c>
      <c r="O29" s="320">
        <v>5</v>
      </c>
      <c r="P29" s="320">
        <v>2</v>
      </c>
      <c r="Q29" s="320">
        <v>70</v>
      </c>
      <c r="R29" s="381">
        <v>38</v>
      </c>
      <c r="S29" s="438">
        <v>102</v>
      </c>
      <c r="T29" s="439">
        <v>2416</v>
      </c>
      <c r="U29" s="320">
        <v>147</v>
      </c>
      <c r="V29" s="320">
        <v>20</v>
      </c>
      <c r="W29" s="309">
        <v>1001</v>
      </c>
    </row>
    <row r="30" spans="1:23" ht="14.4">
      <c r="A30" s="392">
        <v>24</v>
      </c>
      <c r="B30" s="369" t="s">
        <v>272</v>
      </c>
      <c r="C30" s="433">
        <v>41</v>
      </c>
      <c r="D30" s="320">
        <v>49</v>
      </c>
      <c r="E30" s="320">
        <v>49</v>
      </c>
      <c r="F30" s="320">
        <v>71</v>
      </c>
      <c r="G30" s="320">
        <v>4</v>
      </c>
      <c r="H30" s="320">
        <v>6</v>
      </c>
      <c r="I30" s="320">
        <v>75</v>
      </c>
      <c r="J30" s="320">
        <v>46</v>
      </c>
      <c r="K30" s="320">
        <v>311</v>
      </c>
      <c r="L30" s="320">
        <v>282</v>
      </c>
      <c r="M30" s="320">
        <v>606</v>
      </c>
      <c r="N30" s="320">
        <v>526</v>
      </c>
      <c r="O30" s="320">
        <v>3</v>
      </c>
      <c r="P30" s="320">
        <v>2</v>
      </c>
      <c r="Q30" s="320">
        <v>47</v>
      </c>
      <c r="R30" s="381">
        <v>44</v>
      </c>
      <c r="S30" s="438">
        <v>94</v>
      </c>
      <c r="T30" s="439">
        <v>2256</v>
      </c>
      <c r="U30" s="320">
        <v>147</v>
      </c>
      <c r="V30" s="320">
        <v>0</v>
      </c>
      <c r="W30" s="383">
        <v>616</v>
      </c>
    </row>
    <row r="31" spans="1:23" ht="14.4">
      <c r="A31" s="392">
        <v>25</v>
      </c>
      <c r="B31" s="369" t="s">
        <v>273</v>
      </c>
      <c r="C31" s="433">
        <v>30</v>
      </c>
      <c r="D31" s="320">
        <v>14</v>
      </c>
      <c r="E31" s="320">
        <v>55</v>
      </c>
      <c r="F31" s="320">
        <v>42</v>
      </c>
      <c r="G31" s="320">
        <v>0</v>
      </c>
      <c r="H31" s="320">
        <v>3</v>
      </c>
      <c r="I31" s="320">
        <v>127</v>
      </c>
      <c r="J31" s="320">
        <v>67</v>
      </c>
      <c r="K31" s="320">
        <v>306</v>
      </c>
      <c r="L31" s="320">
        <v>225</v>
      </c>
      <c r="M31" s="320">
        <v>385</v>
      </c>
      <c r="N31" s="320">
        <v>325</v>
      </c>
      <c r="O31" s="320">
        <v>1</v>
      </c>
      <c r="P31" s="320">
        <v>1</v>
      </c>
      <c r="Q31" s="320">
        <v>57</v>
      </c>
      <c r="R31" s="381">
        <v>34</v>
      </c>
      <c r="S31" s="438">
        <v>47</v>
      </c>
      <c r="T31" s="439">
        <v>1719</v>
      </c>
      <c r="U31" s="320">
        <v>112</v>
      </c>
      <c r="V31" s="320">
        <v>30</v>
      </c>
      <c r="W31" s="383">
        <v>686</v>
      </c>
    </row>
    <row r="32" spans="1:23" ht="14.4">
      <c r="A32" s="392">
        <v>26</v>
      </c>
      <c r="B32" s="369" t="s">
        <v>274</v>
      </c>
      <c r="C32" s="433">
        <v>1</v>
      </c>
      <c r="D32" s="320">
        <v>2</v>
      </c>
      <c r="E32" s="320">
        <v>3</v>
      </c>
      <c r="F32" s="320">
        <v>2</v>
      </c>
      <c r="G32" s="320">
        <v>0</v>
      </c>
      <c r="H32" s="320">
        <v>1</v>
      </c>
      <c r="I32" s="320">
        <v>18</v>
      </c>
      <c r="J32" s="320">
        <v>7</v>
      </c>
      <c r="K32" s="320">
        <v>70</v>
      </c>
      <c r="L32" s="320">
        <v>23</v>
      </c>
      <c r="M32" s="320">
        <v>69</v>
      </c>
      <c r="N32" s="320">
        <v>39</v>
      </c>
      <c r="O32" s="320">
        <v>0</v>
      </c>
      <c r="P32" s="320">
        <v>0</v>
      </c>
      <c r="Q32" s="320">
        <v>7</v>
      </c>
      <c r="R32" s="381">
        <v>1</v>
      </c>
      <c r="S32" s="438">
        <v>10</v>
      </c>
      <c r="T32" s="440">
        <v>253</v>
      </c>
      <c r="U32" s="320">
        <v>9</v>
      </c>
      <c r="V32" s="320">
        <v>0</v>
      </c>
      <c r="W32" s="383">
        <v>108</v>
      </c>
    </row>
    <row r="33" spans="1:23" ht="14.4">
      <c r="A33" s="392">
        <v>27</v>
      </c>
      <c r="B33" s="369" t="s">
        <v>275</v>
      </c>
      <c r="C33" s="433">
        <v>29</v>
      </c>
      <c r="D33" s="320">
        <v>21</v>
      </c>
      <c r="E33" s="320">
        <v>19</v>
      </c>
      <c r="F33" s="320">
        <v>15</v>
      </c>
      <c r="G33" s="320">
        <v>0</v>
      </c>
      <c r="H33" s="320">
        <v>2</v>
      </c>
      <c r="I33" s="320">
        <v>301</v>
      </c>
      <c r="J33" s="320">
        <v>159</v>
      </c>
      <c r="K33" s="320">
        <v>441</v>
      </c>
      <c r="L33" s="320">
        <v>368</v>
      </c>
      <c r="M33" s="320">
        <v>512</v>
      </c>
      <c r="N33" s="320">
        <v>507</v>
      </c>
      <c r="O33" s="320">
        <v>0</v>
      </c>
      <c r="P33" s="320">
        <v>0</v>
      </c>
      <c r="Q33" s="320">
        <v>49</v>
      </c>
      <c r="R33" s="381">
        <v>52</v>
      </c>
      <c r="S33" s="438">
        <v>51</v>
      </c>
      <c r="T33" s="439">
        <v>2526</v>
      </c>
      <c r="U33" s="320">
        <v>78</v>
      </c>
      <c r="V33" s="320">
        <v>0</v>
      </c>
      <c r="W33" s="309">
        <v>1017</v>
      </c>
    </row>
    <row r="34" spans="1:23" ht="14.4">
      <c r="A34" s="393">
        <v>28</v>
      </c>
      <c r="B34" s="744" t="s">
        <v>276</v>
      </c>
      <c r="C34" s="435">
        <v>327</v>
      </c>
      <c r="D34" s="817">
        <v>201</v>
      </c>
      <c r="E34" s="817">
        <v>231</v>
      </c>
      <c r="F34" s="817">
        <v>173</v>
      </c>
      <c r="G34" s="817">
        <v>4</v>
      </c>
      <c r="H34" s="817">
        <v>6</v>
      </c>
      <c r="I34" s="817">
        <v>563</v>
      </c>
      <c r="J34" s="817">
        <v>276</v>
      </c>
      <c r="K34" s="815">
        <v>1714</v>
      </c>
      <c r="L34" s="817">
        <v>997</v>
      </c>
      <c r="M34" s="817">
        <v>881</v>
      </c>
      <c r="N34" s="817">
        <v>695</v>
      </c>
      <c r="O34" s="817">
        <v>7</v>
      </c>
      <c r="P34" s="817">
        <v>8</v>
      </c>
      <c r="Q34" s="817">
        <v>133</v>
      </c>
      <c r="R34" s="742">
        <v>99</v>
      </c>
      <c r="S34" s="685">
        <v>220</v>
      </c>
      <c r="T34" s="686">
        <v>6535</v>
      </c>
      <c r="U34" s="817">
        <v>11</v>
      </c>
      <c r="V34" s="817">
        <v>302</v>
      </c>
      <c r="W34" s="861">
        <v>2821</v>
      </c>
    </row>
    <row r="35" spans="1:23" ht="14.4">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712</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696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247"/>
      <c r="B42" s="247"/>
      <c r="C42" s="247"/>
      <c r="D42" s="247"/>
      <c r="E42" s="247"/>
      <c r="F42" s="247"/>
      <c r="G42" s="247"/>
      <c r="H42" s="247"/>
      <c r="I42" s="247"/>
      <c r="J42" s="247"/>
      <c r="K42" s="247"/>
      <c r="L42" s="247"/>
      <c r="M42" s="247"/>
      <c r="N42" s="247"/>
      <c r="O42" s="247"/>
      <c r="P42" s="247"/>
      <c r="Q42" s="247"/>
      <c r="R42" s="247"/>
      <c r="S42" s="247"/>
      <c r="T42" s="247"/>
      <c r="U42" s="247"/>
      <c r="V42" s="247"/>
      <c r="W42" s="247"/>
    </row>
    <row r="43" spans="1:23" ht="15" customHeight="1">
      <c r="A43" s="247"/>
      <c r="B43" s="247"/>
      <c r="C43" s="247"/>
      <c r="D43" s="247"/>
      <c r="E43" s="247"/>
      <c r="F43" s="247"/>
      <c r="G43" s="247"/>
      <c r="H43" s="247"/>
      <c r="I43" s="247"/>
      <c r="J43" s="247"/>
      <c r="K43" s="247"/>
      <c r="L43" s="247"/>
      <c r="M43" s="247"/>
      <c r="N43" s="247"/>
      <c r="O43" s="247"/>
      <c r="P43" s="247"/>
      <c r="Q43" s="247"/>
      <c r="R43" s="247"/>
      <c r="S43" s="247"/>
      <c r="T43" s="247"/>
      <c r="U43" s="247"/>
      <c r="V43" s="247"/>
      <c r="W43" s="247"/>
    </row>
  </sheetData>
  <mergeCells count="19">
    <mergeCell ref="A41:W41"/>
    <mergeCell ref="A36:W36"/>
    <mergeCell ref="A37:W37"/>
    <mergeCell ref="A38:W38"/>
    <mergeCell ref="A39:W39"/>
    <mergeCell ref="A40:W40"/>
    <mergeCell ref="M4:N4"/>
    <mergeCell ref="O4:P4"/>
    <mergeCell ref="Q4:R4"/>
    <mergeCell ref="A2:W2"/>
    <mergeCell ref="A3:A5"/>
    <mergeCell ref="B3:B5"/>
    <mergeCell ref="C3:T3"/>
    <mergeCell ref="U3:W4"/>
    <mergeCell ref="C4:D4"/>
    <mergeCell ref="E4:F4"/>
    <mergeCell ref="G4:H4"/>
    <mergeCell ref="I4:J4"/>
    <mergeCell ref="K4:L4"/>
  </mergeCells>
  <hyperlinks>
    <hyperlink ref="A1" location="'Table of Contents'!A1" display="Return to Table of Contents" xr:uid="{586A6147-6ACF-4885-8A4F-1886C5EEE537}"/>
  </hyperlinks>
  <pageMargins left="0.2" right="0.2" top="0.5" bottom="0.5" header="0" footer="0"/>
  <pageSetup paperSize="5"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8A8-C21B-45F9-9B9E-9C9EB21BAA19}">
  <dimension ref="A1:W43"/>
  <sheetViews>
    <sheetView showGridLines="0" topLeftCell="A7" zoomScale="80" zoomScaleNormal="80" workbookViewId="0">
      <selection activeCell="C7" sqref="C7:W35"/>
    </sheetView>
  </sheetViews>
  <sheetFormatPr defaultColWidth="11" defaultRowHeight="15" customHeight="1"/>
  <cols>
    <col min="1" max="1" width="9.5" style="9" customWidth="1"/>
    <col min="2" max="2" width="41.5976562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69921875" bestFit="1" customWidth="1"/>
    <col min="23" max="23" width="11.69921875" bestFit="1" customWidth="1"/>
  </cols>
  <sheetData>
    <row r="1" spans="1:23" ht="15" customHeight="1">
      <c r="A1" s="128" t="s">
        <v>204</v>
      </c>
    </row>
    <row r="2" spans="1:23" ht="117" customHeight="1">
      <c r="A2" s="1243" t="s">
        <v>714</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30" customHeight="1">
      <c r="A3" s="1360" t="s">
        <v>621</v>
      </c>
      <c r="B3" s="1360"/>
      <c r="C3" s="1360"/>
      <c r="D3" s="1360"/>
      <c r="E3" s="1360"/>
      <c r="F3" s="1360"/>
      <c r="G3" s="1360"/>
      <c r="H3" s="1360"/>
      <c r="I3" s="1360"/>
      <c r="J3" s="1360"/>
      <c r="K3" s="1360"/>
      <c r="L3" s="1360"/>
      <c r="M3" s="1360"/>
      <c r="N3" s="1360"/>
      <c r="O3" s="1360"/>
      <c r="P3" s="1360"/>
      <c r="Q3" s="1360"/>
      <c r="R3" s="1360"/>
      <c r="S3" s="1360"/>
      <c r="T3" s="1360"/>
      <c r="U3" s="1360"/>
      <c r="V3" s="1360"/>
      <c r="W3" s="1360"/>
    </row>
    <row r="4" spans="1:23" ht="17.100000000000001" customHeight="1">
      <c r="A4" s="1308" t="s">
        <v>245</v>
      </c>
      <c r="B4" s="1357" t="s">
        <v>246</v>
      </c>
      <c r="C4" s="1293" t="s">
        <v>592</v>
      </c>
      <c r="D4" s="1293"/>
      <c r="E4" s="1293"/>
      <c r="F4" s="1293"/>
      <c r="G4" s="1293"/>
      <c r="H4" s="1293"/>
      <c r="I4" s="1293"/>
      <c r="J4" s="1293"/>
      <c r="K4" s="1293"/>
      <c r="L4" s="1293"/>
      <c r="M4" s="1293"/>
      <c r="N4" s="1293"/>
      <c r="O4" s="1293"/>
      <c r="P4" s="1293"/>
      <c r="Q4" s="1293"/>
      <c r="R4" s="1293"/>
      <c r="S4" s="1293"/>
      <c r="T4" s="1294"/>
      <c r="U4" s="1361" t="s">
        <v>598</v>
      </c>
      <c r="V4" s="1335"/>
      <c r="W4" s="1358"/>
    </row>
    <row r="5" spans="1:23" ht="35.1" customHeight="1">
      <c r="A5" s="1308"/>
      <c r="B5" s="1357"/>
      <c r="C5" s="1354" t="s">
        <v>295</v>
      </c>
      <c r="D5" s="1355"/>
      <c r="E5" s="1354" t="s">
        <v>593</v>
      </c>
      <c r="F5" s="1355"/>
      <c r="G5" s="1354" t="s">
        <v>594</v>
      </c>
      <c r="H5" s="1355"/>
      <c r="I5" s="1354" t="s">
        <v>217</v>
      </c>
      <c r="J5" s="1355"/>
      <c r="K5" s="1354" t="s">
        <v>595</v>
      </c>
      <c r="L5" s="1355"/>
      <c r="M5" s="1354" t="s">
        <v>223</v>
      </c>
      <c r="N5" s="1355"/>
      <c r="O5" s="1354" t="s">
        <v>596</v>
      </c>
      <c r="P5" s="1355"/>
      <c r="Q5" s="1354" t="s">
        <v>221</v>
      </c>
      <c r="R5" s="1356"/>
      <c r="S5" s="403" t="s">
        <v>207</v>
      </c>
      <c r="T5" s="403" t="s">
        <v>597</v>
      </c>
      <c r="U5" s="1362"/>
      <c r="V5" s="1336"/>
      <c r="W5" s="1359"/>
    </row>
    <row r="6" spans="1:23" ht="17.100000000000001" customHeight="1">
      <c r="A6" s="1309"/>
      <c r="B6" s="1334"/>
      <c r="C6" s="334" t="s">
        <v>234</v>
      </c>
      <c r="D6" s="334" t="s">
        <v>238</v>
      </c>
      <c r="E6" s="334" t="s">
        <v>234</v>
      </c>
      <c r="F6" s="334" t="s">
        <v>238</v>
      </c>
      <c r="G6" s="334" t="s">
        <v>234</v>
      </c>
      <c r="H6" s="334" t="s">
        <v>238</v>
      </c>
      <c r="I6" s="334" t="s">
        <v>234</v>
      </c>
      <c r="J6" s="334" t="s">
        <v>238</v>
      </c>
      <c r="K6" s="334" t="s">
        <v>234</v>
      </c>
      <c r="L6" s="334" t="s">
        <v>238</v>
      </c>
      <c r="M6" s="334" t="s">
        <v>234</v>
      </c>
      <c r="N6" s="334" t="s">
        <v>238</v>
      </c>
      <c r="O6" s="334" t="s">
        <v>234</v>
      </c>
      <c r="P6" s="334" t="s">
        <v>238</v>
      </c>
      <c r="Q6" s="334" t="s">
        <v>234</v>
      </c>
      <c r="R6" s="403" t="s">
        <v>238</v>
      </c>
      <c r="S6" s="917" t="s">
        <v>599</v>
      </c>
      <c r="T6" s="917" t="s">
        <v>207</v>
      </c>
      <c r="U6" s="893" t="s">
        <v>600</v>
      </c>
      <c r="V6" s="437" t="s">
        <v>601</v>
      </c>
      <c r="W6" s="403" t="s">
        <v>602</v>
      </c>
    </row>
    <row r="7" spans="1:23" ht="17.100000000000001" customHeight="1">
      <c r="A7" s="914" t="s">
        <v>603</v>
      </c>
      <c r="B7" s="410" t="s">
        <v>248</v>
      </c>
      <c r="C7" s="921">
        <v>2</v>
      </c>
      <c r="D7" s="887">
        <v>0</v>
      </c>
      <c r="E7" s="887">
        <v>3</v>
      </c>
      <c r="F7" s="887">
        <v>0</v>
      </c>
      <c r="G7" s="887">
        <v>0</v>
      </c>
      <c r="H7" s="887">
        <v>0</v>
      </c>
      <c r="I7" s="887">
        <v>19</v>
      </c>
      <c r="J7" s="887">
        <v>11</v>
      </c>
      <c r="K7" s="887">
        <v>26</v>
      </c>
      <c r="L7" s="887">
        <v>7</v>
      </c>
      <c r="M7" s="887">
        <v>79</v>
      </c>
      <c r="N7" s="887">
        <v>29</v>
      </c>
      <c r="O7" s="887">
        <v>0</v>
      </c>
      <c r="P7" s="887">
        <v>0</v>
      </c>
      <c r="Q7" s="887">
        <v>1</v>
      </c>
      <c r="R7" s="895">
        <v>4</v>
      </c>
      <c r="S7" s="922">
        <v>10</v>
      </c>
      <c r="T7" s="896">
        <v>191</v>
      </c>
      <c r="U7" s="887">
        <v>4</v>
      </c>
      <c r="V7" s="389">
        <v>3</v>
      </c>
      <c r="W7" s="395">
        <v>5</v>
      </c>
    </row>
    <row r="8" spans="1:23" ht="16.2">
      <c r="A8" s="392" t="s">
        <v>604</v>
      </c>
      <c r="B8" s="369" t="s">
        <v>249</v>
      </c>
      <c r="C8" s="433" t="s">
        <v>622</v>
      </c>
      <c r="D8" s="320" t="s">
        <v>622</v>
      </c>
      <c r="E8" s="320" t="s">
        <v>622</v>
      </c>
      <c r="F8" s="320" t="s">
        <v>622</v>
      </c>
      <c r="G8" s="320" t="s">
        <v>622</v>
      </c>
      <c r="H8" s="320" t="s">
        <v>622</v>
      </c>
      <c r="I8" s="320" t="s">
        <v>622</v>
      </c>
      <c r="J8" s="320" t="s">
        <v>622</v>
      </c>
      <c r="K8" s="320" t="s">
        <v>622</v>
      </c>
      <c r="L8" s="320" t="s">
        <v>622</v>
      </c>
      <c r="M8" s="320" t="s">
        <v>622</v>
      </c>
      <c r="N8" s="320" t="s">
        <v>622</v>
      </c>
      <c r="O8" s="320" t="s">
        <v>622</v>
      </c>
      <c r="P8" s="320" t="s">
        <v>622</v>
      </c>
      <c r="Q8" s="320" t="s">
        <v>622</v>
      </c>
      <c r="R8" s="381" t="s">
        <v>622</v>
      </c>
      <c r="S8" s="440" t="s">
        <v>622</v>
      </c>
      <c r="T8" s="440" t="s">
        <v>622</v>
      </c>
      <c r="U8" s="320" t="s">
        <v>622</v>
      </c>
      <c r="V8" s="320" t="s">
        <v>622</v>
      </c>
      <c r="W8" s="383" t="s">
        <v>622</v>
      </c>
    </row>
    <row r="9" spans="1:23" ht="16.2">
      <c r="A9" s="392" t="s">
        <v>605</v>
      </c>
      <c r="B9" s="369" t="s">
        <v>250</v>
      </c>
      <c r="C9" s="433">
        <v>0</v>
      </c>
      <c r="D9" s="320">
        <v>0</v>
      </c>
      <c r="E9" s="320">
        <v>0</v>
      </c>
      <c r="F9" s="320">
        <v>0</v>
      </c>
      <c r="G9" s="320">
        <v>0</v>
      </c>
      <c r="H9" s="320">
        <v>0</v>
      </c>
      <c r="I9" s="320">
        <v>0</v>
      </c>
      <c r="J9" s="320">
        <v>0</v>
      </c>
      <c r="K9" s="320">
        <v>0</v>
      </c>
      <c r="L9" s="320">
        <v>0</v>
      </c>
      <c r="M9" s="320">
        <v>0</v>
      </c>
      <c r="N9" s="320">
        <v>0</v>
      </c>
      <c r="O9" s="320">
        <v>0</v>
      </c>
      <c r="P9" s="320">
        <v>0</v>
      </c>
      <c r="Q9" s="320">
        <v>0</v>
      </c>
      <c r="R9" s="381">
        <v>0</v>
      </c>
      <c r="S9" s="440">
        <v>0</v>
      </c>
      <c r="T9" s="440">
        <v>0</v>
      </c>
      <c r="U9" s="320">
        <v>0</v>
      </c>
      <c r="V9" s="320">
        <v>0</v>
      </c>
      <c r="W9" s="383">
        <v>0</v>
      </c>
    </row>
    <row r="10" spans="1:23" ht="16.2">
      <c r="A10" s="392" t="s">
        <v>606</v>
      </c>
      <c r="B10" s="369" t="s">
        <v>251</v>
      </c>
      <c r="C10" s="433">
        <v>0</v>
      </c>
      <c r="D10" s="320">
        <v>0</v>
      </c>
      <c r="E10" s="320">
        <v>0</v>
      </c>
      <c r="F10" s="320">
        <v>0</v>
      </c>
      <c r="G10" s="320">
        <v>0</v>
      </c>
      <c r="H10" s="320">
        <v>0</v>
      </c>
      <c r="I10" s="320">
        <v>0</v>
      </c>
      <c r="J10" s="320">
        <v>0</v>
      </c>
      <c r="K10" s="320">
        <v>0</v>
      </c>
      <c r="L10" s="320">
        <v>0</v>
      </c>
      <c r="M10" s="320">
        <v>0</v>
      </c>
      <c r="N10" s="320">
        <v>0</v>
      </c>
      <c r="O10" s="320">
        <v>0</v>
      </c>
      <c r="P10" s="320">
        <v>0</v>
      </c>
      <c r="Q10" s="320">
        <v>0</v>
      </c>
      <c r="R10" s="381">
        <v>0</v>
      </c>
      <c r="S10" s="440">
        <v>0</v>
      </c>
      <c r="T10" s="440">
        <v>0</v>
      </c>
      <c r="U10" s="320">
        <v>0</v>
      </c>
      <c r="V10" s="320">
        <v>0</v>
      </c>
      <c r="W10" s="383">
        <v>0</v>
      </c>
    </row>
    <row r="11" spans="1:23" ht="17.100000000000001" customHeight="1">
      <c r="A11" s="392" t="s">
        <v>607</v>
      </c>
      <c r="B11" s="369" t="s">
        <v>252</v>
      </c>
      <c r="C11" s="433">
        <v>0</v>
      </c>
      <c r="D11" s="320">
        <v>0</v>
      </c>
      <c r="E11" s="320">
        <v>0</v>
      </c>
      <c r="F11" s="320">
        <v>0</v>
      </c>
      <c r="G11" s="320">
        <v>0</v>
      </c>
      <c r="H11" s="320">
        <v>0</v>
      </c>
      <c r="I11" s="320">
        <v>0</v>
      </c>
      <c r="J11" s="320">
        <v>0</v>
      </c>
      <c r="K11" s="320">
        <v>0</v>
      </c>
      <c r="L11" s="320">
        <v>0</v>
      </c>
      <c r="M11" s="320">
        <v>0</v>
      </c>
      <c r="N11" s="320">
        <v>0</v>
      </c>
      <c r="O11" s="320">
        <v>0</v>
      </c>
      <c r="P11" s="320">
        <v>0</v>
      </c>
      <c r="Q11" s="320">
        <v>0</v>
      </c>
      <c r="R11" s="381">
        <v>0</v>
      </c>
      <c r="S11" s="440">
        <v>0</v>
      </c>
      <c r="T11" s="440">
        <v>0</v>
      </c>
      <c r="U11" s="320">
        <v>0</v>
      </c>
      <c r="V11" s="320">
        <v>0</v>
      </c>
      <c r="W11" s="383">
        <v>0</v>
      </c>
    </row>
    <row r="12" spans="1:23" ht="16.2">
      <c r="A12" s="392" t="s">
        <v>608</v>
      </c>
      <c r="B12" s="369" t="s">
        <v>253</v>
      </c>
      <c r="C12" s="433" t="s">
        <v>622</v>
      </c>
      <c r="D12" s="320" t="s">
        <v>622</v>
      </c>
      <c r="E12" s="320" t="s">
        <v>622</v>
      </c>
      <c r="F12" s="320" t="s">
        <v>622</v>
      </c>
      <c r="G12" s="320" t="s">
        <v>622</v>
      </c>
      <c r="H12" s="320" t="s">
        <v>622</v>
      </c>
      <c r="I12" s="320" t="s">
        <v>622</v>
      </c>
      <c r="J12" s="320" t="s">
        <v>622</v>
      </c>
      <c r="K12" s="320" t="s">
        <v>622</v>
      </c>
      <c r="L12" s="320" t="s">
        <v>622</v>
      </c>
      <c r="M12" s="320" t="s">
        <v>622</v>
      </c>
      <c r="N12" s="320" t="s">
        <v>622</v>
      </c>
      <c r="O12" s="320" t="s">
        <v>622</v>
      </c>
      <c r="P12" s="320" t="s">
        <v>622</v>
      </c>
      <c r="Q12" s="320" t="s">
        <v>622</v>
      </c>
      <c r="R12" s="381" t="s">
        <v>622</v>
      </c>
      <c r="S12" s="440" t="s">
        <v>622</v>
      </c>
      <c r="T12" s="440" t="s">
        <v>622</v>
      </c>
      <c r="U12" s="320" t="s">
        <v>622</v>
      </c>
      <c r="V12" s="320" t="s">
        <v>622</v>
      </c>
      <c r="W12" s="383" t="s">
        <v>622</v>
      </c>
    </row>
    <row r="13" spans="1:23" ht="16.2">
      <c r="A13" s="392" t="s">
        <v>609</v>
      </c>
      <c r="B13" s="369" t="s">
        <v>254</v>
      </c>
      <c r="C13" s="433">
        <v>0</v>
      </c>
      <c r="D13" s="320">
        <v>0</v>
      </c>
      <c r="E13" s="320">
        <v>0</v>
      </c>
      <c r="F13" s="320">
        <v>0</v>
      </c>
      <c r="G13" s="320">
        <v>0</v>
      </c>
      <c r="H13" s="320">
        <v>0</v>
      </c>
      <c r="I13" s="320">
        <v>0</v>
      </c>
      <c r="J13" s="320">
        <v>0</v>
      </c>
      <c r="K13" s="320">
        <v>0</v>
      </c>
      <c r="L13" s="320">
        <v>0</v>
      </c>
      <c r="M13" s="320">
        <v>0</v>
      </c>
      <c r="N13" s="320">
        <v>0</v>
      </c>
      <c r="O13" s="320">
        <v>0</v>
      </c>
      <c r="P13" s="320">
        <v>0</v>
      </c>
      <c r="Q13" s="320">
        <v>0</v>
      </c>
      <c r="R13" s="381">
        <v>0</v>
      </c>
      <c r="S13" s="440">
        <v>0</v>
      </c>
      <c r="T13" s="440">
        <v>0</v>
      </c>
      <c r="U13" s="320">
        <v>0</v>
      </c>
      <c r="V13" s="320">
        <v>0</v>
      </c>
      <c r="W13" s="383">
        <v>0</v>
      </c>
    </row>
    <row r="14" spans="1:23" ht="16.2">
      <c r="A14" s="392" t="s">
        <v>611</v>
      </c>
      <c r="B14" s="369" t="s">
        <v>255</v>
      </c>
      <c r="C14" s="433" t="s">
        <v>622</v>
      </c>
      <c r="D14" s="320" t="s">
        <v>622</v>
      </c>
      <c r="E14" s="320" t="s">
        <v>622</v>
      </c>
      <c r="F14" s="320" t="s">
        <v>622</v>
      </c>
      <c r="G14" s="320" t="s">
        <v>622</v>
      </c>
      <c r="H14" s="320" t="s">
        <v>622</v>
      </c>
      <c r="I14" s="320" t="s">
        <v>622</v>
      </c>
      <c r="J14" s="320" t="s">
        <v>622</v>
      </c>
      <c r="K14" s="320" t="s">
        <v>622</v>
      </c>
      <c r="L14" s="320" t="s">
        <v>622</v>
      </c>
      <c r="M14" s="320" t="s">
        <v>622</v>
      </c>
      <c r="N14" s="320" t="s">
        <v>622</v>
      </c>
      <c r="O14" s="320" t="s">
        <v>622</v>
      </c>
      <c r="P14" s="320" t="s">
        <v>622</v>
      </c>
      <c r="Q14" s="320" t="s">
        <v>622</v>
      </c>
      <c r="R14" s="381" t="s">
        <v>622</v>
      </c>
      <c r="S14" s="440" t="s">
        <v>622</v>
      </c>
      <c r="T14" s="440" t="s">
        <v>622</v>
      </c>
      <c r="U14" s="320" t="s">
        <v>622</v>
      </c>
      <c r="V14" s="320" t="s">
        <v>622</v>
      </c>
      <c r="W14" s="383" t="s">
        <v>622</v>
      </c>
    </row>
    <row r="15" spans="1:23" ht="16.2">
      <c r="A15" s="392" t="s">
        <v>613</v>
      </c>
      <c r="B15" s="369" t="s">
        <v>256</v>
      </c>
      <c r="C15" s="433">
        <v>0</v>
      </c>
      <c r="D15" s="320">
        <v>0</v>
      </c>
      <c r="E15" s="320">
        <v>0</v>
      </c>
      <c r="F15" s="320">
        <v>0</v>
      </c>
      <c r="G15" s="320">
        <v>0</v>
      </c>
      <c r="H15" s="320">
        <v>0</v>
      </c>
      <c r="I15" s="320">
        <v>0</v>
      </c>
      <c r="J15" s="320">
        <v>0</v>
      </c>
      <c r="K15" s="320">
        <v>0</v>
      </c>
      <c r="L15" s="320">
        <v>0</v>
      </c>
      <c r="M15" s="320">
        <v>0</v>
      </c>
      <c r="N15" s="320">
        <v>0</v>
      </c>
      <c r="O15" s="320">
        <v>0</v>
      </c>
      <c r="P15" s="320">
        <v>0</v>
      </c>
      <c r="Q15" s="320">
        <v>0</v>
      </c>
      <c r="R15" s="381">
        <v>0</v>
      </c>
      <c r="S15" s="440">
        <v>0</v>
      </c>
      <c r="T15" s="440">
        <v>0</v>
      </c>
      <c r="U15" s="320">
        <v>0</v>
      </c>
      <c r="V15" s="320">
        <v>0</v>
      </c>
      <c r="W15" s="383">
        <v>0</v>
      </c>
    </row>
    <row r="16" spans="1:23" ht="16.2">
      <c r="A16" s="392" t="s">
        <v>614</v>
      </c>
      <c r="B16" s="369" t="s">
        <v>257</v>
      </c>
      <c r="C16" s="433">
        <v>0</v>
      </c>
      <c r="D16" s="320">
        <v>0</v>
      </c>
      <c r="E16" s="320">
        <v>0</v>
      </c>
      <c r="F16" s="320">
        <v>0</v>
      </c>
      <c r="G16" s="320">
        <v>0</v>
      </c>
      <c r="H16" s="320">
        <v>0</v>
      </c>
      <c r="I16" s="320">
        <v>0</v>
      </c>
      <c r="J16" s="320">
        <v>0</v>
      </c>
      <c r="K16" s="320">
        <v>0</v>
      </c>
      <c r="L16" s="320">
        <v>0</v>
      </c>
      <c r="M16" s="320">
        <v>0</v>
      </c>
      <c r="N16" s="320">
        <v>0</v>
      </c>
      <c r="O16" s="320">
        <v>0</v>
      </c>
      <c r="P16" s="320">
        <v>0</v>
      </c>
      <c r="Q16" s="320">
        <v>0</v>
      </c>
      <c r="R16" s="381">
        <v>0</v>
      </c>
      <c r="S16" s="440">
        <v>0</v>
      </c>
      <c r="T16" s="440">
        <v>0</v>
      </c>
      <c r="U16" s="320">
        <v>0</v>
      </c>
      <c r="V16" s="320">
        <v>0</v>
      </c>
      <c r="W16" s="383">
        <v>0</v>
      </c>
    </row>
    <row r="17" spans="1:23" ht="16.2">
      <c r="A17" s="392">
        <v>10</v>
      </c>
      <c r="B17" s="369" t="s">
        <v>258</v>
      </c>
      <c r="C17" s="433">
        <v>0</v>
      </c>
      <c r="D17" s="320">
        <v>0</v>
      </c>
      <c r="E17" s="320">
        <v>2</v>
      </c>
      <c r="F17" s="320">
        <v>0</v>
      </c>
      <c r="G17" s="320">
        <v>0</v>
      </c>
      <c r="H17" s="320">
        <v>0</v>
      </c>
      <c r="I17" s="320">
        <v>5</v>
      </c>
      <c r="J17" s="320">
        <v>2</v>
      </c>
      <c r="K17" s="320">
        <v>4</v>
      </c>
      <c r="L17" s="320">
        <v>1</v>
      </c>
      <c r="M17" s="320">
        <v>6</v>
      </c>
      <c r="N17" s="320">
        <v>4</v>
      </c>
      <c r="O17" s="320">
        <v>0</v>
      </c>
      <c r="P17" s="320">
        <v>0</v>
      </c>
      <c r="Q17" s="320">
        <v>0</v>
      </c>
      <c r="R17" s="381">
        <v>0</v>
      </c>
      <c r="S17" s="440">
        <v>2</v>
      </c>
      <c r="T17" s="440">
        <v>26</v>
      </c>
      <c r="U17" s="320">
        <v>1</v>
      </c>
      <c r="V17" s="320">
        <v>0</v>
      </c>
      <c r="W17" s="383">
        <v>1</v>
      </c>
    </row>
    <row r="18" spans="1:23" ht="16.2">
      <c r="A18" s="392">
        <v>11</v>
      </c>
      <c r="B18" s="369" t="s">
        <v>259</v>
      </c>
      <c r="C18" s="433" t="s">
        <v>622</v>
      </c>
      <c r="D18" s="320" t="s">
        <v>622</v>
      </c>
      <c r="E18" s="320" t="s">
        <v>622</v>
      </c>
      <c r="F18" s="320" t="s">
        <v>622</v>
      </c>
      <c r="G18" s="320" t="s">
        <v>622</v>
      </c>
      <c r="H18" s="320" t="s">
        <v>622</v>
      </c>
      <c r="I18" s="320" t="s">
        <v>622</v>
      </c>
      <c r="J18" s="320" t="s">
        <v>622</v>
      </c>
      <c r="K18" s="320" t="s">
        <v>622</v>
      </c>
      <c r="L18" s="320" t="s">
        <v>622</v>
      </c>
      <c r="M18" s="320" t="s">
        <v>622</v>
      </c>
      <c r="N18" s="320" t="s">
        <v>622</v>
      </c>
      <c r="O18" s="320" t="s">
        <v>622</v>
      </c>
      <c r="P18" s="320" t="s">
        <v>622</v>
      </c>
      <c r="Q18" s="320" t="s">
        <v>622</v>
      </c>
      <c r="R18" s="381" t="s">
        <v>622</v>
      </c>
      <c r="S18" s="440" t="s">
        <v>622</v>
      </c>
      <c r="T18" s="440" t="s">
        <v>622</v>
      </c>
      <c r="U18" s="320" t="s">
        <v>622</v>
      </c>
      <c r="V18" s="320" t="s">
        <v>622</v>
      </c>
      <c r="W18" s="383" t="s">
        <v>622</v>
      </c>
    </row>
    <row r="19" spans="1:23" ht="16.2">
      <c r="A19" s="392">
        <v>12</v>
      </c>
      <c r="B19" s="369" t="s">
        <v>260</v>
      </c>
      <c r="C19" s="433" t="s">
        <v>622</v>
      </c>
      <c r="D19" s="320" t="s">
        <v>622</v>
      </c>
      <c r="E19" s="320" t="s">
        <v>622</v>
      </c>
      <c r="F19" s="320" t="s">
        <v>622</v>
      </c>
      <c r="G19" s="320" t="s">
        <v>622</v>
      </c>
      <c r="H19" s="320" t="s">
        <v>622</v>
      </c>
      <c r="I19" s="320" t="s">
        <v>622</v>
      </c>
      <c r="J19" s="320" t="s">
        <v>622</v>
      </c>
      <c r="K19" s="320" t="s">
        <v>622</v>
      </c>
      <c r="L19" s="320" t="s">
        <v>622</v>
      </c>
      <c r="M19" s="320" t="s">
        <v>622</v>
      </c>
      <c r="N19" s="320" t="s">
        <v>622</v>
      </c>
      <c r="O19" s="320" t="s">
        <v>622</v>
      </c>
      <c r="P19" s="320" t="s">
        <v>622</v>
      </c>
      <c r="Q19" s="320" t="s">
        <v>622</v>
      </c>
      <c r="R19" s="381" t="s">
        <v>622</v>
      </c>
      <c r="S19" s="440" t="s">
        <v>622</v>
      </c>
      <c r="T19" s="440" t="s">
        <v>622</v>
      </c>
      <c r="U19" s="320" t="s">
        <v>622</v>
      </c>
      <c r="V19" s="320" t="s">
        <v>622</v>
      </c>
      <c r="W19" s="383" t="s">
        <v>622</v>
      </c>
    </row>
    <row r="20" spans="1:23" ht="16.2">
      <c r="A20" s="392">
        <v>13</v>
      </c>
      <c r="B20" s="369" t="s">
        <v>261</v>
      </c>
      <c r="C20" s="433">
        <v>0</v>
      </c>
      <c r="D20" s="320">
        <v>0</v>
      </c>
      <c r="E20" s="320">
        <v>0</v>
      </c>
      <c r="F20" s="320">
        <v>0</v>
      </c>
      <c r="G20" s="320">
        <v>0</v>
      </c>
      <c r="H20" s="320">
        <v>0</v>
      </c>
      <c r="I20" s="320">
        <v>0</v>
      </c>
      <c r="J20" s="320">
        <v>0</v>
      </c>
      <c r="K20" s="320">
        <v>0</v>
      </c>
      <c r="L20" s="320">
        <v>0</v>
      </c>
      <c r="M20" s="320">
        <v>0</v>
      </c>
      <c r="N20" s="320">
        <v>0</v>
      </c>
      <c r="O20" s="320">
        <v>0</v>
      </c>
      <c r="P20" s="320">
        <v>0</v>
      </c>
      <c r="Q20" s="320">
        <v>0</v>
      </c>
      <c r="R20" s="381">
        <v>0</v>
      </c>
      <c r="S20" s="440">
        <v>0</v>
      </c>
      <c r="T20" s="440">
        <v>0</v>
      </c>
      <c r="U20" s="320">
        <v>0</v>
      </c>
      <c r="V20" s="320">
        <v>0</v>
      </c>
      <c r="W20" s="383">
        <v>0</v>
      </c>
    </row>
    <row r="21" spans="1:23" ht="16.2">
      <c r="A21" s="392">
        <v>14</v>
      </c>
      <c r="B21" s="369" t="s">
        <v>262</v>
      </c>
      <c r="C21" s="433">
        <v>0</v>
      </c>
      <c r="D21" s="320">
        <v>0</v>
      </c>
      <c r="E21" s="320">
        <v>0</v>
      </c>
      <c r="F21" s="320">
        <v>0</v>
      </c>
      <c r="G21" s="320">
        <v>0</v>
      </c>
      <c r="H21" s="320">
        <v>0</v>
      </c>
      <c r="I21" s="320">
        <v>0</v>
      </c>
      <c r="J21" s="320">
        <v>2</v>
      </c>
      <c r="K21" s="320">
        <v>1</v>
      </c>
      <c r="L21" s="320">
        <v>1</v>
      </c>
      <c r="M21" s="320">
        <v>7</v>
      </c>
      <c r="N21" s="320">
        <v>2</v>
      </c>
      <c r="O21" s="320">
        <v>0</v>
      </c>
      <c r="P21" s="320">
        <v>0</v>
      </c>
      <c r="Q21" s="320">
        <v>0</v>
      </c>
      <c r="R21" s="381">
        <v>0</v>
      </c>
      <c r="S21" s="440">
        <v>1</v>
      </c>
      <c r="T21" s="440">
        <v>14</v>
      </c>
      <c r="U21" s="320">
        <v>0</v>
      </c>
      <c r="V21" s="320">
        <v>1</v>
      </c>
      <c r="W21" s="383">
        <v>0</v>
      </c>
    </row>
    <row r="22" spans="1:23" ht="16.2">
      <c r="A22" s="392">
        <v>15</v>
      </c>
      <c r="B22" s="369" t="s">
        <v>263</v>
      </c>
      <c r="C22" s="433" t="s">
        <v>622</v>
      </c>
      <c r="D22" s="320" t="s">
        <v>622</v>
      </c>
      <c r="E22" s="320" t="s">
        <v>622</v>
      </c>
      <c r="F22" s="320" t="s">
        <v>622</v>
      </c>
      <c r="G22" s="320" t="s">
        <v>622</v>
      </c>
      <c r="H22" s="320" t="s">
        <v>622</v>
      </c>
      <c r="I22" s="320" t="s">
        <v>622</v>
      </c>
      <c r="J22" s="320" t="s">
        <v>622</v>
      </c>
      <c r="K22" s="320" t="s">
        <v>622</v>
      </c>
      <c r="L22" s="320" t="s">
        <v>622</v>
      </c>
      <c r="M22" s="320" t="s">
        <v>622</v>
      </c>
      <c r="N22" s="320" t="s">
        <v>622</v>
      </c>
      <c r="O22" s="320" t="s">
        <v>622</v>
      </c>
      <c r="P22" s="320" t="s">
        <v>622</v>
      </c>
      <c r="Q22" s="320" t="s">
        <v>622</v>
      </c>
      <c r="R22" s="381" t="s">
        <v>622</v>
      </c>
      <c r="S22" s="440" t="s">
        <v>622</v>
      </c>
      <c r="T22" s="440" t="s">
        <v>622</v>
      </c>
      <c r="U22" s="320" t="s">
        <v>622</v>
      </c>
      <c r="V22" s="320" t="s">
        <v>622</v>
      </c>
      <c r="W22" s="383" t="s">
        <v>622</v>
      </c>
    </row>
    <row r="23" spans="1:23" ht="16.2">
      <c r="A23" s="392">
        <v>16</v>
      </c>
      <c r="B23" s="369" t="s">
        <v>264</v>
      </c>
      <c r="C23" s="433">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40">
        <v>0</v>
      </c>
      <c r="T23" s="440">
        <v>0</v>
      </c>
      <c r="U23" s="320">
        <v>0</v>
      </c>
      <c r="V23" s="320">
        <v>0</v>
      </c>
      <c r="W23" s="383">
        <v>0</v>
      </c>
    </row>
    <row r="24" spans="1:23" ht="16.2">
      <c r="A24" s="392">
        <v>17</v>
      </c>
      <c r="B24" s="369" t="s">
        <v>265</v>
      </c>
      <c r="C24" s="433">
        <v>0</v>
      </c>
      <c r="D24" s="320">
        <v>0</v>
      </c>
      <c r="E24" s="320">
        <v>0</v>
      </c>
      <c r="F24" s="320">
        <v>0</v>
      </c>
      <c r="G24" s="320">
        <v>0</v>
      </c>
      <c r="H24" s="320">
        <v>0</v>
      </c>
      <c r="I24" s="320">
        <v>0</v>
      </c>
      <c r="J24" s="320">
        <v>0</v>
      </c>
      <c r="K24" s="320">
        <v>0</v>
      </c>
      <c r="L24" s="320">
        <v>0</v>
      </c>
      <c r="M24" s="320">
        <v>0</v>
      </c>
      <c r="N24" s="320">
        <v>0</v>
      </c>
      <c r="O24" s="320">
        <v>0</v>
      </c>
      <c r="P24" s="320">
        <v>0</v>
      </c>
      <c r="Q24" s="320">
        <v>0</v>
      </c>
      <c r="R24" s="381">
        <v>0</v>
      </c>
      <c r="S24" s="440">
        <v>0</v>
      </c>
      <c r="T24" s="440">
        <v>0</v>
      </c>
      <c r="U24" s="320">
        <v>0</v>
      </c>
      <c r="V24" s="320">
        <v>0</v>
      </c>
      <c r="W24" s="383">
        <v>0</v>
      </c>
    </row>
    <row r="25" spans="1:23" ht="16.2">
      <c r="A25" s="392">
        <v>18</v>
      </c>
      <c r="B25" s="369" t="s">
        <v>266</v>
      </c>
      <c r="C25" s="433" t="s">
        <v>622</v>
      </c>
      <c r="D25" s="320" t="s">
        <v>622</v>
      </c>
      <c r="E25" s="320" t="s">
        <v>622</v>
      </c>
      <c r="F25" s="320" t="s">
        <v>622</v>
      </c>
      <c r="G25" s="320" t="s">
        <v>622</v>
      </c>
      <c r="H25" s="320" t="s">
        <v>622</v>
      </c>
      <c r="I25" s="320" t="s">
        <v>622</v>
      </c>
      <c r="J25" s="320" t="s">
        <v>622</v>
      </c>
      <c r="K25" s="320" t="s">
        <v>622</v>
      </c>
      <c r="L25" s="320" t="s">
        <v>622</v>
      </c>
      <c r="M25" s="320" t="s">
        <v>622</v>
      </c>
      <c r="N25" s="320" t="s">
        <v>622</v>
      </c>
      <c r="O25" s="320" t="s">
        <v>622</v>
      </c>
      <c r="P25" s="320" t="s">
        <v>622</v>
      </c>
      <c r="Q25" s="320" t="s">
        <v>622</v>
      </c>
      <c r="R25" s="381" t="s">
        <v>622</v>
      </c>
      <c r="S25" s="440" t="s">
        <v>622</v>
      </c>
      <c r="T25" s="440" t="s">
        <v>622</v>
      </c>
      <c r="U25" s="320" t="s">
        <v>622</v>
      </c>
      <c r="V25" s="320" t="s">
        <v>622</v>
      </c>
      <c r="W25" s="383" t="s">
        <v>622</v>
      </c>
    </row>
    <row r="26" spans="1:23" ht="16.2">
      <c r="A26" s="392">
        <v>19</v>
      </c>
      <c r="B26" s="369" t="s">
        <v>267</v>
      </c>
      <c r="C26" s="433" t="s">
        <v>622</v>
      </c>
      <c r="D26" s="320" t="s">
        <v>622</v>
      </c>
      <c r="E26" s="320" t="s">
        <v>622</v>
      </c>
      <c r="F26" s="320" t="s">
        <v>622</v>
      </c>
      <c r="G26" s="320" t="s">
        <v>622</v>
      </c>
      <c r="H26" s="320" t="s">
        <v>622</v>
      </c>
      <c r="I26" s="320" t="s">
        <v>622</v>
      </c>
      <c r="J26" s="320" t="s">
        <v>622</v>
      </c>
      <c r="K26" s="320" t="s">
        <v>622</v>
      </c>
      <c r="L26" s="320" t="s">
        <v>622</v>
      </c>
      <c r="M26" s="320" t="s">
        <v>622</v>
      </c>
      <c r="N26" s="320" t="s">
        <v>622</v>
      </c>
      <c r="O26" s="320" t="s">
        <v>622</v>
      </c>
      <c r="P26" s="320" t="s">
        <v>622</v>
      </c>
      <c r="Q26" s="320" t="s">
        <v>622</v>
      </c>
      <c r="R26" s="381" t="s">
        <v>622</v>
      </c>
      <c r="S26" s="440" t="s">
        <v>622</v>
      </c>
      <c r="T26" s="440" t="s">
        <v>622</v>
      </c>
      <c r="U26" s="320" t="s">
        <v>622</v>
      </c>
      <c r="V26" s="320" t="s">
        <v>622</v>
      </c>
      <c r="W26" s="383" t="s">
        <v>622</v>
      </c>
    </row>
    <row r="27" spans="1:23" ht="16.2">
      <c r="A27" s="392">
        <v>20</v>
      </c>
      <c r="B27" s="369" t="s">
        <v>268</v>
      </c>
      <c r="C27" s="433">
        <v>0</v>
      </c>
      <c r="D27" s="320">
        <v>0</v>
      </c>
      <c r="E27" s="320">
        <v>0</v>
      </c>
      <c r="F27" s="320">
        <v>0</v>
      </c>
      <c r="G27" s="320">
        <v>0</v>
      </c>
      <c r="H27" s="320">
        <v>0</v>
      </c>
      <c r="I27" s="320">
        <v>0</v>
      </c>
      <c r="J27" s="320">
        <v>0</v>
      </c>
      <c r="K27" s="320">
        <v>0</v>
      </c>
      <c r="L27" s="320">
        <v>0</v>
      </c>
      <c r="M27" s="320">
        <v>0</v>
      </c>
      <c r="N27" s="320">
        <v>0</v>
      </c>
      <c r="O27" s="320">
        <v>0</v>
      </c>
      <c r="P27" s="320">
        <v>0</v>
      </c>
      <c r="Q27" s="320">
        <v>0</v>
      </c>
      <c r="R27" s="381">
        <v>0</v>
      </c>
      <c r="S27" s="440">
        <v>0</v>
      </c>
      <c r="T27" s="440">
        <v>0</v>
      </c>
      <c r="U27" s="320">
        <v>0</v>
      </c>
      <c r="V27" s="320">
        <v>0</v>
      </c>
      <c r="W27" s="383">
        <v>0</v>
      </c>
    </row>
    <row r="28" spans="1:23" ht="16.2">
      <c r="A28" s="392">
        <v>21</v>
      </c>
      <c r="B28" s="369" t="s">
        <v>269</v>
      </c>
      <c r="C28" s="433">
        <v>0</v>
      </c>
      <c r="D28" s="320">
        <v>0</v>
      </c>
      <c r="E28" s="320">
        <v>0</v>
      </c>
      <c r="F28" s="320">
        <v>0</v>
      </c>
      <c r="G28" s="320">
        <v>0</v>
      </c>
      <c r="H28" s="320">
        <v>0</v>
      </c>
      <c r="I28" s="320">
        <v>0</v>
      </c>
      <c r="J28" s="320">
        <v>0</v>
      </c>
      <c r="K28" s="320">
        <v>3</v>
      </c>
      <c r="L28" s="320">
        <v>0</v>
      </c>
      <c r="M28" s="320">
        <v>2</v>
      </c>
      <c r="N28" s="320">
        <v>2</v>
      </c>
      <c r="O28" s="320">
        <v>0</v>
      </c>
      <c r="P28" s="320">
        <v>0</v>
      </c>
      <c r="Q28" s="320">
        <v>0</v>
      </c>
      <c r="R28" s="381">
        <v>1</v>
      </c>
      <c r="S28" s="440">
        <v>4</v>
      </c>
      <c r="T28" s="440">
        <v>12</v>
      </c>
      <c r="U28" s="320">
        <v>0</v>
      </c>
      <c r="V28" s="320">
        <v>0</v>
      </c>
      <c r="W28" s="383">
        <v>0</v>
      </c>
    </row>
    <row r="29" spans="1:23" ht="16.2">
      <c r="A29" s="392">
        <v>22</v>
      </c>
      <c r="B29" s="369" t="s">
        <v>270</v>
      </c>
      <c r="C29" s="433">
        <v>0</v>
      </c>
      <c r="D29" s="320">
        <v>0</v>
      </c>
      <c r="E29" s="320">
        <v>0</v>
      </c>
      <c r="F29" s="320">
        <v>0</v>
      </c>
      <c r="G29" s="320">
        <v>0</v>
      </c>
      <c r="H29" s="320">
        <v>0</v>
      </c>
      <c r="I29" s="320">
        <v>1</v>
      </c>
      <c r="J29" s="320">
        <v>0</v>
      </c>
      <c r="K29" s="320">
        <v>0</v>
      </c>
      <c r="L29" s="320">
        <v>0</v>
      </c>
      <c r="M29" s="320">
        <v>5</v>
      </c>
      <c r="N29" s="320">
        <v>3</v>
      </c>
      <c r="O29" s="320">
        <v>0</v>
      </c>
      <c r="P29" s="320">
        <v>0</v>
      </c>
      <c r="Q29" s="320">
        <v>0</v>
      </c>
      <c r="R29" s="381">
        <v>0</v>
      </c>
      <c r="S29" s="440">
        <v>1</v>
      </c>
      <c r="T29" s="440">
        <v>10</v>
      </c>
      <c r="U29" s="320">
        <v>1</v>
      </c>
      <c r="V29" s="320">
        <v>0</v>
      </c>
      <c r="W29" s="383">
        <v>0</v>
      </c>
    </row>
    <row r="30" spans="1:23" ht="16.2">
      <c r="A30" s="392">
        <v>23</v>
      </c>
      <c r="B30" s="369" t="s">
        <v>271</v>
      </c>
      <c r="C30" s="433" t="s">
        <v>622</v>
      </c>
      <c r="D30" s="320" t="s">
        <v>622</v>
      </c>
      <c r="E30" s="320" t="s">
        <v>622</v>
      </c>
      <c r="F30" s="320" t="s">
        <v>622</v>
      </c>
      <c r="G30" s="320" t="s">
        <v>622</v>
      </c>
      <c r="H30" s="320" t="s">
        <v>622</v>
      </c>
      <c r="I30" s="320" t="s">
        <v>622</v>
      </c>
      <c r="J30" s="320" t="s">
        <v>622</v>
      </c>
      <c r="K30" s="320" t="s">
        <v>622</v>
      </c>
      <c r="L30" s="320" t="s">
        <v>622</v>
      </c>
      <c r="M30" s="320" t="s">
        <v>622</v>
      </c>
      <c r="N30" s="320" t="s">
        <v>622</v>
      </c>
      <c r="O30" s="320" t="s">
        <v>622</v>
      </c>
      <c r="P30" s="320" t="s">
        <v>622</v>
      </c>
      <c r="Q30" s="320" t="s">
        <v>622</v>
      </c>
      <c r="R30" s="381" t="s">
        <v>622</v>
      </c>
      <c r="S30" s="440" t="s">
        <v>622</v>
      </c>
      <c r="T30" s="440" t="s">
        <v>622</v>
      </c>
      <c r="U30" s="320" t="s">
        <v>622</v>
      </c>
      <c r="V30" s="320" t="s">
        <v>622</v>
      </c>
      <c r="W30" s="383" t="s">
        <v>622</v>
      </c>
    </row>
    <row r="31" spans="1:23" ht="16.2">
      <c r="A31" s="392">
        <v>24</v>
      </c>
      <c r="B31" s="369" t="s">
        <v>272</v>
      </c>
      <c r="C31" s="433">
        <v>0</v>
      </c>
      <c r="D31" s="320">
        <v>0</v>
      </c>
      <c r="E31" s="320">
        <v>0</v>
      </c>
      <c r="F31" s="320">
        <v>0</v>
      </c>
      <c r="G31" s="320">
        <v>0</v>
      </c>
      <c r="H31" s="320">
        <v>0</v>
      </c>
      <c r="I31" s="320">
        <v>0</v>
      </c>
      <c r="J31" s="320">
        <v>0</v>
      </c>
      <c r="K31" s="320">
        <v>0</v>
      </c>
      <c r="L31" s="320">
        <v>0</v>
      </c>
      <c r="M31" s="320">
        <v>0</v>
      </c>
      <c r="N31" s="320">
        <v>0</v>
      </c>
      <c r="O31" s="320">
        <v>0</v>
      </c>
      <c r="P31" s="320">
        <v>0</v>
      </c>
      <c r="Q31" s="320">
        <v>0</v>
      </c>
      <c r="R31" s="381">
        <v>0</v>
      </c>
      <c r="S31" s="440">
        <v>0</v>
      </c>
      <c r="T31" s="440">
        <v>0</v>
      </c>
      <c r="U31" s="320">
        <v>0</v>
      </c>
      <c r="V31" s="320">
        <v>0</v>
      </c>
      <c r="W31" s="383">
        <v>0</v>
      </c>
    </row>
    <row r="32" spans="1:23" ht="16.2">
      <c r="A32" s="392">
        <v>25</v>
      </c>
      <c r="B32" s="369" t="s">
        <v>273</v>
      </c>
      <c r="C32" s="433">
        <v>1</v>
      </c>
      <c r="D32" s="320">
        <v>0</v>
      </c>
      <c r="E32" s="320">
        <v>0</v>
      </c>
      <c r="F32" s="320">
        <v>0</v>
      </c>
      <c r="G32" s="320">
        <v>0</v>
      </c>
      <c r="H32" s="320">
        <v>0</v>
      </c>
      <c r="I32" s="320">
        <v>8</v>
      </c>
      <c r="J32" s="320">
        <v>2</v>
      </c>
      <c r="K32" s="320">
        <v>5</v>
      </c>
      <c r="L32" s="320">
        <v>2</v>
      </c>
      <c r="M32" s="320">
        <v>14</v>
      </c>
      <c r="N32" s="320">
        <v>7</v>
      </c>
      <c r="O32" s="320">
        <v>0</v>
      </c>
      <c r="P32" s="320">
        <v>0</v>
      </c>
      <c r="Q32" s="320">
        <v>1</v>
      </c>
      <c r="R32" s="381">
        <v>1</v>
      </c>
      <c r="S32" s="440">
        <v>1</v>
      </c>
      <c r="T32" s="440">
        <v>42</v>
      </c>
      <c r="U32" s="320">
        <v>1</v>
      </c>
      <c r="V32" s="320">
        <v>0</v>
      </c>
      <c r="W32" s="383">
        <v>2</v>
      </c>
    </row>
    <row r="33" spans="1:23" ht="16.2">
      <c r="A33" s="392">
        <v>26</v>
      </c>
      <c r="B33" s="369" t="s">
        <v>274</v>
      </c>
      <c r="C33" s="433">
        <v>0</v>
      </c>
      <c r="D33" s="320">
        <v>0</v>
      </c>
      <c r="E33" s="320">
        <v>0</v>
      </c>
      <c r="F33" s="320">
        <v>0</v>
      </c>
      <c r="G33" s="320">
        <v>0</v>
      </c>
      <c r="H33" s="320">
        <v>0</v>
      </c>
      <c r="I33" s="320">
        <v>0</v>
      </c>
      <c r="J33" s="320">
        <v>0</v>
      </c>
      <c r="K33" s="320">
        <v>0</v>
      </c>
      <c r="L33" s="320">
        <v>0</v>
      </c>
      <c r="M33" s="320">
        <v>0</v>
      </c>
      <c r="N33" s="320">
        <v>0</v>
      </c>
      <c r="O33" s="320">
        <v>0</v>
      </c>
      <c r="P33" s="320">
        <v>0</v>
      </c>
      <c r="Q33" s="320">
        <v>0</v>
      </c>
      <c r="R33" s="381">
        <v>0</v>
      </c>
      <c r="S33" s="440">
        <v>0</v>
      </c>
      <c r="T33" s="440">
        <v>0</v>
      </c>
      <c r="U33" s="320">
        <v>0</v>
      </c>
      <c r="V33" s="320">
        <v>0</v>
      </c>
      <c r="W33" s="383">
        <v>0</v>
      </c>
    </row>
    <row r="34" spans="1:23" ht="16.2">
      <c r="A34" s="392">
        <v>27</v>
      </c>
      <c r="B34" s="369" t="s">
        <v>275</v>
      </c>
      <c r="C34" s="433">
        <v>0</v>
      </c>
      <c r="D34" s="320">
        <v>0</v>
      </c>
      <c r="E34" s="320">
        <v>0</v>
      </c>
      <c r="F34" s="320">
        <v>0</v>
      </c>
      <c r="G34" s="320">
        <v>0</v>
      </c>
      <c r="H34" s="320">
        <v>0</v>
      </c>
      <c r="I34" s="320">
        <v>0</v>
      </c>
      <c r="J34" s="320">
        <v>0</v>
      </c>
      <c r="K34" s="320">
        <v>0</v>
      </c>
      <c r="L34" s="320">
        <v>0</v>
      </c>
      <c r="M34" s="320">
        <v>0</v>
      </c>
      <c r="N34" s="320">
        <v>0</v>
      </c>
      <c r="O34" s="320">
        <v>0</v>
      </c>
      <c r="P34" s="320">
        <v>0</v>
      </c>
      <c r="Q34" s="320">
        <v>0</v>
      </c>
      <c r="R34" s="381">
        <v>0</v>
      </c>
      <c r="S34" s="440">
        <v>0</v>
      </c>
      <c r="T34" s="440">
        <v>0</v>
      </c>
      <c r="U34" s="320">
        <v>0</v>
      </c>
      <c r="V34" s="320">
        <v>0</v>
      </c>
      <c r="W34" s="383">
        <v>0</v>
      </c>
    </row>
    <row r="35" spans="1:23" ht="16.2">
      <c r="A35" s="393">
        <v>28</v>
      </c>
      <c r="B35" s="744" t="s">
        <v>276</v>
      </c>
      <c r="C35" s="435">
        <v>0</v>
      </c>
      <c r="D35" s="817">
        <v>0</v>
      </c>
      <c r="E35" s="817">
        <v>1</v>
      </c>
      <c r="F35" s="817">
        <v>0</v>
      </c>
      <c r="G35" s="817">
        <v>0</v>
      </c>
      <c r="H35" s="817">
        <v>0</v>
      </c>
      <c r="I35" s="817">
        <v>4</v>
      </c>
      <c r="J35" s="817">
        <v>3</v>
      </c>
      <c r="K35" s="817">
        <v>10</v>
      </c>
      <c r="L35" s="817">
        <v>3</v>
      </c>
      <c r="M35" s="817">
        <v>30</v>
      </c>
      <c r="N35" s="817">
        <v>6</v>
      </c>
      <c r="O35" s="817">
        <v>0</v>
      </c>
      <c r="P35" s="817">
        <v>0</v>
      </c>
      <c r="Q35" s="817">
        <v>0</v>
      </c>
      <c r="R35" s="742">
        <v>0</v>
      </c>
      <c r="S35" s="687">
        <v>0</v>
      </c>
      <c r="T35" s="687">
        <v>57</v>
      </c>
      <c r="U35" s="817">
        <v>0</v>
      </c>
      <c r="V35" s="817">
        <v>1</v>
      </c>
      <c r="W35" s="898">
        <v>0</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715</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696</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330584AF-547F-41A4-8995-A6A35A5CFD54}"/>
    <hyperlink ref="A43" location="'Table of Contents'!A1" display="Return to Table of Contents" xr:uid="{A2BAEC86-AA79-4837-9F51-B4E4819ACE1D}"/>
  </hyperlinks>
  <pageMargins left="0.2" right="0.2" top="0.5" bottom="0.5" header="0" footer="0"/>
  <pageSetup paperSize="5"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673B-5DB2-4B1C-BC72-1E01891784DF}">
  <dimension ref="A1:W43"/>
  <sheetViews>
    <sheetView showGridLines="0" topLeftCell="A7" zoomScale="80" zoomScaleNormal="80" workbookViewId="0">
      <selection activeCell="A7" sqref="A7:A35"/>
    </sheetView>
  </sheetViews>
  <sheetFormatPr defaultColWidth="11" defaultRowHeight="15" customHeight="1"/>
  <cols>
    <col min="1" max="1" width="9.59765625" style="9" customWidth="1"/>
    <col min="2" max="2" width="36.1992187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128" t="s">
        <v>204</v>
      </c>
    </row>
    <row r="2" spans="1:23" ht="121.95" customHeight="1">
      <c r="A2" s="1243" t="s">
        <v>716</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27.6" customHeight="1">
      <c r="A3" s="1360" t="s">
        <v>621</v>
      </c>
      <c r="B3" s="1360"/>
      <c r="C3" s="1360"/>
      <c r="D3" s="1360"/>
      <c r="E3" s="1360"/>
      <c r="F3" s="1360"/>
      <c r="G3" s="1360"/>
      <c r="H3" s="1360"/>
      <c r="I3" s="1360"/>
      <c r="J3" s="1360"/>
      <c r="K3" s="1360"/>
      <c r="L3" s="1360"/>
      <c r="M3" s="1360"/>
      <c r="N3" s="1360"/>
      <c r="O3" s="1360"/>
      <c r="P3" s="1360"/>
      <c r="Q3" s="1360"/>
      <c r="R3" s="1360"/>
      <c r="S3" s="1360"/>
      <c r="T3" s="1360"/>
      <c r="U3" s="1360"/>
      <c r="V3" s="1360"/>
      <c r="W3" s="1360"/>
    </row>
    <row r="4" spans="1:23" ht="17.100000000000001" customHeight="1">
      <c r="A4" s="1308" t="s">
        <v>245</v>
      </c>
      <c r="B4" s="1363" t="s">
        <v>246</v>
      </c>
      <c r="C4" s="1293" t="s">
        <v>592</v>
      </c>
      <c r="D4" s="1293"/>
      <c r="E4" s="1293"/>
      <c r="F4" s="1293"/>
      <c r="G4" s="1293"/>
      <c r="H4" s="1293"/>
      <c r="I4" s="1293"/>
      <c r="J4" s="1293"/>
      <c r="K4" s="1293"/>
      <c r="L4" s="1293"/>
      <c r="M4" s="1293"/>
      <c r="N4" s="1293"/>
      <c r="O4" s="1293"/>
      <c r="P4" s="1293"/>
      <c r="Q4" s="1293"/>
      <c r="R4" s="1293"/>
      <c r="S4" s="1293"/>
      <c r="T4" s="1294"/>
      <c r="U4" s="1361" t="s">
        <v>598</v>
      </c>
      <c r="V4" s="1335"/>
      <c r="W4" s="1358"/>
    </row>
    <row r="5" spans="1:23" ht="35.1" customHeight="1">
      <c r="A5" s="1308"/>
      <c r="B5" s="1363"/>
      <c r="C5" s="1354" t="s">
        <v>295</v>
      </c>
      <c r="D5" s="1355"/>
      <c r="E5" s="1354" t="s">
        <v>593</v>
      </c>
      <c r="F5" s="1355"/>
      <c r="G5" s="1354" t="s">
        <v>594</v>
      </c>
      <c r="H5" s="1355"/>
      <c r="I5" s="1354" t="s">
        <v>217</v>
      </c>
      <c r="J5" s="1355"/>
      <c r="K5" s="1354" t="s">
        <v>595</v>
      </c>
      <c r="L5" s="1355"/>
      <c r="M5" s="1354" t="s">
        <v>223</v>
      </c>
      <c r="N5" s="1355"/>
      <c r="O5" s="1354" t="s">
        <v>596</v>
      </c>
      <c r="P5" s="1355"/>
      <c r="Q5" s="1354" t="s">
        <v>221</v>
      </c>
      <c r="R5" s="1356"/>
      <c r="S5" s="403" t="s">
        <v>207</v>
      </c>
      <c r="T5" s="403" t="s">
        <v>597</v>
      </c>
      <c r="U5" s="1362"/>
      <c r="V5" s="1336"/>
      <c r="W5" s="1359"/>
    </row>
    <row r="6" spans="1:23" ht="17.100000000000001" customHeight="1">
      <c r="A6" s="1309"/>
      <c r="B6" s="1364"/>
      <c r="C6" s="334" t="s">
        <v>234</v>
      </c>
      <c r="D6" s="334" t="s">
        <v>238</v>
      </c>
      <c r="E6" s="334" t="s">
        <v>234</v>
      </c>
      <c r="F6" s="334" t="s">
        <v>238</v>
      </c>
      <c r="G6" s="334" t="s">
        <v>234</v>
      </c>
      <c r="H6" s="334" t="s">
        <v>238</v>
      </c>
      <c r="I6" s="334" t="s">
        <v>234</v>
      </c>
      <c r="J6" s="334" t="s">
        <v>238</v>
      </c>
      <c r="K6" s="334" t="s">
        <v>234</v>
      </c>
      <c r="L6" s="334" t="s">
        <v>238</v>
      </c>
      <c r="M6" s="334" t="s">
        <v>234</v>
      </c>
      <c r="N6" s="334" t="s">
        <v>238</v>
      </c>
      <c r="O6" s="334" t="s">
        <v>234</v>
      </c>
      <c r="P6" s="334" t="s">
        <v>238</v>
      </c>
      <c r="Q6" s="334" t="s">
        <v>234</v>
      </c>
      <c r="R6" s="403" t="s">
        <v>238</v>
      </c>
      <c r="S6" s="917" t="s">
        <v>599</v>
      </c>
      <c r="T6" s="917" t="s">
        <v>207</v>
      </c>
      <c r="U6" s="371" t="s">
        <v>600</v>
      </c>
      <c r="V6" s="437" t="s">
        <v>601</v>
      </c>
      <c r="W6" s="403" t="s">
        <v>602</v>
      </c>
    </row>
    <row r="7" spans="1:23" ht="17.100000000000001" customHeight="1">
      <c r="A7" s="914" t="s">
        <v>603</v>
      </c>
      <c r="B7" s="410" t="s">
        <v>248</v>
      </c>
      <c r="C7" s="921">
        <v>1</v>
      </c>
      <c r="D7" s="887">
        <v>0</v>
      </c>
      <c r="E7" s="887">
        <v>2</v>
      </c>
      <c r="F7" s="887">
        <v>0</v>
      </c>
      <c r="G7" s="887">
        <v>1</v>
      </c>
      <c r="H7" s="887">
        <v>0</v>
      </c>
      <c r="I7" s="887">
        <v>8</v>
      </c>
      <c r="J7" s="887">
        <v>2</v>
      </c>
      <c r="K7" s="887">
        <v>16</v>
      </c>
      <c r="L7" s="887">
        <v>14</v>
      </c>
      <c r="M7" s="887">
        <v>33</v>
      </c>
      <c r="N7" s="887">
        <v>6</v>
      </c>
      <c r="O7" s="887">
        <v>0</v>
      </c>
      <c r="P7" s="887">
        <v>0</v>
      </c>
      <c r="Q7" s="887">
        <v>1</v>
      </c>
      <c r="R7" s="895">
        <v>1</v>
      </c>
      <c r="S7" s="923">
        <v>2</v>
      </c>
      <c r="T7" s="923">
        <v>87</v>
      </c>
      <c r="U7" s="431">
        <v>3</v>
      </c>
      <c r="V7" s="389">
        <v>3</v>
      </c>
      <c r="W7" s="395">
        <v>10</v>
      </c>
    </row>
    <row r="8" spans="1:23" ht="16.2">
      <c r="A8" s="392" t="s">
        <v>604</v>
      </c>
      <c r="B8" s="369" t="s">
        <v>249</v>
      </c>
      <c r="C8" s="433">
        <v>0</v>
      </c>
      <c r="D8" s="320">
        <v>0</v>
      </c>
      <c r="E8" s="320">
        <v>0</v>
      </c>
      <c r="F8" s="320">
        <v>0</v>
      </c>
      <c r="G8" s="320">
        <v>0</v>
      </c>
      <c r="H8" s="320">
        <v>0</v>
      </c>
      <c r="I8" s="320">
        <v>0</v>
      </c>
      <c r="J8" s="320">
        <v>0</v>
      </c>
      <c r="K8" s="320">
        <v>0</v>
      </c>
      <c r="L8" s="320">
        <v>0</v>
      </c>
      <c r="M8" s="320">
        <v>0</v>
      </c>
      <c r="N8" s="320">
        <v>0</v>
      </c>
      <c r="O8" s="320">
        <v>0</v>
      </c>
      <c r="P8" s="320">
        <v>0</v>
      </c>
      <c r="Q8" s="320">
        <v>0</v>
      </c>
      <c r="R8" s="381">
        <v>0</v>
      </c>
      <c r="S8" s="438">
        <v>0</v>
      </c>
      <c r="T8" s="438">
        <v>0</v>
      </c>
      <c r="U8" s="433">
        <v>0</v>
      </c>
      <c r="V8" s="320">
        <v>0</v>
      </c>
      <c r="W8" s="383">
        <v>0</v>
      </c>
    </row>
    <row r="9" spans="1:23" ht="16.2">
      <c r="A9" s="392" t="s">
        <v>605</v>
      </c>
      <c r="B9" s="369" t="s">
        <v>250</v>
      </c>
      <c r="C9" s="433" t="s">
        <v>622</v>
      </c>
      <c r="D9" s="320" t="s">
        <v>622</v>
      </c>
      <c r="E9" s="320" t="s">
        <v>622</v>
      </c>
      <c r="F9" s="320" t="s">
        <v>622</v>
      </c>
      <c r="G9" s="320" t="s">
        <v>622</v>
      </c>
      <c r="H9" s="320" t="s">
        <v>622</v>
      </c>
      <c r="I9" s="320" t="s">
        <v>622</v>
      </c>
      <c r="J9" s="320" t="s">
        <v>622</v>
      </c>
      <c r="K9" s="320" t="s">
        <v>622</v>
      </c>
      <c r="L9" s="320" t="s">
        <v>622</v>
      </c>
      <c r="M9" s="320" t="s">
        <v>622</v>
      </c>
      <c r="N9" s="320" t="s">
        <v>622</v>
      </c>
      <c r="O9" s="320" t="s">
        <v>622</v>
      </c>
      <c r="P9" s="320" t="s">
        <v>622</v>
      </c>
      <c r="Q9" s="320" t="s">
        <v>622</v>
      </c>
      <c r="R9" s="381" t="s">
        <v>622</v>
      </c>
      <c r="S9" s="440" t="s">
        <v>622</v>
      </c>
      <c r="T9" s="440" t="s">
        <v>622</v>
      </c>
      <c r="U9" s="320" t="s">
        <v>622</v>
      </c>
      <c r="V9" s="320" t="s">
        <v>622</v>
      </c>
      <c r="W9" s="383" t="s">
        <v>622</v>
      </c>
    </row>
    <row r="10" spans="1:23" ht="16.2">
      <c r="A10" s="392" t="s">
        <v>606</v>
      </c>
      <c r="B10" s="369" t="s">
        <v>251</v>
      </c>
      <c r="C10" s="433">
        <v>0</v>
      </c>
      <c r="D10" s="320">
        <v>0</v>
      </c>
      <c r="E10" s="320">
        <v>0</v>
      </c>
      <c r="F10" s="320">
        <v>0</v>
      </c>
      <c r="G10" s="320">
        <v>0</v>
      </c>
      <c r="H10" s="320">
        <v>0</v>
      </c>
      <c r="I10" s="320">
        <v>0</v>
      </c>
      <c r="J10" s="320">
        <v>0</v>
      </c>
      <c r="K10" s="320">
        <v>0</v>
      </c>
      <c r="L10" s="320">
        <v>0</v>
      </c>
      <c r="M10" s="320">
        <v>0</v>
      </c>
      <c r="N10" s="320">
        <v>0</v>
      </c>
      <c r="O10" s="320">
        <v>0</v>
      </c>
      <c r="P10" s="320">
        <v>0</v>
      </c>
      <c r="Q10" s="320">
        <v>0</v>
      </c>
      <c r="R10" s="381">
        <v>0</v>
      </c>
      <c r="S10" s="438">
        <v>0</v>
      </c>
      <c r="T10" s="438">
        <v>0</v>
      </c>
      <c r="U10" s="433">
        <v>0</v>
      </c>
      <c r="V10" s="320">
        <v>0</v>
      </c>
      <c r="W10" s="383">
        <v>0</v>
      </c>
    </row>
    <row r="11" spans="1:23" ht="17.100000000000001" customHeight="1">
      <c r="A11" s="392" t="s">
        <v>607</v>
      </c>
      <c r="B11" s="369" t="s">
        <v>252</v>
      </c>
      <c r="C11" s="433">
        <v>0</v>
      </c>
      <c r="D11" s="320">
        <v>0</v>
      </c>
      <c r="E11" s="320">
        <v>0</v>
      </c>
      <c r="F11" s="320">
        <v>0</v>
      </c>
      <c r="G11" s="320">
        <v>0</v>
      </c>
      <c r="H11" s="320">
        <v>0</v>
      </c>
      <c r="I11" s="320">
        <v>0</v>
      </c>
      <c r="J11" s="320">
        <v>0</v>
      </c>
      <c r="K11" s="320">
        <v>0</v>
      </c>
      <c r="L11" s="320">
        <v>0</v>
      </c>
      <c r="M11" s="320">
        <v>0</v>
      </c>
      <c r="N11" s="320">
        <v>0</v>
      </c>
      <c r="O11" s="320">
        <v>0</v>
      </c>
      <c r="P11" s="320">
        <v>0</v>
      </c>
      <c r="Q11" s="320">
        <v>0</v>
      </c>
      <c r="R11" s="381">
        <v>0</v>
      </c>
      <c r="S11" s="438">
        <v>0</v>
      </c>
      <c r="T11" s="438">
        <v>0</v>
      </c>
      <c r="U11" s="433">
        <v>0</v>
      </c>
      <c r="V11" s="320">
        <v>0</v>
      </c>
      <c r="W11" s="383">
        <v>0</v>
      </c>
    </row>
    <row r="12" spans="1:23" ht="16.2">
      <c r="A12" s="392" t="s">
        <v>608</v>
      </c>
      <c r="B12" s="369" t="s">
        <v>253</v>
      </c>
      <c r="C12" s="433">
        <v>0</v>
      </c>
      <c r="D12" s="320">
        <v>0</v>
      </c>
      <c r="E12" s="320">
        <v>0</v>
      </c>
      <c r="F12" s="320">
        <v>0</v>
      </c>
      <c r="G12" s="320">
        <v>0</v>
      </c>
      <c r="H12" s="320">
        <v>0</v>
      </c>
      <c r="I12" s="320">
        <v>0</v>
      </c>
      <c r="J12" s="320">
        <v>0</v>
      </c>
      <c r="K12" s="320">
        <v>0</v>
      </c>
      <c r="L12" s="320">
        <v>0</v>
      </c>
      <c r="M12" s="320">
        <v>0</v>
      </c>
      <c r="N12" s="320">
        <v>0</v>
      </c>
      <c r="O12" s="320">
        <v>0</v>
      </c>
      <c r="P12" s="320">
        <v>0</v>
      </c>
      <c r="Q12" s="320">
        <v>0</v>
      </c>
      <c r="R12" s="381">
        <v>0</v>
      </c>
      <c r="S12" s="438">
        <v>0</v>
      </c>
      <c r="T12" s="438">
        <v>0</v>
      </c>
      <c r="U12" s="433">
        <v>0</v>
      </c>
      <c r="V12" s="320">
        <v>0</v>
      </c>
      <c r="W12" s="383">
        <v>0</v>
      </c>
    </row>
    <row r="13" spans="1:23" ht="16.2">
      <c r="A13" s="392" t="s">
        <v>609</v>
      </c>
      <c r="B13" s="369" t="s">
        <v>254</v>
      </c>
      <c r="C13" s="433">
        <v>0</v>
      </c>
      <c r="D13" s="320">
        <v>0</v>
      </c>
      <c r="E13" s="320">
        <v>0</v>
      </c>
      <c r="F13" s="320">
        <v>0</v>
      </c>
      <c r="G13" s="320">
        <v>0</v>
      </c>
      <c r="H13" s="320">
        <v>0</v>
      </c>
      <c r="I13" s="320">
        <v>0</v>
      </c>
      <c r="J13" s="320">
        <v>0</v>
      </c>
      <c r="K13" s="320">
        <v>0</v>
      </c>
      <c r="L13" s="320">
        <v>0</v>
      </c>
      <c r="M13" s="320">
        <v>0</v>
      </c>
      <c r="N13" s="320">
        <v>0</v>
      </c>
      <c r="O13" s="320">
        <v>0</v>
      </c>
      <c r="P13" s="320">
        <v>0</v>
      </c>
      <c r="Q13" s="320">
        <v>0</v>
      </c>
      <c r="R13" s="381">
        <v>0</v>
      </c>
      <c r="S13" s="438">
        <v>0</v>
      </c>
      <c r="T13" s="438">
        <v>0</v>
      </c>
      <c r="U13" s="433">
        <v>0</v>
      </c>
      <c r="V13" s="320">
        <v>0</v>
      </c>
      <c r="W13" s="383">
        <v>0</v>
      </c>
    </row>
    <row r="14" spans="1:23" ht="16.2">
      <c r="A14" s="392" t="s">
        <v>611</v>
      </c>
      <c r="B14" s="369" t="s">
        <v>255</v>
      </c>
      <c r="C14" s="433">
        <v>0</v>
      </c>
      <c r="D14" s="320">
        <v>0</v>
      </c>
      <c r="E14" s="320">
        <v>0</v>
      </c>
      <c r="F14" s="320">
        <v>0</v>
      </c>
      <c r="G14" s="320">
        <v>0</v>
      </c>
      <c r="H14" s="320">
        <v>0</v>
      </c>
      <c r="I14" s="320">
        <v>0</v>
      </c>
      <c r="J14" s="320">
        <v>0</v>
      </c>
      <c r="K14" s="320">
        <v>0</v>
      </c>
      <c r="L14" s="320">
        <v>0</v>
      </c>
      <c r="M14" s="320">
        <v>0</v>
      </c>
      <c r="N14" s="320">
        <v>0</v>
      </c>
      <c r="O14" s="320">
        <v>0</v>
      </c>
      <c r="P14" s="320">
        <v>0</v>
      </c>
      <c r="Q14" s="320">
        <v>0</v>
      </c>
      <c r="R14" s="381">
        <v>0</v>
      </c>
      <c r="S14" s="438">
        <v>0</v>
      </c>
      <c r="T14" s="438">
        <v>0</v>
      </c>
      <c r="U14" s="433">
        <v>0</v>
      </c>
      <c r="V14" s="320">
        <v>0</v>
      </c>
      <c r="W14" s="383">
        <v>0</v>
      </c>
    </row>
    <row r="15" spans="1:23" ht="16.2">
      <c r="A15" s="392" t="s">
        <v>613</v>
      </c>
      <c r="B15" s="369" t="s">
        <v>256</v>
      </c>
      <c r="C15" s="433">
        <v>0</v>
      </c>
      <c r="D15" s="320">
        <v>0</v>
      </c>
      <c r="E15" s="320">
        <v>0</v>
      </c>
      <c r="F15" s="320">
        <v>0</v>
      </c>
      <c r="G15" s="320">
        <v>0</v>
      </c>
      <c r="H15" s="320">
        <v>0</v>
      </c>
      <c r="I15" s="320">
        <v>0</v>
      </c>
      <c r="J15" s="320">
        <v>0</v>
      </c>
      <c r="K15" s="320">
        <v>0</v>
      </c>
      <c r="L15" s="320">
        <v>0</v>
      </c>
      <c r="M15" s="320">
        <v>0</v>
      </c>
      <c r="N15" s="320">
        <v>0</v>
      </c>
      <c r="O15" s="320">
        <v>0</v>
      </c>
      <c r="P15" s="320">
        <v>0</v>
      </c>
      <c r="Q15" s="320">
        <v>0</v>
      </c>
      <c r="R15" s="381">
        <v>0</v>
      </c>
      <c r="S15" s="438">
        <v>0</v>
      </c>
      <c r="T15" s="438">
        <v>0</v>
      </c>
      <c r="U15" s="433">
        <v>0</v>
      </c>
      <c r="V15" s="320">
        <v>0</v>
      </c>
      <c r="W15" s="383">
        <v>0</v>
      </c>
    </row>
    <row r="16" spans="1:23" ht="16.2">
      <c r="A16" s="392" t="s">
        <v>614</v>
      </c>
      <c r="B16" s="369" t="s">
        <v>257</v>
      </c>
      <c r="C16" s="433">
        <v>0</v>
      </c>
      <c r="D16" s="320">
        <v>0</v>
      </c>
      <c r="E16" s="320">
        <v>0</v>
      </c>
      <c r="F16" s="320">
        <v>0</v>
      </c>
      <c r="G16" s="320">
        <v>0</v>
      </c>
      <c r="H16" s="320">
        <v>0</v>
      </c>
      <c r="I16" s="320">
        <v>0</v>
      </c>
      <c r="J16" s="320">
        <v>0</v>
      </c>
      <c r="K16" s="320">
        <v>0</v>
      </c>
      <c r="L16" s="320">
        <v>0</v>
      </c>
      <c r="M16" s="320">
        <v>0</v>
      </c>
      <c r="N16" s="320">
        <v>0</v>
      </c>
      <c r="O16" s="320">
        <v>0</v>
      </c>
      <c r="P16" s="320">
        <v>0</v>
      </c>
      <c r="Q16" s="320">
        <v>0</v>
      </c>
      <c r="R16" s="381">
        <v>0</v>
      </c>
      <c r="S16" s="438">
        <v>0</v>
      </c>
      <c r="T16" s="438">
        <v>0</v>
      </c>
      <c r="U16" s="433">
        <v>0</v>
      </c>
      <c r="V16" s="320">
        <v>0</v>
      </c>
      <c r="W16" s="383">
        <v>0</v>
      </c>
    </row>
    <row r="17" spans="1:23" ht="16.2">
      <c r="A17" s="392">
        <v>10</v>
      </c>
      <c r="B17" s="369" t="s">
        <v>258</v>
      </c>
      <c r="C17" s="433">
        <v>0</v>
      </c>
      <c r="D17" s="320">
        <v>0</v>
      </c>
      <c r="E17" s="320">
        <v>0</v>
      </c>
      <c r="F17" s="320">
        <v>0</v>
      </c>
      <c r="G17" s="320">
        <v>0</v>
      </c>
      <c r="H17" s="320">
        <v>0</v>
      </c>
      <c r="I17" s="320">
        <v>0</v>
      </c>
      <c r="J17" s="320">
        <v>0</v>
      </c>
      <c r="K17" s="320">
        <v>0</v>
      </c>
      <c r="L17" s="320">
        <v>0</v>
      </c>
      <c r="M17" s="320">
        <v>0</v>
      </c>
      <c r="N17" s="320">
        <v>0</v>
      </c>
      <c r="O17" s="320">
        <v>0</v>
      </c>
      <c r="P17" s="320">
        <v>0</v>
      </c>
      <c r="Q17" s="320">
        <v>0</v>
      </c>
      <c r="R17" s="381">
        <v>0</v>
      </c>
      <c r="S17" s="438">
        <v>0</v>
      </c>
      <c r="T17" s="438">
        <v>0</v>
      </c>
      <c r="U17" s="433">
        <v>0</v>
      </c>
      <c r="V17" s="320">
        <v>0</v>
      </c>
      <c r="W17" s="383">
        <v>0</v>
      </c>
    </row>
    <row r="18" spans="1:23" ht="16.2">
      <c r="A18" s="392">
        <v>11</v>
      </c>
      <c r="B18" s="369" t="s">
        <v>259</v>
      </c>
      <c r="C18" s="433">
        <v>0</v>
      </c>
      <c r="D18" s="320">
        <v>0</v>
      </c>
      <c r="E18" s="320">
        <v>0</v>
      </c>
      <c r="F18" s="320">
        <v>0</v>
      </c>
      <c r="G18" s="320">
        <v>0</v>
      </c>
      <c r="H18" s="320">
        <v>0</v>
      </c>
      <c r="I18" s="320">
        <v>0</v>
      </c>
      <c r="J18" s="320">
        <v>0</v>
      </c>
      <c r="K18" s="320">
        <v>0</v>
      </c>
      <c r="L18" s="320">
        <v>0</v>
      </c>
      <c r="M18" s="320">
        <v>0</v>
      </c>
      <c r="N18" s="320">
        <v>0</v>
      </c>
      <c r="O18" s="320">
        <v>0</v>
      </c>
      <c r="P18" s="320">
        <v>0</v>
      </c>
      <c r="Q18" s="320">
        <v>0</v>
      </c>
      <c r="R18" s="381">
        <v>0</v>
      </c>
      <c r="S18" s="438">
        <v>0</v>
      </c>
      <c r="T18" s="438">
        <v>0</v>
      </c>
      <c r="U18" s="433">
        <v>0</v>
      </c>
      <c r="V18" s="320">
        <v>0</v>
      </c>
      <c r="W18" s="383">
        <v>0</v>
      </c>
    </row>
    <row r="19" spans="1:23" ht="16.2">
      <c r="A19" s="392">
        <v>12</v>
      </c>
      <c r="B19" s="369" t="s">
        <v>260</v>
      </c>
      <c r="C19" s="433">
        <v>0</v>
      </c>
      <c r="D19" s="320">
        <v>0</v>
      </c>
      <c r="E19" s="320">
        <v>0</v>
      </c>
      <c r="F19" s="320">
        <v>0</v>
      </c>
      <c r="G19" s="320">
        <v>0</v>
      </c>
      <c r="H19" s="320">
        <v>0</v>
      </c>
      <c r="I19" s="320">
        <v>0</v>
      </c>
      <c r="J19" s="320">
        <v>0</v>
      </c>
      <c r="K19" s="320">
        <v>0</v>
      </c>
      <c r="L19" s="320">
        <v>0</v>
      </c>
      <c r="M19" s="320">
        <v>0</v>
      </c>
      <c r="N19" s="320">
        <v>0</v>
      </c>
      <c r="O19" s="320">
        <v>0</v>
      </c>
      <c r="P19" s="320">
        <v>0</v>
      </c>
      <c r="Q19" s="320">
        <v>0</v>
      </c>
      <c r="R19" s="381">
        <v>0</v>
      </c>
      <c r="S19" s="438">
        <v>0</v>
      </c>
      <c r="T19" s="438">
        <v>0</v>
      </c>
      <c r="U19" s="433">
        <v>0</v>
      </c>
      <c r="V19" s="320">
        <v>0</v>
      </c>
      <c r="W19" s="383">
        <v>0</v>
      </c>
    </row>
    <row r="20" spans="1:23" ht="16.2">
      <c r="A20" s="392">
        <v>13</v>
      </c>
      <c r="B20" s="369" t="s">
        <v>261</v>
      </c>
      <c r="C20" s="433">
        <v>0</v>
      </c>
      <c r="D20" s="320">
        <v>0</v>
      </c>
      <c r="E20" s="320">
        <v>0</v>
      </c>
      <c r="F20" s="320">
        <v>0</v>
      </c>
      <c r="G20" s="320">
        <v>0</v>
      </c>
      <c r="H20" s="320">
        <v>0</v>
      </c>
      <c r="I20" s="320">
        <v>0</v>
      </c>
      <c r="J20" s="320">
        <v>0</v>
      </c>
      <c r="K20" s="320">
        <v>0</v>
      </c>
      <c r="L20" s="320">
        <v>0</v>
      </c>
      <c r="M20" s="320">
        <v>0</v>
      </c>
      <c r="N20" s="320">
        <v>0</v>
      </c>
      <c r="O20" s="320">
        <v>0</v>
      </c>
      <c r="P20" s="320">
        <v>0</v>
      </c>
      <c r="Q20" s="320">
        <v>0</v>
      </c>
      <c r="R20" s="381">
        <v>0</v>
      </c>
      <c r="S20" s="438">
        <v>0</v>
      </c>
      <c r="T20" s="438">
        <v>0</v>
      </c>
      <c r="U20" s="433">
        <v>0</v>
      </c>
      <c r="V20" s="320">
        <v>0</v>
      </c>
      <c r="W20" s="383">
        <v>0</v>
      </c>
    </row>
    <row r="21" spans="1:23" ht="16.2">
      <c r="A21" s="392">
        <v>14</v>
      </c>
      <c r="B21" s="369" t="s">
        <v>262</v>
      </c>
      <c r="C21" s="433">
        <v>0</v>
      </c>
      <c r="D21" s="320">
        <v>0</v>
      </c>
      <c r="E21" s="320">
        <v>0</v>
      </c>
      <c r="F21" s="320">
        <v>0</v>
      </c>
      <c r="G21" s="320">
        <v>0</v>
      </c>
      <c r="H21" s="320">
        <v>0</v>
      </c>
      <c r="I21" s="320">
        <v>0</v>
      </c>
      <c r="J21" s="320">
        <v>0</v>
      </c>
      <c r="K21" s="320">
        <v>0</v>
      </c>
      <c r="L21" s="320">
        <v>0</v>
      </c>
      <c r="M21" s="320">
        <v>0</v>
      </c>
      <c r="N21" s="320">
        <v>0</v>
      </c>
      <c r="O21" s="320">
        <v>0</v>
      </c>
      <c r="P21" s="320">
        <v>0</v>
      </c>
      <c r="Q21" s="320">
        <v>0</v>
      </c>
      <c r="R21" s="381">
        <v>0</v>
      </c>
      <c r="S21" s="438">
        <v>0</v>
      </c>
      <c r="T21" s="438">
        <v>0</v>
      </c>
      <c r="U21" s="433">
        <v>0</v>
      </c>
      <c r="V21" s="320">
        <v>0</v>
      </c>
      <c r="W21" s="383">
        <v>0</v>
      </c>
    </row>
    <row r="22" spans="1:23" ht="16.2">
      <c r="A22" s="392">
        <v>15</v>
      </c>
      <c r="B22" s="369" t="s">
        <v>263</v>
      </c>
      <c r="C22" s="433">
        <v>0</v>
      </c>
      <c r="D22" s="320">
        <v>0</v>
      </c>
      <c r="E22" s="320">
        <v>0</v>
      </c>
      <c r="F22" s="320">
        <v>0</v>
      </c>
      <c r="G22" s="320">
        <v>0</v>
      </c>
      <c r="H22" s="320">
        <v>0</v>
      </c>
      <c r="I22" s="320">
        <v>2</v>
      </c>
      <c r="J22" s="320">
        <v>0</v>
      </c>
      <c r="K22" s="320">
        <v>4</v>
      </c>
      <c r="L22" s="320">
        <v>11</v>
      </c>
      <c r="M22" s="320">
        <v>1</v>
      </c>
      <c r="N22" s="320">
        <v>0</v>
      </c>
      <c r="O22" s="320">
        <v>0</v>
      </c>
      <c r="P22" s="320">
        <v>0</v>
      </c>
      <c r="Q22" s="320">
        <v>0</v>
      </c>
      <c r="R22" s="381">
        <v>0</v>
      </c>
      <c r="S22" s="438">
        <v>0</v>
      </c>
      <c r="T22" s="438">
        <v>18</v>
      </c>
      <c r="U22" s="433">
        <v>1</v>
      </c>
      <c r="V22" s="320">
        <v>3</v>
      </c>
      <c r="W22" s="383">
        <v>0</v>
      </c>
    </row>
    <row r="23" spans="1:23" ht="16.2">
      <c r="A23" s="392">
        <v>16</v>
      </c>
      <c r="B23" s="369" t="s">
        <v>264</v>
      </c>
      <c r="C23" s="433">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38">
        <v>0</v>
      </c>
      <c r="T23" s="438">
        <v>0</v>
      </c>
      <c r="U23" s="433">
        <v>0</v>
      </c>
      <c r="V23" s="320">
        <v>0</v>
      </c>
      <c r="W23" s="383">
        <v>0</v>
      </c>
    </row>
    <row r="24" spans="1:23" ht="16.2">
      <c r="A24" s="392">
        <v>17</v>
      </c>
      <c r="B24" s="369" t="s">
        <v>265</v>
      </c>
      <c r="C24" s="433">
        <v>0</v>
      </c>
      <c r="D24" s="320">
        <v>0</v>
      </c>
      <c r="E24" s="320">
        <v>0</v>
      </c>
      <c r="F24" s="320">
        <v>0</v>
      </c>
      <c r="G24" s="320">
        <v>0</v>
      </c>
      <c r="H24" s="320">
        <v>0</v>
      </c>
      <c r="I24" s="320">
        <v>0</v>
      </c>
      <c r="J24" s="320">
        <v>0</v>
      </c>
      <c r="K24" s="320">
        <v>0</v>
      </c>
      <c r="L24" s="320">
        <v>0</v>
      </c>
      <c r="M24" s="320">
        <v>0</v>
      </c>
      <c r="N24" s="320">
        <v>0</v>
      </c>
      <c r="O24" s="320">
        <v>0</v>
      </c>
      <c r="P24" s="320">
        <v>0</v>
      </c>
      <c r="Q24" s="320">
        <v>0</v>
      </c>
      <c r="R24" s="381">
        <v>0</v>
      </c>
      <c r="S24" s="438">
        <v>0</v>
      </c>
      <c r="T24" s="438">
        <v>0</v>
      </c>
      <c r="U24" s="433">
        <v>0</v>
      </c>
      <c r="V24" s="320">
        <v>0</v>
      </c>
      <c r="W24" s="383">
        <v>0</v>
      </c>
    </row>
    <row r="25" spans="1:23" ht="16.2">
      <c r="A25" s="392">
        <v>18</v>
      </c>
      <c r="B25" s="369" t="s">
        <v>266</v>
      </c>
      <c r="C25" s="433" t="s">
        <v>622</v>
      </c>
      <c r="D25" s="320" t="s">
        <v>622</v>
      </c>
      <c r="E25" s="320" t="s">
        <v>622</v>
      </c>
      <c r="F25" s="320" t="s">
        <v>622</v>
      </c>
      <c r="G25" s="320" t="s">
        <v>622</v>
      </c>
      <c r="H25" s="320" t="s">
        <v>622</v>
      </c>
      <c r="I25" s="320" t="s">
        <v>622</v>
      </c>
      <c r="J25" s="320" t="s">
        <v>622</v>
      </c>
      <c r="K25" s="320" t="s">
        <v>622</v>
      </c>
      <c r="L25" s="320" t="s">
        <v>622</v>
      </c>
      <c r="M25" s="320" t="s">
        <v>622</v>
      </c>
      <c r="N25" s="320" t="s">
        <v>622</v>
      </c>
      <c r="O25" s="320" t="s">
        <v>622</v>
      </c>
      <c r="P25" s="320" t="s">
        <v>622</v>
      </c>
      <c r="Q25" s="320" t="s">
        <v>622</v>
      </c>
      <c r="R25" s="381" t="s">
        <v>622</v>
      </c>
      <c r="S25" s="440" t="s">
        <v>622</v>
      </c>
      <c r="T25" s="440" t="s">
        <v>622</v>
      </c>
      <c r="U25" s="320" t="s">
        <v>622</v>
      </c>
      <c r="V25" s="320" t="s">
        <v>622</v>
      </c>
      <c r="W25" s="383" t="s">
        <v>622</v>
      </c>
    </row>
    <row r="26" spans="1:23" ht="16.2">
      <c r="A26" s="392">
        <v>19</v>
      </c>
      <c r="B26" s="369" t="s">
        <v>267</v>
      </c>
      <c r="C26" s="433">
        <v>0</v>
      </c>
      <c r="D26" s="320">
        <v>0</v>
      </c>
      <c r="E26" s="320">
        <v>0</v>
      </c>
      <c r="F26" s="320">
        <v>0</v>
      </c>
      <c r="G26" s="320">
        <v>0</v>
      </c>
      <c r="H26" s="320">
        <v>0</v>
      </c>
      <c r="I26" s="320">
        <v>0</v>
      </c>
      <c r="J26" s="320">
        <v>0</v>
      </c>
      <c r="K26" s="320">
        <v>0</v>
      </c>
      <c r="L26" s="320">
        <v>0</v>
      </c>
      <c r="M26" s="320">
        <v>0</v>
      </c>
      <c r="N26" s="320">
        <v>0</v>
      </c>
      <c r="O26" s="320">
        <v>0</v>
      </c>
      <c r="P26" s="320">
        <v>0</v>
      </c>
      <c r="Q26" s="320">
        <v>0</v>
      </c>
      <c r="R26" s="381">
        <v>0</v>
      </c>
      <c r="S26" s="438">
        <v>0</v>
      </c>
      <c r="T26" s="438">
        <v>0</v>
      </c>
      <c r="U26" s="433">
        <v>0</v>
      </c>
      <c r="V26" s="320">
        <v>0</v>
      </c>
      <c r="W26" s="383">
        <v>0</v>
      </c>
    </row>
    <row r="27" spans="1:23" ht="16.2">
      <c r="A27" s="392">
        <v>20</v>
      </c>
      <c r="B27" s="369" t="s">
        <v>268</v>
      </c>
      <c r="C27" s="433">
        <v>0</v>
      </c>
      <c r="D27" s="320">
        <v>0</v>
      </c>
      <c r="E27" s="320">
        <v>0</v>
      </c>
      <c r="F27" s="320">
        <v>0</v>
      </c>
      <c r="G27" s="320">
        <v>0</v>
      </c>
      <c r="H27" s="320">
        <v>0</v>
      </c>
      <c r="I27" s="320">
        <v>0</v>
      </c>
      <c r="J27" s="320">
        <v>0</v>
      </c>
      <c r="K27" s="320">
        <v>0</v>
      </c>
      <c r="L27" s="320">
        <v>0</v>
      </c>
      <c r="M27" s="320">
        <v>0</v>
      </c>
      <c r="N27" s="320">
        <v>0</v>
      </c>
      <c r="O27" s="320">
        <v>0</v>
      </c>
      <c r="P27" s="320">
        <v>0</v>
      </c>
      <c r="Q27" s="320">
        <v>0</v>
      </c>
      <c r="R27" s="381">
        <v>0</v>
      </c>
      <c r="S27" s="438">
        <v>0</v>
      </c>
      <c r="T27" s="438">
        <v>0</v>
      </c>
      <c r="U27" s="433">
        <v>0</v>
      </c>
      <c r="V27" s="320">
        <v>0</v>
      </c>
      <c r="W27" s="383">
        <v>0</v>
      </c>
    </row>
    <row r="28" spans="1:23" ht="16.2">
      <c r="A28" s="392">
        <v>21</v>
      </c>
      <c r="B28" s="369" t="s">
        <v>269</v>
      </c>
      <c r="C28" s="433">
        <v>0</v>
      </c>
      <c r="D28" s="320">
        <v>0</v>
      </c>
      <c r="E28" s="320">
        <v>0</v>
      </c>
      <c r="F28" s="320">
        <v>0</v>
      </c>
      <c r="G28" s="320">
        <v>0</v>
      </c>
      <c r="H28" s="320">
        <v>0</v>
      </c>
      <c r="I28" s="320">
        <v>0</v>
      </c>
      <c r="J28" s="320">
        <v>0</v>
      </c>
      <c r="K28" s="320">
        <v>0</v>
      </c>
      <c r="L28" s="320">
        <v>0</v>
      </c>
      <c r="M28" s="320">
        <v>0</v>
      </c>
      <c r="N28" s="320">
        <v>0</v>
      </c>
      <c r="O28" s="320">
        <v>0</v>
      </c>
      <c r="P28" s="320">
        <v>0</v>
      </c>
      <c r="Q28" s="320">
        <v>0</v>
      </c>
      <c r="R28" s="381">
        <v>0</v>
      </c>
      <c r="S28" s="438">
        <v>0</v>
      </c>
      <c r="T28" s="438">
        <v>0</v>
      </c>
      <c r="U28" s="433">
        <v>0</v>
      </c>
      <c r="V28" s="320">
        <v>0</v>
      </c>
      <c r="W28" s="383">
        <v>0</v>
      </c>
    </row>
    <row r="29" spans="1:23" ht="16.2">
      <c r="A29" s="392">
        <v>22</v>
      </c>
      <c r="B29" s="369" t="s">
        <v>270</v>
      </c>
      <c r="C29" s="433">
        <v>0</v>
      </c>
      <c r="D29" s="320">
        <v>0</v>
      </c>
      <c r="E29" s="320">
        <v>0</v>
      </c>
      <c r="F29" s="320">
        <v>0</v>
      </c>
      <c r="G29" s="320">
        <v>0</v>
      </c>
      <c r="H29" s="320">
        <v>0</v>
      </c>
      <c r="I29" s="320">
        <v>0</v>
      </c>
      <c r="J29" s="320">
        <v>0</v>
      </c>
      <c r="K29" s="320">
        <v>0</v>
      </c>
      <c r="L29" s="320">
        <v>0</v>
      </c>
      <c r="M29" s="320">
        <v>0</v>
      </c>
      <c r="N29" s="320">
        <v>0</v>
      </c>
      <c r="O29" s="320">
        <v>0</v>
      </c>
      <c r="P29" s="320">
        <v>0</v>
      </c>
      <c r="Q29" s="320">
        <v>0</v>
      </c>
      <c r="R29" s="381">
        <v>0</v>
      </c>
      <c r="S29" s="438">
        <v>0</v>
      </c>
      <c r="T29" s="438">
        <v>0</v>
      </c>
      <c r="U29" s="433">
        <v>0</v>
      </c>
      <c r="V29" s="320">
        <v>0</v>
      </c>
      <c r="W29" s="383">
        <v>0</v>
      </c>
    </row>
    <row r="30" spans="1:23" ht="16.2">
      <c r="A30" s="392">
        <v>23</v>
      </c>
      <c r="B30" s="369" t="s">
        <v>271</v>
      </c>
      <c r="C30" s="433">
        <v>0</v>
      </c>
      <c r="D30" s="320">
        <v>0</v>
      </c>
      <c r="E30" s="320">
        <v>1</v>
      </c>
      <c r="F30" s="320">
        <v>0</v>
      </c>
      <c r="G30" s="320">
        <v>1</v>
      </c>
      <c r="H30" s="320">
        <v>0</v>
      </c>
      <c r="I30" s="320">
        <v>3</v>
      </c>
      <c r="J30" s="320">
        <v>2</v>
      </c>
      <c r="K30" s="320">
        <v>8</v>
      </c>
      <c r="L30" s="320">
        <v>1</v>
      </c>
      <c r="M30" s="320">
        <v>27</v>
      </c>
      <c r="N30" s="320">
        <v>5</v>
      </c>
      <c r="O30" s="320">
        <v>0</v>
      </c>
      <c r="P30" s="320">
        <v>0</v>
      </c>
      <c r="Q30" s="320">
        <v>1</v>
      </c>
      <c r="R30" s="381">
        <v>1</v>
      </c>
      <c r="S30" s="438">
        <v>2</v>
      </c>
      <c r="T30" s="438">
        <v>52</v>
      </c>
      <c r="U30" s="433">
        <v>2</v>
      </c>
      <c r="V30" s="320">
        <v>0</v>
      </c>
      <c r="W30" s="383">
        <v>10</v>
      </c>
    </row>
    <row r="31" spans="1:23" ht="16.2">
      <c r="A31" s="392">
        <v>24</v>
      </c>
      <c r="B31" s="369" t="s">
        <v>272</v>
      </c>
      <c r="C31" s="433">
        <v>0</v>
      </c>
      <c r="D31" s="320">
        <v>0</v>
      </c>
      <c r="E31" s="320">
        <v>0</v>
      </c>
      <c r="F31" s="320">
        <v>0</v>
      </c>
      <c r="G31" s="320">
        <v>0</v>
      </c>
      <c r="H31" s="320">
        <v>0</v>
      </c>
      <c r="I31" s="320">
        <v>0</v>
      </c>
      <c r="J31" s="320">
        <v>0</v>
      </c>
      <c r="K31" s="320">
        <v>0</v>
      </c>
      <c r="L31" s="320">
        <v>0</v>
      </c>
      <c r="M31" s="320">
        <v>0</v>
      </c>
      <c r="N31" s="320">
        <v>0</v>
      </c>
      <c r="O31" s="320">
        <v>0</v>
      </c>
      <c r="P31" s="320">
        <v>0</v>
      </c>
      <c r="Q31" s="320">
        <v>0</v>
      </c>
      <c r="R31" s="381">
        <v>0</v>
      </c>
      <c r="S31" s="438">
        <v>0</v>
      </c>
      <c r="T31" s="438">
        <v>0</v>
      </c>
      <c r="U31" s="433">
        <v>0</v>
      </c>
      <c r="V31" s="320">
        <v>0</v>
      </c>
      <c r="W31" s="383">
        <v>0</v>
      </c>
    </row>
    <row r="32" spans="1:23" ht="16.2">
      <c r="A32" s="392">
        <v>25</v>
      </c>
      <c r="B32" s="369" t="s">
        <v>273</v>
      </c>
      <c r="C32" s="433" t="s">
        <v>622</v>
      </c>
      <c r="D32" s="320" t="s">
        <v>622</v>
      </c>
      <c r="E32" s="320" t="s">
        <v>622</v>
      </c>
      <c r="F32" s="320" t="s">
        <v>622</v>
      </c>
      <c r="G32" s="320" t="s">
        <v>622</v>
      </c>
      <c r="H32" s="320" t="s">
        <v>622</v>
      </c>
      <c r="I32" s="320" t="s">
        <v>622</v>
      </c>
      <c r="J32" s="320" t="s">
        <v>622</v>
      </c>
      <c r="K32" s="320" t="s">
        <v>622</v>
      </c>
      <c r="L32" s="320" t="s">
        <v>622</v>
      </c>
      <c r="M32" s="320" t="s">
        <v>622</v>
      </c>
      <c r="N32" s="320" t="s">
        <v>622</v>
      </c>
      <c r="O32" s="320" t="s">
        <v>622</v>
      </c>
      <c r="P32" s="320" t="s">
        <v>622</v>
      </c>
      <c r="Q32" s="320" t="s">
        <v>622</v>
      </c>
      <c r="R32" s="381" t="s">
        <v>622</v>
      </c>
      <c r="S32" s="440" t="s">
        <v>622</v>
      </c>
      <c r="T32" s="440" t="s">
        <v>622</v>
      </c>
      <c r="U32" s="320" t="s">
        <v>622</v>
      </c>
      <c r="V32" s="320" t="s">
        <v>622</v>
      </c>
      <c r="W32" s="383" t="s">
        <v>622</v>
      </c>
    </row>
    <row r="33" spans="1:23" ht="16.2">
      <c r="A33" s="392">
        <v>26</v>
      </c>
      <c r="B33" s="369" t="s">
        <v>274</v>
      </c>
      <c r="C33" s="433">
        <v>0</v>
      </c>
      <c r="D33" s="320">
        <v>0</v>
      </c>
      <c r="E33" s="320">
        <v>0</v>
      </c>
      <c r="F33" s="320">
        <v>0</v>
      </c>
      <c r="G33" s="320">
        <v>0</v>
      </c>
      <c r="H33" s="320">
        <v>0</v>
      </c>
      <c r="I33" s="320">
        <v>0</v>
      </c>
      <c r="J33" s="320">
        <v>0</v>
      </c>
      <c r="K33" s="320">
        <v>0</v>
      </c>
      <c r="L33" s="320">
        <v>0</v>
      </c>
      <c r="M33" s="320">
        <v>0</v>
      </c>
      <c r="N33" s="320">
        <v>0</v>
      </c>
      <c r="O33" s="320">
        <v>0</v>
      </c>
      <c r="P33" s="320">
        <v>0</v>
      </c>
      <c r="Q33" s="320">
        <v>0</v>
      </c>
      <c r="R33" s="381">
        <v>0</v>
      </c>
      <c r="S33" s="438">
        <v>0</v>
      </c>
      <c r="T33" s="438">
        <v>0</v>
      </c>
      <c r="U33" s="433">
        <v>0</v>
      </c>
      <c r="V33" s="320">
        <v>0</v>
      </c>
      <c r="W33" s="383">
        <v>0</v>
      </c>
    </row>
    <row r="34" spans="1:23" ht="16.2">
      <c r="A34" s="392">
        <v>27</v>
      </c>
      <c r="B34" s="369" t="s">
        <v>275</v>
      </c>
      <c r="C34" s="433">
        <v>0</v>
      </c>
      <c r="D34" s="320">
        <v>0</v>
      </c>
      <c r="E34" s="320">
        <v>0</v>
      </c>
      <c r="F34" s="320">
        <v>0</v>
      </c>
      <c r="G34" s="320">
        <v>0</v>
      </c>
      <c r="H34" s="320">
        <v>0</v>
      </c>
      <c r="I34" s="320">
        <v>0</v>
      </c>
      <c r="J34" s="320">
        <v>0</v>
      </c>
      <c r="K34" s="320">
        <v>0</v>
      </c>
      <c r="L34" s="320">
        <v>0</v>
      </c>
      <c r="M34" s="320">
        <v>0</v>
      </c>
      <c r="N34" s="320">
        <v>0</v>
      </c>
      <c r="O34" s="320">
        <v>0</v>
      </c>
      <c r="P34" s="320">
        <v>0</v>
      </c>
      <c r="Q34" s="320">
        <v>0</v>
      </c>
      <c r="R34" s="381">
        <v>0</v>
      </c>
      <c r="S34" s="438">
        <v>0</v>
      </c>
      <c r="T34" s="438">
        <v>0</v>
      </c>
      <c r="U34" s="433">
        <v>0</v>
      </c>
      <c r="V34" s="320">
        <v>0</v>
      </c>
      <c r="W34" s="383">
        <v>0</v>
      </c>
    </row>
    <row r="35" spans="1:23" ht="16.2">
      <c r="A35" s="393">
        <v>28</v>
      </c>
      <c r="B35" s="744" t="s">
        <v>276</v>
      </c>
      <c r="C35" s="435">
        <v>0</v>
      </c>
      <c r="D35" s="817">
        <v>0</v>
      </c>
      <c r="E35" s="817">
        <v>0</v>
      </c>
      <c r="F35" s="817">
        <v>0</v>
      </c>
      <c r="G35" s="817">
        <v>0</v>
      </c>
      <c r="H35" s="817">
        <v>0</v>
      </c>
      <c r="I35" s="817">
        <v>0</v>
      </c>
      <c r="J35" s="817">
        <v>0</v>
      </c>
      <c r="K35" s="817">
        <v>0</v>
      </c>
      <c r="L35" s="817">
        <v>0</v>
      </c>
      <c r="M35" s="817">
        <v>0</v>
      </c>
      <c r="N35" s="817">
        <v>0</v>
      </c>
      <c r="O35" s="817">
        <v>0</v>
      </c>
      <c r="P35" s="817">
        <v>0</v>
      </c>
      <c r="Q35" s="817">
        <v>0</v>
      </c>
      <c r="R35" s="742">
        <v>0</v>
      </c>
      <c r="S35" s="685">
        <v>0</v>
      </c>
      <c r="T35" s="685">
        <v>0</v>
      </c>
      <c r="U35" s="435">
        <v>0</v>
      </c>
      <c r="V35" s="817">
        <v>0</v>
      </c>
      <c r="W35" s="898">
        <v>0</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717</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696</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C3150AB5-3E71-4C47-86BB-70F22286834E}"/>
    <hyperlink ref="A43" location="'Table of Contents'!A1" display="Return to Table of Contents" xr:uid="{BE792DDD-A281-4BF0-B706-E31621D2F10D}"/>
  </hyperlinks>
  <pageMargins left="0.2" right="0.2" top="0.5" bottom="0.5" header="0" footer="0"/>
  <pageSetup paperSize="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showGridLines="0" zoomScaleNormal="100" workbookViewId="0"/>
  </sheetViews>
  <sheetFormatPr defaultColWidth="11" defaultRowHeight="15" customHeight="1"/>
  <cols>
    <col min="1" max="1" width="8" bestFit="1" customWidth="1"/>
    <col min="2" max="2" width="27" bestFit="1" customWidth="1"/>
    <col min="3" max="3" width="12" bestFit="1" customWidth="1"/>
    <col min="4" max="5" width="13" bestFit="1" customWidth="1"/>
    <col min="6" max="6" width="16" bestFit="1" customWidth="1"/>
    <col min="7" max="7" width="11" bestFit="1" customWidth="1"/>
    <col min="8" max="8" width="12" bestFit="1" customWidth="1"/>
    <col min="9" max="10" width="13" bestFit="1" customWidth="1"/>
    <col min="11" max="11" width="16" bestFit="1" customWidth="1"/>
    <col min="12" max="12" width="11" bestFit="1" customWidth="1"/>
    <col min="13" max="13" width="9" bestFit="1" customWidth="1"/>
  </cols>
  <sheetData>
    <row r="1" spans="1:13" ht="15" customHeight="1">
      <c r="A1" s="128" t="s">
        <v>204</v>
      </c>
    </row>
    <row r="2" spans="1:13" ht="110.4" customHeight="1">
      <c r="A2" s="1243" t="s">
        <v>230</v>
      </c>
      <c r="B2" s="1226"/>
      <c r="C2" s="1226"/>
      <c r="D2" s="1226"/>
      <c r="E2" s="1226"/>
      <c r="F2" s="1226"/>
      <c r="G2" s="1226"/>
      <c r="H2" s="1226"/>
      <c r="I2" s="1226"/>
      <c r="J2" s="1226"/>
      <c r="K2" s="1226"/>
      <c r="L2" s="1226"/>
      <c r="M2" s="1226"/>
    </row>
    <row r="3" spans="1:13" ht="15" customHeight="1" thickBot="1"/>
    <row r="4" spans="1:13" ht="17.100000000000001" customHeight="1">
      <c r="A4" s="1244" t="s">
        <v>206</v>
      </c>
      <c r="B4" s="1245"/>
      <c r="C4" s="1251" t="s">
        <v>212</v>
      </c>
      <c r="D4" s="1252"/>
      <c r="E4" s="1252"/>
      <c r="F4" s="1252"/>
      <c r="G4" s="1253"/>
      <c r="H4" s="1251" t="s">
        <v>213</v>
      </c>
      <c r="I4" s="1252"/>
      <c r="J4" s="1252"/>
      <c r="K4" s="1252"/>
      <c r="L4" s="1253"/>
      <c r="M4" s="844" t="s">
        <v>231</v>
      </c>
    </row>
    <row r="5" spans="1:13" ht="53.1" customHeight="1">
      <c r="A5" s="1246"/>
      <c r="B5" s="1247"/>
      <c r="C5" s="780" t="s">
        <v>208</v>
      </c>
      <c r="D5" s="845" t="s">
        <v>209</v>
      </c>
      <c r="E5" s="845" t="s">
        <v>210</v>
      </c>
      <c r="F5" s="845" t="s">
        <v>211</v>
      </c>
      <c r="G5" s="846" t="s">
        <v>232</v>
      </c>
      <c r="H5" s="780" t="s">
        <v>208</v>
      </c>
      <c r="I5" s="845" t="s">
        <v>209</v>
      </c>
      <c r="J5" s="845" t="s">
        <v>210</v>
      </c>
      <c r="K5" s="845" t="s">
        <v>211</v>
      </c>
      <c r="L5" s="846" t="s">
        <v>232</v>
      </c>
      <c r="M5" s="781" t="s">
        <v>233</v>
      </c>
    </row>
    <row r="6" spans="1:13" ht="17.100000000000001" customHeight="1">
      <c r="A6" s="1248" t="s">
        <v>234</v>
      </c>
      <c r="B6" s="847" t="s">
        <v>235</v>
      </c>
      <c r="C6" s="848">
        <v>1292</v>
      </c>
      <c r="D6" s="849">
        <v>274</v>
      </c>
      <c r="E6" s="849">
        <v>3054</v>
      </c>
      <c r="F6" s="849">
        <v>785</v>
      </c>
      <c r="G6" s="850">
        <v>5405</v>
      </c>
      <c r="H6" s="848">
        <v>869</v>
      </c>
      <c r="I6" s="849">
        <v>135</v>
      </c>
      <c r="J6" s="849">
        <v>3274</v>
      </c>
      <c r="K6" s="849">
        <v>2645</v>
      </c>
      <c r="L6" s="850">
        <v>6923</v>
      </c>
      <c r="M6" s="851">
        <v>12328</v>
      </c>
    </row>
    <row r="7" spans="1:13" ht="17.100000000000001" customHeight="1">
      <c r="A7" s="1249"/>
      <c r="B7" s="786" t="s">
        <v>218</v>
      </c>
      <c r="C7" s="782">
        <v>11644</v>
      </c>
      <c r="D7" s="783">
        <v>1750</v>
      </c>
      <c r="E7" s="783">
        <v>18023</v>
      </c>
      <c r="F7" s="783">
        <v>2279</v>
      </c>
      <c r="G7" s="784">
        <v>33696</v>
      </c>
      <c r="H7" s="782">
        <v>6231</v>
      </c>
      <c r="I7" s="783">
        <v>2122</v>
      </c>
      <c r="J7" s="783">
        <v>34638</v>
      </c>
      <c r="K7" s="783">
        <v>12024</v>
      </c>
      <c r="L7" s="784">
        <v>55015</v>
      </c>
      <c r="M7" s="785">
        <v>88711</v>
      </c>
    </row>
    <row r="8" spans="1:13" ht="17.100000000000001" customHeight="1">
      <c r="A8" s="1249"/>
      <c r="B8" s="787" t="s">
        <v>236</v>
      </c>
      <c r="C8" s="782">
        <v>4569</v>
      </c>
      <c r="D8" s="783">
        <v>1233</v>
      </c>
      <c r="E8" s="783">
        <v>9202</v>
      </c>
      <c r="F8" s="783">
        <v>917</v>
      </c>
      <c r="G8" s="784">
        <v>15921</v>
      </c>
      <c r="H8" s="782">
        <v>3638</v>
      </c>
      <c r="I8" s="783">
        <v>1967</v>
      </c>
      <c r="J8" s="783">
        <v>22985</v>
      </c>
      <c r="K8" s="783">
        <v>5149</v>
      </c>
      <c r="L8" s="784">
        <v>33739</v>
      </c>
      <c r="M8" s="785">
        <v>49660</v>
      </c>
    </row>
    <row r="9" spans="1:13" ht="17.100000000000001" customHeight="1">
      <c r="A9" s="1249"/>
      <c r="B9" s="788" t="s">
        <v>220</v>
      </c>
      <c r="C9" s="789">
        <v>731</v>
      </c>
      <c r="D9" s="790">
        <v>163</v>
      </c>
      <c r="E9" s="790">
        <v>1483</v>
      </c>
      <c r="F9" s="790">
        <v>497</v>
      </c>
      <c r="G9" s="791">
        <v>2874</v>
      </c>
      <c r="H9" s="789">
        <v>403</v>
      </c>
      <c r="I9" s="790">
        <v>208</v>
      </c>
      <c r="J9" s="790">
        <v>2796</v>
      </c>
      <c r="K9" s="790">
        <v>1769</v>
      </c>
      <c r="L9" s="791">
        <v>5176</v>
      </c>
      <c r="M9" s="792">
        <v>8050</v>
      </c>
    </row>
    <row r="10" spans="1:13" ht="17.100000000000001" customHeight="1">
      <c r="A10" s="1249"/>
      <c r="B10" s="788" t="s">
        <v>223</v>
      </c>
      <c r="C10" s="789">
        <v>7596</v>
      </c>
      <c r="D10" s="790">
        <v>1796</v>
      </c>
      <c r="E10" s="790">
        <v>15178</v>
      </c>
      <c r="F10" s="790">
        <v>3671</v>
      </c>
      <c r="G10" s="791">
        <v>28241</v>
      </c>
      <c r="H10" s="789">
        <v>4405</v>
      </c>
      <c r="I10" s="790">
        <v>2576</v>
      </c>
      <c r="J10" s="790">
        <v>30374</v>
      </c>
      <c r="K10" s="790">
        <v>14867</v>
      </c>
      <c r="L10" s="791">
        <v>52222</v>
      </c>
      <c r="M10" s="792">
        <v>80463</v>
      </c>
    </row>
    <row r="11" spans="1:13" ht="17.100000000000001" customHeight="1">
      <c r="A11" s="1249"/>
      <c r="B11" s="788" t="s">
        <v>221</v>
      </c>
      <c r="C11" s="789">
        <v>1044</v>
      </c>
      <c r="D11" s="790">
        <v>265</v>
      </c>
      <c r="E11" s="790">
        <v>2045</v>
      </c>
      <c r="F11" s="790">
        <v>387</v>
      </c>
      <c r="G11" s="791">
        <v>3741</v>
      </c>
      <c r="H11" s="789">
        <v>645</v>
      </c>
      <c r="I11" s="790">
        <v>332</v>
      </c>
      <c r="J11" s="790">
        <v>4016</v>
      </c>
      <c r="K11" s="790">
        <v>1530</v>
      </c>
      <c r="L11" s="791">
        <v>6523</v>
      </c>
      <c r="M11" s="792">
        <v>10264</v>
      </c>
    </row>
    <row r="12" spans="1:13" ht="17.100000000000001" customHeight="1">
      <c r="A12" s="1249"/>
      <c r="B12" s="788" t="s">
        <v>222</v>
      </c>
      <c r="C12" s="789">
        <v>1246</v>
      </c>
      <c r="D12" s="790">
        <v>217</v>
      </c>
      <c r="E12" s="790">
        <v>1568</v>
      </c>
      <c r="F12" s="790">
        <v>916</v>
      </c>
      <c r="G12" s="791">
        <v>3947</v>
      </c>
      <c r="H12" s="789">
        <v>915</v>
      </c>
      <c r="I12" s="790">
        <v>346</v>
      </c>
      <c r="J12" s="790">
        <v>2919</v>
      </c>
      <c r="K12" s="790">
        <v>3011</v>
      </c>
      <c r="L12" s="791">
        <v>7191</v>
      </c>
      <c r="M12" s="792">
        <v>11138</v>
      </c>
    </row>
    <row r="13" spans="1:13" ht="17.100000000000001" customHeight="1">
      <c r="A13" s="1250"/>
      <c r="B13" s="793" t="s">
        <v>237</v>
      </c>
      <c r="C13" s="794">
        <v>28122</v>
      </c>
      <c r="D13" s="795">
        <v>5698</v>
      </c>
      <c r="E13" s="795">
        <v>50553</v>
      </c>
      <c r="F13" s="795">
        <v>9452</v>
      </c>
      <c r="G13" s="796">
        <v>93825</v>
      </c>
      <c r="H13" s="794">
        <v>17106</v>
      </c>
      <c r="I13" s="795">
        <v>7686</v>
      </c>
      <c r="J13" s="795">
        <v>101002</v>
      </c>
      <c r="K13" s="795">
        <v>40995</v>
      </c>
      <c r="L13" s="796">
        <v>166789</v>
      </c>
      <c r="M13" s="797">
        <v>260614</v>
      </c>
    </row>
    <row r="14" spans="1:13" ht="17.100000000000001" customHeight="1">
      <c r="A14" s="1249" t="s">
        <v>238</v>
      </c>
      <c r="B14" s="798" t="s">
        <v>235</v>
      </c>
      <c r="C14" s="255">
        <v>1003</v>
      </c>
      <c r="D14" s="249">
        <v>223</v>
      </c>
      <c r="E14" s="249">
        <v>2184</v>
      </c>
      <c r="F14" s="249">
        <v>486</v>
      </c>
      <c r="G14" s="250">
        <v>3896</v>
      </c>
      <c r="H14" s="255">
        <v>579</v>
      </c>
      <c r="I14" s="249">
        <v>50</v>
      </c>
      <c r="J14" s="249">
        <v>2059</v>
      </c>
      <c r="K14" s="249">
        <v>1781</v>
      </c>
      <c r="L14" s="250">
        <v>4469</v>
      </c>
      <c r="M14" s="256">
        <v>8365</v>
      </c>
    </row>
    <row r="15" spans="1:13" ht="17.100000000000001" customHeight="1">
      <c r="A15" s="1249"/>
      <c r="B15" s="788" t="s">
        <v>218</v>
      </c>
      <c r="C15" s="257">
        <v>8916</v>
      </c>
      <c r="D15" s="258">
        <v>1394</v>
      </c>
      <c r="E15" s="258">
        <v>13415</v>
      </c>
      <c r="F15" s="258">
        <v>1411</v>
      </c>
      <c r="G15" s="259">
        <v>25136</v>
      </c>
      <c r="H15" s="257">
        <v>4055</v>
      </c>
      <c r="I15" s="258">
        <v>985</v>
      </c>
      <c r="J15" s="258">
        <v>20583</v>
      </c>
      <c r="K15" s="258">
        <v>7952</v>
      </c>
      <c r="L15" s="259">
        <v>33575</v>
      </c>
      <c r="M15" s="260">
        <v>58711</v>
      </c>
    </row>
    <row r="16" spans="1:13" ht="17.100000000000001" customHeight="1">
      <c r="A16" s="1249"/>
      <c r="B16" s="788" t="s">
        <v>236</v>
      </c>
      <c r="C16" s="257">
        <v>3016</v>
      </c>
      <c r="D16" s="258">
        <v>753</v>
      </c>
      <c r="E16" s="258">
        <v>5267</v>
      </c>
      <c r="F16" s="258">
        <v>444</v>
      </c>
      <c r="G16" s="259">
        <v>9480</v>
      </c>
      <c r="H16" s="257">
        <v>2124</v>
      </c>
      <c r="I16" s="258">
        <v>670</v>
      </c>
      <c r="J16" s="258">
        <v>9980</v>
      </c>
      <c r="K16" s="258">
        <v>2816</v>
      </c>
      <c r="L16" s="259">
        <v>15590</v>
      </c>
      <c r="M16" s="260">
        <v>25070</v>
      </c>
    </row>
    <row r="17" spans="1:13" ht="17.100000000000001" customHeight="1">
      <c r="A17" s="1249"/>
      <c r="B17" s="788" t="s">
        <v>220</v>
      </c>
      <c r="C17" s="257">
        <v>705</v>
      </c>
      <c r="D17" s="258">
        <v>145</v>
      </c>
      <c r="E17" s="258">
        <v>1250</v>
      </c>
      <c r="F17" s="258">
        <v>419</v>
      </c>
      <c r="G17" s="259">
        <v>2519</v>
      </c>
      <c r="H17" s="257">
        <v>361</v>
      </c>
      <c r="I17" s="258">
        <v>139</v>
      </c>
      <c r="J17" s="258">
        <v>1958</v>
      </c>
      <c r="K17" s="258">
        <v>1373</v>
      </c>
      <c r="L17" s="259">
        <v>3831</v>
      </c>
      <c r="M17" s="260">
        <v>6350</v>
      </c>
    </row>
    <row r="18" spans="1:13" ht="17.100000000000001" customHeight="1">
      <c r="A18" s="1249"/>
      <c r="B18" s="788" t="s">
        <v>223</v>
      </c>
      <c r="C18" s="257">
        <v>6450</v>
      </c>
      <c r="D18" s="258">
        <v>1789</v>
      </c>
      <c r="E18" s="258">
        <v>12342</v>
      </c>
      <c r="F18" s="258">
        <v>2536</v>
      </c>
      <c r="G18" s="259">
        <v>23117</v>
      </c>
      <c r="H18" s="257">
        <v>3052</v>
      </c>
      <c r="I18" s="258">
        <v>1387</v>
      </c>
      <c r="J18" s="258">
        <v>17879</v>
      </c>
      <c r="K18" s="258">
        <v>10152</v>
      </c>
      <c r="L18" s="259">
        <v>32470</v>
      </c>
      <c r="M18" s="260">
        <v>55587</v>
      </c>
    </row>
    <row r="19" spans="1:13" ht="17.100000000000001" customHeight="1">
      <c r="A19" s="1249"/>
      <c r="B19" s="788" t="s">
        <v>221</v>
      </c>
      <c r="C19" s="257">
        <v>828</v>
      </c>
      <c r="D19" s="258">
        <v>195</v>
      </c>
      <c r="E19" s="258">
        <v>1478</v>
      </c>
      <c r="F19" s="258">
        <v>230</v>
      </c>
      <c r="G19" s="259">
        <v>2731</v>
      </c>
      <c r="H19" s="257">
        <v>374</v>
      </c>
      <c r="I19" s="258">
        <v>154</v>
      </c>
      <c r="J19" s="258">
        <v>2084</v>
      </c>
      <c r="K19" s="258">
        <v>924</v>
      </c>
      <c r="L19" s="259">
        <v>3536</v>
      </c>
      <c r="M19" s="260">
        <v>6267</v>
      </c>
    </row>
    <row r="20" spans="1:13" ht="17.100000000000001" customHeight="1">
      <c r="A20" s="1249"/>
      <c r="B20" s="788" t="s">
        <v>222</v>
      </c>
      <c r="C20" s="257">
        <v>1053</v>
      </c>
      <c r="D20" s="258">
        <v>197</v>
      </c>
      <c r="E20" s="258">
        <v>1234</v>
      </c>
      <c r="F20" s="258">
        <v>592</v>
      </c>
      <c r="G20" s="259">
        <v>3076</v>
      </c>
      <c r="H20" s="257">
        <v>670</v>
      </c>
      <c r="I20" s="258">
        <v>171</v>
      </c>
      <c r="J20" s="258">
        <v>1842</v>
      </c>
      <c r="K20" s="258">
        <v>2120</v>
      </c>
      <c r="L20" s="259">
        <v>4803</v>
      </c>
      <c r="M20" s="260">
        <v>7879</v>
      </c>
    </row>
    <row r="21" spans="1:13" ht="17.100000000000001" customHeight="1">
      <c r="A21" s="1250"/>
      <c r="B21" s="793" t="s">
        <v>237</v>
      </c>
      <c r="C21" s="794">
        <v>21971</v>
      </c>
      <c r="D21" s="795">
        <v>4696</v>
      </c>
      <c r="E21" s="795">
        <v>37170</v>
      </c>
      <c r="F21" s="795">
        <v>6118</v>
      </c>
      <c r="G21" s="796">
        <v>69955</v>
      </c>
      <c r="H21" s="794">
        <v>11215</v>
      </c>
      <c r="I21" s="795">
        <v>3556</v>
      </c>
      <c r="J21" s="795">
        <v>56385</v>
      </c>
      <c r="K21" s="795">
        <v>27118</v>
      </c>
      <c r="L21" s="796">
        <v>98274</v>
      </c>
      <c r="M21" s="797">
        <v>168229</v>
      </c>
    </row>
    <row r="22" spans="1:13" ht="17.100000000000001" customHeight="1" thickBot="1">
      <c r="A22" s="799" t="s">
        <v>207</v>
      </c>
      <c r="B22" s="800" t="s">
        <v>239</v>
      </c>
      <c r="C22" s="801">
        <v>50093</v>
      </c>
      <c r="D22" s="802">
        <v>10394</v>
      </c>
      <c r="E22" s="802">
        <v>87723</v>
      </c>
      <c r="F22" s="802">
        <v>15570</v>
      </c>
      <c r="G22" s="803">
        <v>163780</v>
      </c>
      <c r="H22" s="801">
        <v>28321</v>
      </c>
      <c r="I22" s="802">
        <v>11242</v>
      </c>
      <c r="J22" s="802">
        <v>157387</v>
      </c>
      <c r="K22" s="802">
        <v>68113</v>
      </c>
      <c r="L22" s="803">
        <v>265063</v>
      </c>
      <c r="M22" s="804">
        <v>428843</v>
      </c>
    </row>
    <row r="23" spans="1:13" ht="17.100000000000001" customHeight="1">
      <c r="A23" s="1219" t="s">
        <v>240</v>
      </c>
      <c r="B23" s="1219"/>
      <c r="C23" s="1219"/>
      <c r="D23" s="1219"/>
      <c r="E23" s="1219"/>
      <c r="F23" s="1219"/>
      <c r="G23" s="1219"/>
      <c r="H23" s="1219"/>
      <c r="I23" s="1219"/>
      <c r="J23" s="1219"/>
      <c r="K23" s="1219"/>
      <c r="L23" s="1219"/>
      <c r="M23" s="1219"/>
    </row>
    <row r="24" spans="1:13" ht="17.100000000000001" customHeight="1">
      <c r="A24" s="1219" t="s">
        <v>241</v>
      </c>
      <c r="B24" s="1219"/>
      <c r="C24" s="1219"/>
      <c r="D24" s="1219"/>
      <c r="E24" s="1219"/>
      <c r="F24" s="1219"/>
      <c r="G24" s="1219"/>
      <c r="H24" s="1219"/>
      <c r="I24" s="1219"/>
      <c r="J24" s="1219"/>
      <c r="K24" s="1219"/>
      <c r="L24" s="1219"/>
      <c r="M24" s="1219"/>
    </row>
    <row r="25" spans="1:13" ht="17.100000000000001" customHeight="1">
      <c r="A25" s="1219" t="s">
        <v>229</v>
      </c>
      <c r="B25" s="1219"/>
      <c r="C25" s="1219"/>
      <c r="D25" s="1219"/>
      <c r="E25" s="1219"/>
      <c r="F25" s="1219"/>
      <c r="G25" s="1219"/>
      <c r="H25" s="1219"/>
      <c r="I25" s="1219"/>
      <c r="J25" s="1219"/>
      <c r="K25" s="1219"/>
      <c r="L25" s="1219"/>
      <c r="M25" s="1219"/>
    </row>
    <row r="26" spans="1:13" ht="17.100000000000001" customHeight="1">
      <c r="A26" s="1219" t="s">
        <v>242</v>
      </c>
      <c r="B26" s="1219"/>
      <c r="C26" s="1219"/>
      <c r="D26" s="1219"/>
      <c r="E26" s="1219"/>
      <c r="F26" s="1219"/>
      <c r="G26" s="1219"/>
      <c r="H26" s="1219"/>
      <c r="I26" s="1219"/>
      <c r="J26" s="1219"/>
      <c r="K26" s="1219"/>
      <c r="L26" s="1219"/>
      <c r="M26" s="1219"/>
    </row>
    <row r="27" spans="1:13" ht="17.100000000000001" customHeight="1">
      <c r="A27" s="1219" t="s">
        <v>243</v>
      </c>
      <c r="B27" s="1219"/>
      <c r="C27" s="1219"/>
      <c r="D27" s="1219"/>
      <c r="E27" s="1219"/>
      <c r="F27" s="1219"/>
      <c r="G27" s="1219"/>
      <c r="H27" s="1219"/>
      <c r="I27" s="1219"/>
      <c r="J27" s="1219"/>
      <c r="K27" s="1219"/>
      <c r="L27" s="1219"/>
      <c r="M27" s="1219"/>
    </row>
    <row r="29" spans="1:13" ht="15" customHeight="1">
      <c r="A29" s="128" t="s">
        <v>204</v>
      </c>
    </row>
  </sheetData>
  <mergeCells count="11">
    <mergeCell ref="A2:M2"/>
    <mergeCell ref="A26:M26"/>
    <mergeCell ref="A27:M27"/>
    <mergeCell ref="A4:B5"/>
    <mergeCell ref="A23:M23"/>
    <mergeCell ref="A24:M24"/>
    <mergeCell ref="A25:M25"/>
    <mergeCell ref="A6:A13"/>
    <mergeCell ref="A14:A21"/>
    <mergeCell ref="C4:G4"/>
    <mergeCell ref="H4:L4"/>
  </mergeCells>
  <hyperlinks>
    <hyperlink ref="A29" location="'Table of Contents'!A1" display="Return to Table of Contents" xr:uid="{BE59E536-224F-486D-A6EE-08FEE4B662E7}"/>
    <hyperlink ref="A1" location="'Table of Contents'!A1" display="Return to Table of Contents" xr:uid="{9FF2E64E-7EE1-4948-B737-8B00F6BBFA56}"/>
  </hyperlinks>
  <pageMargins left="0.2" right="0.2" top="0.5" bottom="0.5" header="0" footer="0"/>
  <pageSetup paperSize="5"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43"/>
  <sheetViews>
    <sheetView showGridLines="0" topLeftCell="A6" zoomScale="80" zoomScaleNormal="80" workbookViewId="0">
      <selection activeCell="A6" sqref="A6:A34"/>
    </sheetView>
  </sheetViews>
  <sheetFormatPr defaultColWidth="11" defaultRowHeight="15" customHeight="1"/>
  <cols>
    <col min="1" max="1" width="8.69921875" style="9" customWidth="1"/>
    <col min="2" max="2" width="39.898437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128" t="s">
        <v>204</v>
      </c>
    </row>
    <row r="2" spans="1:23" ht="119.4" customHeight="1">
      <c r="A2" s="1243" t="s">
        <v>718</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c r="A3" s="1307" t="s">
        <v>245</v>
      </c>
      <c r="B3" s="1365" t="s">
        <v>246</v>
      </c>
      <c r="C3" s="1293" t="s">
        <v>592</v>
      </c>
      <c r="D3" s="1293"/>
      <c r="E3" s="1293"/>
      <c r="F3" s="1293"/>
      <c r="G3" s="1293"/>
      <c r="H3" s="1293"/>
      <c r="I3" s="1293"/>
      <c r="J3" s="1293"/>
      <c r="K3" s="1293"/>
      <c r="L3" s="1293"/>
      <c r="M3" s="1293"/>
      <c r="N3" s="1293"/>
      <c r="O3" s="1293"/>
      <c r="P3" s="1293"/>
      <c r="Q3" s="1293"/>
      <c r="R3" s="1293"/>
      <c r="S3" s="1293"/>
      <c r="T3" s="1294"/>
      <c r="U3" s="1361" t="s">
        <v>598</v>
      </c>
      <c r="V3" s="1335"/>
      <c r="W3" s="1358"/>
    </row>
    <row r="4" spans="1:23" ht="17.100000000000001" customHeight="1">
      <c r="A4" s="1308"/>
      <c r="B4" s="1363"/>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1366" t="s">
        <v>719</v>
      </c>
      <c r="T4" s="1366" t="s">
        <v>720</v>
      </c>
      <c r="U4" s="1362"/>
      <c r="V4" s="1336"/>
      <c r="W4" s="1359"/>
    </row>
    <row r="5" spans="1:23" ht="35.1" customHeight="1">
      <c r="A5" s="1309"/>
      <c r="B5" s="136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1332"/>
      <c r="T5" s="1332"/>
      <c r="U5" s="371" t="s">
        <v>600</v>
      </c>
      <c r="V5" s="437" t="s">
        <v>601</v>
      </c>
      <c r="W5" s="403" t="s">
        <v>602</v>
      </c>
    </row>
    <row r="6" spans="1:23" ht="17.100000000000001" customHeight="1">
      <c r="A6" s="914" t="s">
        <v>603</v>
      </c>
      <c r="B6" s="410" t="s">
        <v>248</v>
      </c>
      <c r="C6" s="921">
        <v>416</v>
      </c>
      <c r="D6" s="887">
        <v>230</v>
      </c>
      <c r="E6" s="887">
        <v>312</v>
      </c>
      <c r="F6" s="887">
        <v>177</v>
      </c>
      <c r="G6" s="887">
        <v>25</v>
      </c>
      <c r="H6" s="887">
        <v>8</v>
      </c>
      <c r="I6" s="886">
        <v>1773</v>
      </c>
      <c r="J6" s="887">
        <v>669</v>
      </c>
      <c r="K6" s="886">
        <v>2869</v>
      </c>
      <c r="L6" s="886">
        <v>1599</v>
      </c>
      <c r="M6" s="886">
        <v>3516</v>
      </c>
      <c r="N6" s="886">
        <v>1897</v>
      </c>
      <c r="O6" s="887">
        <v>19</v>
      </c>
      <c r="P6" s="887">
        <v>6</v>
      </c>
      <c r="Q6" s="887">
        <v>363</v>
      </c>
      <c r="R6" s="895">
        <v>180</v>
      </c>
      <c r="S6" s="923">
        <v>495</v>
      </c>
      <c r="T6" s="919">
        <v>14554</v>
      </c>
      <c r="U6" s="431">
        <v>886</v>
      </c>
      <c r="V6" s="389">
        <v>832</v>
      </c>
      <c r="W6" s="375">
        <v>6998</v>
      </c>
    </row>
    <row r="7" spans="1:23" ht="17.100000000000001" customHeight="1">
      <c r="A7" s="392" t="s">
        <v>604</v>
      </c>
      <c r="B7" s="369" t="s">
        <v>249</v>
      </c>
      <c r="C7" s="433">
        <v>7</v>
      </c>
      <c r="D7" s="320">
        <v>2</v>
      </c>
      <c r="E7" s="320">
        <v>8</v>
      </c>
      <c r="F7" s="320">
        <v>5</v>
      </c>
      <c r="G7" s="320">
        <v>2</v>
      </c>
      <c r="H7" s="320">
        <v>0</v>
      </c>
      <c r="I7" s="320">
        <v>35</v>
      </c>
      <c r="J7" s="320">
        <v>16</v>
      </c>
      <c r="K7" s="320">
        <v>68</v>
      </c>
      <c r="L7" s="320">
        <v>32</v>
      </c>
      <c r="M7" s="320">
        <v>215</v>
      </c>
      <c r="N7" s="320">
        <v>104</v>
      </c>
      <c r="O7" s="320">
        <v>2</v>
      </c>
      <c r="P7" s="320">
        <v>1</v>
      </c>
      <c r="Q7" s="320">
        <v>24</v>
      </c>
      <c r="R7" s="381">
        <v>8</v>
      </c>
      <c r="S7" s="438">
        <v>10</v>
      </c>
      <c r="T7" s="438">
        <v>539</v>
      </c>
      <c r="U7" s="433">
        <v>45</v>
      </c>
      <c r="V7" s="320">
        <v>27</v>
      </c>
      <c r="W7" s="383">
        <v>299</v>
      </c>
    </row>
    <row r="8" spans="1:23" ht="16.2">
      <c r="A8" s="392" t="s">
        <v>605</v>
      </c>
      <c r="B8" s="369" t="s">
        <v>250</v>
      </c>
      <c r="C8" s="433">
        <v>66</v>
      </c>
      <c r="D8" s="320">
        <v>44</v>
      </c>
      <c r="E8" s="320">
        <v>28</v>
      </c>
      <c r="F8" s="320">
        <v>18</v>
      </c>
      <c r="G8" s="320">
        <v>1</v>
      </c>
      <c r="H8" s="320">
        <v>0</v>
      </c>
      <c r="I8" s="320">
        <v>267</v>
      </c>
      <c r="J8" s="320">
        <v>130</v>
      </c>
      <c r="K8" s="320">
        <v>265</v>
      </c>
      <c r="L8" s="320">
        <v>166</v>
      </c>
      <c r="M8" s="320">
        <v>96</v>
      </c>
      <c r="N8" s="320">
        <v>77</v>
      </c>
      <c r="O8" s="320">
        <v>1</v>
      </c>
      <c r="P8" s="320">
        <v>2</v>
      </c>
      <c r="Q8" s="320">
        <v>40</v>
      </c>
      <c r="R8" s="381">
        <v>21</v>
      </c>
      <c r="S8" s="438">
        <v>68</v>
      </c>
      <c r="T8" s="441">
        <v>1290</v>
      </c>
      <c r="U8" s="433">
        <v>67</v>
      </c>
      <c r="V8" s="320">
        <v>169</v>
      </c>
      <c r="W8" s="383">
        <v>561</v>
      </c>
    </row>
    <row r="9" spans="1:23" ht="16.2">
      <c r="A9" s="392" t="s">
        <v>606</v>
      </c>
      <c r="B9" s="369" t="s">
        <v>251</v>
      </c>
      <c r="C9" s="433">
        <v>4</v>
      </c>
      <c r="D9" s="320">
        <v>4</v>
      </c>
      <c r="E9" s="320">
        <v>8</v>
      </c>
      <c r="F9" s="320">
        <v>6</v>
      </c>
      <c r="G9" s="320">
        <v>1</v>
      </c>
      <c r="H9" s="320">
        <v>0</v>
      </c>
      <c r="I9" s="320">
        <v>19</v>
      </c>
      <c r="J9" s="320">
        <v>3</v>
      </c>
      <c r="K9" s="320">
        <v>49</v>
      </c>
      <c r="L9" s="320">
        <v>22</v>
      </c>
      <c r="M9" s="320">
        <v>121</v>
      </c>
      <c r="N9" s="320">
        <v>50</v>
      </c>
      <c r="O9" s="320">
        <v>1</v>
      </c>
      <c r="P9" s="320">
        <v>0</v>
      </c>
      <c r="Q9" s="320">
        <v>14</v>
      </c>
      <c r="R9" s="381">
        <v>5</v>
      </c>
      <c r="S9" s="438">
        <v>2</v>
      </c>
      <c r="T9" s="438">
        <v>309</v>
      </c>
      <c r="U9" s="433">
        <v>11</v>
      </c>
      <c r="V9" s="320">
        <v>0</v>
      </c>
      <c r="W9" s="383">
        <v>189</v>
      </c>
    </row>
    <row r="10" spans="1:23" ht="16.2">
      <c r="A10" s="392" t="s">
        <v>607</v>
      </c>
      <c r="B10" s="369" t="s">
        <v>252</v>
      </c>
      <c r="C10" s="433">
        <v>0</v>
      </c>
      <c r="D10" s="320">
        <v>0</v>
      </c>
      <c r="E10" s="320">
        <v>1</v>
      </c>
      <c r="F10" s="320">
        <v>0</v>
      </c>
      <c r="G10" s="320">
        <v>0</v>
      </c>
      <c r="H10" s="320">
        <v>0</v>
      </c>
      <c r="I10" s="320">
        <v>2</v>
      </c>
      <c r="J10" s="320">
        <v>4</v>
      </c>
      <c r="K10" s="320">
        <v>1</v>
      </c>
      <c r="L10" s="320">
        <v>2</v>
      </c>
      <c r="M10" s="320">
        <v>19</v>
      </c>
      <c r="N10" s="320">
        <v>5</v>
      </c>
      <c r="O10" s="320">
        <v>0</v>
      </c>
      <c r="P10" s="320">
        <v>0</v>
      </c>
      <c r="Q10" s="320">
        <v>0</v>
      </c>
      <c r="R10" s="381">
        <v>2</v>
      </c>
      <c r="S10" s="438">
        <v>1</v>
      </c>
      <c r="T10" s="438">
        <v>37</v>
      </c>
      <c r="U10" s="433">
        <v>0</v>
      </c>
      <c r="V10" s="320">
        <v>0</v>
      </c>
      <c r="W10" s="383">
        <v>18</v>
      </c>
    </row>
    <row r="11" spans="1:23" ht="16.2">
      <c r="A11" s="392" t="s">
        <v>608</v>
      </c>
      <c r="B11" s="369" t="s">
        <v>253</v>
      </c>
      <c r="C11" s="433">
        <v>5</v>
      </c>
      <c r="D11" s="320">
        <v>1</v>
      </c>
      <c r="E11" s="320">
        <v>7</v>
      </c>
      <c r="F11" s="320">
        <v>3</v>
      </c>
      <c r="G11" s="320">
        <v>1</v>
      </c>
      <c r="H11" s="320">
        <v>0</v>
      </c>
      <c r="I11" s="320">
        <v>45</v>
      </c>
      <c r="J11" s="320">
        <v>14</v>
      </c>
      <c r="K11" s="320">
        <v>72</v>
      </c>
      <c r="L11" s="320">
        <v>38</v>
      </c>
      <c r="M11" s="320">
        <v>200</v>
      </c>
      <c r="N11" s="320">
        <v>118</v>
      </c>
      <c r="O11" s="320">
        <v>0</v>
      </c>
      <c r="P11" s="320">
        <v>0</v>
      </c>
      <c r="Q11" s="320">
        <v>15</v>
      </c>
      <c r="R11" s="381">
        <v>5</v>
      </c>
      <c r="S11" s="438">
        <v>37</v>
      </c>
      <c r="T11" s="438">
        <v>561</v>
      </c>
      <c r="U11" s="433">
        <v>25</v>
      </c>
      <c r="V11" s="320">
        <v>76</v>
      </c>
      <c r="W11" s="383">
        <v>306</v>
      </c>
    </row>
    <row r="12" spans="1:23" ht="16.2">
      <c r="A12" s="392" t="s">
        <v>609</v>
      </c>
      <c r="B12" s="369" t="s">
        <v>254</v>
      </c>
      <c r="C12" s="433">
        <v>15</v>
      </c>
      <c r="D12" s="320">
        <v>5</v>
      </c>
      <c r="E12" s="320">
        <v>12</v>
      </c>
      <c r="F12" s="320">
        <v>4</v>
      </c>
      <c r="G12" s="320">
        <v>3</v>
      </c>
      <c r="H12" s="320">
        <v>0</v>
      </c>
      <c r="I12" s="320">
        <v>37</v>
      </c>
      <c r="J12" s="320">
        <v>23</v>
      </c>
      <c r="K12" s="320">
        <v>140</v>
      </c>
      <c r="L12" s="320">
        <v>47</v>
      </c>
      <c r="M12" s="320">
        <v>166</v>
      </c>
      <c r="N12" s="320">
        <v>68</v>
      </c>
      <c r="O12" s="320">
        <v>1</v>
      </c>
      <c r="P12" s="320">
        <v>0</v>
      </c>
      <c r="Q12" s="320">
        <v>13</v>
      </c>
      <c r="R12" s="381">
        <v>5</v>
      </c>
      <c r="S12" s="438">
        <v>38</v>
      </c>
      <c r="T12" s="438">
        <v>577</v>
      </c>
      <c r="U12" s="433">
        <v>24</v>
      </c>
      <c r="V12" s="320">
        <v>0</v>
      </c>
      <c r="W12" s="383">
        <v>287</v>
      </c>
    </row>
    <row r="13" spans="1:23" ht="16.2">
      <c r="A13" s="392" t="s">
        <v>611</v>
      </c>
      <c r="B13" s="369" t="s">
        <v>255</v>
      </c>
      <c r="C13" s="433">
        <v>26</v>
      </c>
      <c r="D13" s="320">
        <v>9</v>
      </c>
      <c r="E13" s="320">
        <v>24</v>
      </c>
      <c r="F13" s="320">
        <v>14</v>
      </c>
      <c r="G13" s="320">
        <v>0</v>
      </c>
      <c r="H13" s="320">
        <v>1</v>
      </c>
      <c r="I13" s="320">
        <v>127</v>
      </c>
      <c r="J13" s="320">
        <v>43</v>
      </c>
      <c r="K13" s="320">
        <v>64</v>
      </c>
      <c r="L13" s="320">
        <v>28</v>
      </c>
      <c r="M13" s="320">
        <v>263</v>
      </c>
      <c r="N13" s="320">
        <v>126</v>
      </c>
      <c r="O13" s="320">
        <v>4</v>
      </c>
      <c r="P13" s="320">
        <v>1</v>
      </c>
      <c r="Q13" s="320">
        <v>70</v>
      </c>
      <c r="R13" s="381">
        <v>37</v>
      </c>
      <c r="S13" s="438">
        <v>2</v>
      </c>
      <c r="T13" s="438">
        <v>839</v>
      </c>
      <c r="U13" s="433">
        <v>78</v>
      </c>
      <c r="V13" s="320">
        <v>2</v>
      </c>
      <c r="W13" s="383">
        <v>412</v>
      </c>
    </row>
    <row r="14" spans="1:23" ht="16.2">
      <c r="A14" s="392" t="s">
        <v>613</v>
      </c>
      <c r="B14" s="369" t="s">
        <v>256</v>
      </c>
      <c r="C14" s="433">
        <v>0</v>
      </c>
      <c r="D14" s="320">
        <v>0</v>
      </c>
      <c r="E14" s="320">
        <v>1</v>
      </c>
      <c r="F14" s="320">
        <v>0</v>
      </c>
      <c r="G14" s="320">
        <v>0</v>
      </c>
      <c r="H14" s="320">
        <v>0</v>
      </c>
      <c r="I14" s="320">
        <v>9</v>
      </c>
      <c r="J14" s="320">
        <v>2</v>
      </c>
      <c r="K14" s="320">
        <v>21</v>
      </c>
      <c r="L14" s="320">
        <v>7</v>
      </c>
      <c r="M14" s="320">
        <v>20</v>
      </c>
      <c r="N14" s="320">
        <v>27</v>
      </c>
      <c r="O14" s="320">
        <v>0</v>
      </c>
      <c r="P14" s="320">
        <v>1</v>
      </c>
      <c r="Q14" s="320">
        <v>1</v>
      </c>
      <c r="R14" s="381">
        <v>0</v>
      </c>
      <c r="S14" s="438">
        <v>10</v>
      </c>
      <c r="T14" s="438">
        <v>99</v>
      </c>
      <c r="U14" s="433">
        <v>10</v>
      </c>
      <c r="V14" s="320">
        <v>7</v>
      </c>
      <c r="W14" s="383">
        <v>50</v>
      </c>
    </row>
    <row r="15" spans="1:23" ht="16.2">
      <c r="A15" s="392" t="s">
        <v>614</v>
      </c>
      <c r="B15" s="369" t="s">
        <v>257</v>
      </c>
      <c r="C15" s="433">
        <v>3</v>
      </c>
      <c r="D15" s="320">
        <v>0</v>
      </c>
      <c r="E15" s="320">
        <v>7</v>
      </c>
      <c r="F15" s="320">
        <v>3</v>
      </c>
      <c r="G15" s="320">
        <v>2</v>
      </c>
      <c r="H15" s="320">
        <v>0</v>
      </c>
      <c r="I15" s="320">
        <v>22</v>
      </c>
      <c r="J15" s="320">
        <v>9</v>
      </c>
      <c r="K15" s="320">
        <v>20</v>
      </c>
      <c r="L15" s="320">
        <v>4</v>
      </c>
      <c r="M15" s="320">
        <v>121</v>
      </c>
      <c r="N15" s="320">
        <v>49</v>
      </c>
      <c r="O15" s="320">
        <v>0</v>
      </c>
      <c r="P15" s="320">
        <v>0</v>
      </c>
      <c r="Q15" s="320">
        <v>10</v>
      </c>
      <c r="R15" s="381">
        <v>1</v>
      </c>
      <c r="S15" s="438">
        <v>13</v>
      </c>
      <c r="T15" s="438">
        <v>264</v>
      </c>
      <c r="U15" s="433">
        <v>18</v>
      </c>
      <c r="V15" s="320">
        <v>3</v>
      </c>
      <c r="W15" s="383">
        <v>118</v>
      </c>
    </row>
    <row r="16" spans="1:23" ht="16.2">
      <c r="A16" s="392">
        <v>10</v>
      </c>
      <c r="B16" s="369" t="s">
        <v>258</v>
      </c>
      <c r="C16" s="433">
        <v>13</v>
      </c>
      <c r="D16" s="320">
        <v>2</v>
      </c>
      <c r="E16" s="320">
        <v>39</v>
      </c>
      <c r="F16" s="320">
        <v>17</v>
      </c>
      <c r="G16" s="320">
        <v>0</v>
      </c>
      <c r="H16" s="320">
        <v>2</v>
      </c>
      <c r="I16" s="320">
        <v>92</v>
      </c>
      <c r="J16" s="320">
        <v>36</v>
      </c>
      <c r="K16" s="320">
        <v>215</v>
      </c>
      <c r="L16" s="320">
        <v>88</v>
      </c>
      <c r="M16" s="320">
        <v>214</v>
      </c>
      <c r="N16" s="320">
        <v>97</v>
      </c>
      <c r="O16" s="320">
        <v>2</v>
      </c>
      <c r="P16" s="320">
        <v>0</v>
      </c>
      <c r="Q16" s="320">
        <v>29</v>
      </c>
      <c r="R16" s="381">
        <v>10</v>
      </c>
      <c r="S16" s="438">
        <v>51</v>
      </c>
      <c r="T16" s="438">
        <v>907</v>
      </c>
      <c r="U16" s="433">
        <v>38</v>
      </c>
      <c r="V16" s="320">
        <v>43</v>
      </c>
      <c r="W16" s="383">
        <v>474</v>
      </c>
    </row>
    <row r="17" spans="1:23" ht="16.2">
      <c r="A17" s="392">
        <v>11</v>
      </c>
      <c r="B17" s="369" t="s">
        <v>259</v>
      </c>
      <c r="C17" s="433">
        <v>11</v>
      </c>
      <c r="D17" s="320">
        <v>5</v>
      </c>
      <c r="E17" s="320">
        <v>4</v>
      </c>
      <c r="F17" s="320">
        <v>2</v>
      </c>
      <c r="G17" s="320">
        <v>0</v>
      </c>
      <c r="H17" s="320">
        <v>0</v>
      </c>
      <c r="I17" s="320">
        <v>62</v>
      </c>
      <c r="J17" s="320">
        <v>18</v>
      </c>
      <c r="K17" s="320">
        <v>155</v>
      </c>
      <c r="L17" s="320">
        <v>116</v>
      </c>
      <c r="M17" s="320">
        <v>113</v>
      </c>
      <c r="N17" s="320">
        <v>78</v>
      </c>
      <c r="O17" s="320">
        <v>0</v>
      </c>
      <c r="P17" s="320">
        <v>0</v>
      </c>
      <c r="Q17" s="320">
        <v>7</v>
      </c>
      <c r="R17" s="381">
        <v>3</v>
      </c>
      <c r="S17" s="438">
        <v>15</v>
      </c>
      <c r="T17" s="438">
        <v>589</v>
      </c>
      <c r="U17" s="433">
        <v>21</v>
      </c>
      <c r="V17" s="320">
        <v>132</v>
      </c>
      <c r="W17" s="383">
        <v>278</v>
      </c>
    </row>
    <row r="18" spans="1:23" ht="16.2">
      <c r="A18" s="392">
        <v>12</v>
      </c>
      <c r="B18" s="369" t="s">
        <v>260</v>
      </c>
      <c r="C18" s="433">
        <v>0</v>
      </c>
      <c r="D18" s="320">
        <v>0</v>
      </c>
      <c r="E18" s="320">
        <v>0</v>
      </c>
      <c r="F18" s="320">
        <v>0</v>
      </c>
      <c r="G18" s="320">
        <v>0</v>
      </c>
      <c r="H18" s="320">
        <v>0</v>
      </c>
      <c r="I18" s="320">
        <v>14</v>
      </c>
      <c r="J18" s="320">
        <v>3</v>
      </c>
      <c r="K18" s="320">
        <v>5</v>
      </c>
      <c r="L18" s="320">
        <v>8</v>
      </c>
      <c r="M18" s="320">
        <v>80</v>
      </c>
      <c r="N18" s="320">
        <v>33</v>
      </c>
      <c r="O18" s="320">
        <v>1</v>
      </c>
      <c r="P18" s="320">
        <v>0</v>
      </c>
      <c r="Q18" s="320">
        <v>4</v>
      </c>
      <c r="R18" s="381">
        <v>1</v>
      </c>
      <c r="S18" s="438">
        <v>0</v>
      </c>
      <c r="T18" s="438">
        <v>149</v>
      </c>
      <c r="U18" s="433">
        <v>8</v>
      </c>
      <c r="V18" s="320">
        <v>0</v>
      </c>
      <c r="W18" s="383">
        <v>84</v>
      </c>
    </row>
    <row r="19" spans="1:23" ht="16.2">
      <c r="A19" s="392">
        <v>13</v>
      </c>
      <c r="B19" s="369" t="s">
        <v>261</v>
      </c>
      <c r="C19" s="433">
        <v>1</v>
      </c>
      <c r="D19" s="320">
        <v>0</v>
      </c>
      <c r="E19" s="320">
        <v>5</v>
      </c>
      <c r="F19" s="320">
        <v>2</v>
      </c>
      <c r="G19" s="320">
        <v>1</v>
      </c>
      <c r="H19" s="320">
        <v>0</v>
      </c>
      <c r="I19" s="320">
        <v>19</v>
      </c>
      <c r="J19" s="320">
        <v>3</v>
      </c>
      <c r="K19" s="320">
        <v>25</v>
      </c>
      <c r="L19" s="320">
        <v>15</v>
      </c>
      <c r="M19" s="320">
        <v>56</v>
      </c>
      <c r="N19" s="320">
        <v>33</v>
      </c>
      <c r="O19" s="320">
        <v>0</v>
      </c>
      <c r="P19" s="320">
        <v>0</v>
      </c>
      <c r="Q19" s="320">
        <v>3</v>
      </c>
      <c r="R19" s="381">
        <v>2</v>
      </c>
      <c r="S19" s="438">
        <v>3</v>
      </c>
      <c r="T19" s="438">
        <v>168</v>
      </c>
      <c r="U19" s="433">
        <v>13</v>
      </c>
      <c r="V19" s="320">
        <v>8</v>
      </c>
      <c r="W19" s="383">
        <v>87</v>
      </c>
    </row>
    <row r="20" spans="1:23" ht="16.2">
      <c r="A20" s="392">
        <v>14</v>
      </c>
      <c r="B20" s="369" t="s">
        <v>262</v>
      </c>
      <c r="C20" s="433">
        <v>6</v>
      </c>
      <c r="D20" s="320">
        <v>3</v>
      </c>
      <c r="E20" s="320">
        <v>10</v>
      </c>
      <c r="F20" s="320">
        <v>4</v>
      </c>
      <c r="G20" s="320">
        <v>2</v>
      </c>
      <c r="H20" s="320">
        <v>0</v>
      </c>
      <c r="I20" s="320">
        <v>33</v>
      </c>
      <c r="J20" s="320">
        <v>8</v>
      </c>
      <c r="K20" s="320">
        <v>71</v>
      </c>
      <c r="L20" s="320">
        <v>24</v>
      </c>
      <c r="M20" s="320">
        <v>155</v>
      </c>
      <c r="N20" s="320">
        <v>80</v>
      </c>
      <c r="O20" s="320">
        <v>1</v>
      </c>
      <c r="P20" s="320">
        <v>0</v>
      </c>
      <c r="Q20" s="320">
        <v>0</v>
      </c>
      <c r="R20" s="381">
        <v>0</v>
      </c>
      <c r="S20" s="438">
        <v>16</v>
      </c>
      <c r="T20" s="438">
        <v>413</v>
      </c>
      <c r="U20" s="433">
        <v>48</v>
      </c>
      <c r="V20" s="320">
        <v>6</v>
      </c>
      <c r="W20" s="383">
        <v>167</v>
      </c>
    </row>
    <row r="21" spans="1:23" ht="16.2">
      <c r="A21" s="392">
        <v>15</v>
      </c>
      <c r="B21" s="369" t="s">
        <v>263</v>
      </c>
      <c r="C21" s="433">
        <v>121</v>
      </c>
      <c r="D21" s="320">
        <v>62</v>
      </c>
      <c r="E21" s="320">
        <v>15</v>
      </c>
      <c r="F21" s="320">
        <v>8</v>
      </c>
      <c r="G21" s="320">
        <v>0</v>
      </c>
      <c r="H21" s="320">
        <v>0</v>
      </c>
      <c r="I21" s="320">
        <v>262</v>
      </c>
      <c r="J21" s="320">
        <v>98</v>
      </c>
      <c r="K21" s="320">
        <v>729</v>
      </c>
      <c r="L21" s="320">
        <v>471</v>
      </c>
      <c r="M21" s="320">
        <v>45</v>
      </c>
      <c r="N21" s="320">
        <v>43</v>
      </c>
      <c r="O21" s="320">
        <v>0</v>
      </c>
      <c r="P21" s="320">
        <v>1</v>
      </c>
      <c r="Q21" s="320">
        <v>19</v>
      </c>
      <c r="R21" s="381">
        <v>3</v>
      </c>
      <c r="S21" s="438">
        <v>14</v>
      </c>
      <c r="T21" s="441">
        <v>1891</v>
      </c>
      <c r="U21" s="433">
        <v>122</v>
      </c>
      <c r="V21" s="320">
        <v>153</v>
      </c>
      <c r="W21" s="383">
        <v>837</v>
      </c>
    </row>
    <row r="22" spans="1:23" ht="16.2">
      <c r="A22" s="392">
        <v>16</v>
      </c>
      <c r="B22" s="369" t="s">
        <v>264</v>
      </c>
      <c r="C22" s="433">
        <v>0</v>
      </c>
      <c r="D22" s="320">
        <v>0</v>
      </c>
      <c r="E22" s="320">
        <v>0</v>
      </c>
      <c r="F22" s="320">
        <v>0</v>
      </c>
      <c r="G22" s="320">
        <v>0</v>
      </c>
      <c r="H22" s="320">
        <v>0</v>
      </c>
      <c r="I22" s="320">
        <v>14</v>
      </c>
      <c r="J22" s="320">
        <v>1</v>
      </c>
      <c r="K22" s="320">
        <v>5</v>
      </c>
      <c r="L22" s="320">
        <v>1</v>
      </c>
      <c r="M22" s="320">
        <v>22</v>
      </c>
      <c r="N22" s="320">
        <v>3</v>
      </c>
      <c r="O22" s="320">
        <v>0</v>
      </c>
      <c r="P22" s="320">
        <v>0</v>
      </c>
      <c r="Q22" s="320">
        <v>0</v>
      </c>
      <c r="R22" s="381">
        <v>0</v>
      </c>
      <c r="S22" s="438">
        <v>0</v>
      </c>
      <c r="T22" s="438">
        <v>46</v>
      </c>
      <c r="U22" s="433">
        <v>4</v>
      </c>
      <c r="V22" s="320">
        <v>0</v>
      </c>
      <c r="W22" s="383">
        <v>28</v>
      </c>
    </row>
    <row r="23" spans="1:23" ht="16.2">
      <c r="A23" s="392">
        <v>17</v>
      </c>
      <c r="B23" s="369" t="s">
        <v>265</v>
      </c>
      <c r="C23" s="433">
        <v>3</v>
      </c>
      <c r="D23" s="320">
        <v>0</v>
      </c>
      <c r="E23" s="320">
        <v>4</v>
      </c>
      <c r="F23" s="320">
        <v>3</v>
      </c>
      <c r="G23" s="320">
        <v>0</v>
      </c>
      <c r="H23" s="320">
        <v>0</v>
      </c>
      <c r="I23" s="320">
        <v>16</v>
      </c>
      <c r="J23" s="320">
        <v>8</v>
      </c>
      <c r="K23" s="320">
        <v>12</v>
      </c>
      <c r="L23" s="320">
        <v>10</v>
      </c>
      <c r="M23" s="320">
        <v>76</v>
      </c>
      <c r="N23" s="320">
        <v>44</v>
      </c>
      <c r="O23" s="320">
        <v>0</v>
      </c>
      <c r="P23" s="320">
        <v>0</v>
      </c>
      <c r="Q23" s="320">
        <v>11</v>
      </c>
      <c r="R23" s="381">
        <v>6</v>
      </c>
      <c r="S23" s="438">
        <v>10</v>
      </c>
      <c r="T23" s="438">
        <v>203</v>
      </c>
      <c r="U23" s="433">
        <v>11</v>
      </c>
      <c r="V23" s="320">
        <v>1</v>
      </c>
      <c r="W23" s="383">
        <v>75</v>
      </c>
    </row>
    <row r="24" spans="1:23" ht="16.2">
      <c r="A24" s="392">
        <v>18</v>
      </c>
      <c r="B24" s="369" t="s">
        <v>266</v>
      </c>
      <c r="C24" s="433">
        <v>11</v>
      </c>
      <c r="D24" s="320">
        <v>5</v>
      </c>
      <c r="E24" s="320">
        <v>17</v>
      </c>
      <c r="F24" s="320">
        <v>10</v>
      </c>
      <c r="G24" s="320">
        <v>1</v>
      </c>
      <c r="H24" s="320">
        <v>0</v>
      </c>
      <c r="I24" s="320">
        <v>128</v>
      </c>
      <c r="J24" s="320">
        <v>45</v>
      </c>
      <c r="K24" s="320">
        <v>121</v>
      </c>
      <c r="L24" s="320">
        <v>60</v>
      </c>
      <c r="M24" s="320">
        <v>103</v>
      </c>
      <c r="N24" s="320">
        <v>55</v>
      </c>
      <c r="O24" s="320">
        <v>0</v>
      </c>
      <c r="P24" s="320">
        <v>0</v>
      </c>
      <c r="Q24" s="320">
        <v>12</v>
      </c>
      <c r="R24" s="381">
        <v>3</v>
      </c>
      <c r="S24" s="438">
        <v>29</v>
      </c>
      <c r="T24" s="438">
        <v>600</v>
      </c>
      <c r="U24" s="433">
        <v>39</v>
      </c>
      <c r="V24" s="320">
        <v>50</v>
      </c>
      <c r="W24" s="383">
        <v>363</v>
      </c>
    </row>
    <row r="25" spans="1:23" ht="16.2">
      <c r="A25" s="392">
        <v>19</v>
      </c>
      <c r="B25" s="369" t="s">
        <v>267</v>
      </c>
      <c r="C25" s="433">
        <v>0</v>
      </c>
      <c r="D25" s="320">
        <v>0</v>
      </c>
      <c r="E25" s="320">
        <v>0</v>
      </c>
      <c r="F25" s="320">
        <v>0</v>
      </c>
      <c r="G25" s="320">
        <v>0</v>
      </c>
      <c r="H25" s="320">
        <v>0</v>
      </c>
      <c r="I25" s="320">
        <v>0</v>
      </c>
      <c r="J25" s="320">
        <v>0</v>
      </c>
      <c r="K25" s="320">
        <v>4</v>
      </c>
      <c r="L25" s="320">
        <v>4</v>
      </c>
      <c r="M25" s="320">
        <v>6</v>
      </c>
      <c r="N25" s="320">
        <v>3</v>
      </c>
      <c r="O25" s="320">
        <v>0</v>
      </c>
      <c r="P25" s="320">
        <v>0</v>
      </c>
      <c r="Q25" s="320">
        <v>0</v>
      </c>
      <c r="R25" s="381">
        <v>0</v>
      </c>
      <c r="S25" s="438">
        <v>11</v>
      </c>
      <c r="T25" s="438">
        <v>28</v>
      </c>
      <c r="U25" s="433">
        <v>0</v>
      </c>
      <c r="V25" s="320">
        <v>0</v>
      </c>
      <c r="W25" s="383">
        <v>6</v>
      </c>
    </row>
    <row r="26" spans="1:23" ht="16.2">
      <c r="A26" s="392">
        <v>20</v>
      </c>
      <c r="B26" s="369" t="s">
        <v>268</v>
      </c>
      <c r="C26" s="433">
        <v>2</v>
      </c>
      <c r="D26" s="320">
        <v>4</v>
      </c>
      <c r="E26" s="320">
        <v>9</v>
      </c>
      <c r="F26" s="320">
        <v>8</v>
      </c>
      <c r="G26" s="320">
        <v>2</v>
      </c>
      <c r="H26" s="320">
        <v>2</v>
      </c>
      <c r="I26" s="320">
        <v>61</v>
      </c>
      <c r="J26" s="320">
        <v>22</v>
      </c>
      <c r="K26" s="320">
        <v>34</v>
      </c>
      <c r="L26" s="320">
        <v>21</v>
      </c>
      <c r="M26" s="320">
        <v>217</v>
      </c>
      <c r="N26" s="320">
        <v>83</v>
      </c>
      <c r="O26" s="320">
        <v>1</v>
      </c>
      <c r="P26" s="320">
        <v>0</v>
      </c>
      <c r="Q26" s="320">
        <v>19</v>
      </c>
      <c r="R26" s="381">
        <v>11</v>
      </c>
      <c r="S26" s="438">
        <v>0</v>
      </c>
      <c r="T26" s="438">
        <v>496</v>
      </c>
      <c r="U26" s="433">
        <v>59</v>
      </c>
      <c r="V26" s="320">
        <v>0</v>
      </c>
      <c r="W26" s="383">
        <v>290</v>
      </c>
    </row>
    <row r="27" spans="1:23" ht="16.2">
      <c r="A27" s="392">
        <v>21</v>
      </c>
      <c r="B27" s="369" t="s">
        <v>269</v>
      </c>
      <c r="C27" s="433">
        <v>6</v>
      </c>
      <c r="D27" s="320">
        <v>10</v>
      </c>
      <c r="E27" s="320">
        <v>4</v>
      </c>
      <c r="F27" s="320">
        <v>4</v>
      </c>
      <c r="G27" s="320">
        <v>0</v>
      </c>
      <c r="H27" s="320">
        <v>1</v>
      </c>
      <c r="I27" s="320">
        <v>35</v>
      </c>
      <c r="J27" s="320">
        <v>16</v>
      </c>
      <c r="K27" s="320">
        <v>45</v>
      </c>
      <c r="L27" s="320">
        <v>20</v>
      </c>
      <c r="M27" s="320">
        <v>114</v>
      </c>
      <c r="N27" s="320">
        <v>47</v>
      </c>
      <c r="O27" s="320">
        <v>1</v>
      </c>
      <c r="P27" s="320">
        <v>0</v>
      </c>
      <c r="Q27" s="320">
        <v>4</v>
      </c>
      <c r="R27" s="381">
        <v>1</v>
      </c>
      <c r="S27" s="438">
        <v>11</v>
      </c>
      <c r="T27" s="438">
        <v>319</v>
      </c>
      <c r="U27" s="433">
        <v>21</v>
      </c>
      <c r="V27" s="320">
        <v>0</v>
      </c>
      <c r="W27" s="383">
        <v>135</v>
      </c>
    </row>
    <row r="28" spans="1:23" ht="16.2">
      <c r="A28" s="392">
        <v>22</v>
      </c>
      <c r="B28" s="369" t="s">
        <v>270</v>
      </c>
      <c r="C28" s="433">
        <v>3</v>
      </c>
      <c r="D28" s="320">
        <v>0</v>
      </c>
      <c r="E28" s="320">
        <v>3</v>
      </c>
      <c r="F28" s="320">
        <v>4</v>
      </c>
      <c r="G28" s="320">
        <v>0</v>
      </c>
      <c r="H28" s="320">
        <v>0</v>
      </c>
      <c r="I28" s="320">
        <v>26</v>
      </c>
      <c r="J28" s="320">
        <v>6</v>
      </c>
      <c r="K28" s="320">
        <v>25</v>
      </c>
      <c r="L28" s="320">
        <v>10</v>
      </c>
      <c r="M28" s="320">
        <v>102</v>
      </c>
      <c r="N28" s="320">
        <v>38</v>
      </c>
      <c r="O28" s="320">
        <v>0</v>
      </c>
      <c r="P28" s="320">
        <v>0</v>
      </c>
      <c r="Q28" s="320">
        <v>4</v>
      </c>
      <c r="R28" s="381">
        <v>1</v>
      </c>
      <c r="S28" s="438">
        <v>9</v>
      </c>
      <c r="T28" s="438">
        <v>231</v>
      </c>
      <c r="U28" s="433">
        <v>26</v>
      </c>
      <c r="V28" s="320">
        <v>0</v>
      </c>
      <c r="W28" s="383">
        <v>100</v>
      </c>
    </row>
    <row r="29" spans="1:23" ht="16.2">
      <c r="A29" s="392">
        <v>23</v>
      </c>
      <c r="B29" s="369" t="s">
        <v>271</v>
      </c>
      <c r="C29" s="433">
        <v>7</v>
      </c>
      <c r="D29" s="320">
        <v>4</v>
      </c>
      <c r="E29" s="320">
        <v>24</v>
      </c>
      <c r="F29" s="320">
        <v>9</v>
      </c>
      <c r="G29" s="320">
        <v>1</v>
      </c>
      <c r="H29" s="320">
        <v>0</v>
      </c>
      <c r="I29" s="320">
        <v>76</v>
      </c>
      <c r="J29" s="320">
        <v>20</v>
      </c>
      <c r="K29" s="320">
        <v>125</v>
      </c>
      <c r="L29" s="320">
        <v>43</v>
      </c>
      <c r="M29" s="320">
        <v>287</v>
      </c>
      <c r="N29" s="320">
        <v>155</v>
      </c>
      <c r="O29" s="320">
        <v>1</v>
      </c>
      <c r="P29" s="320">
        <v>0</v>
      </c>
      <c r="Q29" s="320">
        <v>12</v>
      </c>
      <c r="R29" s="381">
        <v>12</v>
      </c>
      <c r="S29" s="438">
        <v>44</v>
      </c>
      <c r="T29" s="438">
        <v>820</v>
      </c>
      <c r="U29" s="433">
        <v>72</v>
      </c>
      <c r="V29" s="320">
        <v>11</v>
      </c>
      <c r="W29" s="383">
        <v>368</v>
      </c>
    </row>
    <row r="30" spans="1:23" ht="16.2">
      <c r="A30" s="392">
        <v>24</v>
      </c>
      <c r="B30" s="369" t="s">
        <v>272</v>
      </c>
      <c r="C30" s="433">
        <v>6</v>
      </c>
      <c r="D30" s="320">
        <v>10</v>
      </c>
      <c r="E30" s="320">
        <v>22</v>
      </c>
      <c r="F30" s="320">
        <v>10</v>
      </c>
      <c r="G30" s="320">
        <v>3</v>
      </c>
      <c r="H30" s="320">
        <v>1</v>
      </c>
      <c r="I30" s="320">
        <v>41</v>
      </c>
      <c r="J30" s="320">
        <v>24</v>
      </c>
      <c r="K30" s="320">
        <v>57</v>
      </c>
      <c r="L30" s="320">
        <v>40</v>
      </c>
      <c r="M30" s="320">
        <v>190</v>
      </c>
      <c r="N30" s="320">
        <v>125</v>
      </c>
      <c r="O30" s="320">
        <v>0</v>
      </c>
      <c r="P30" s="320">
        <v>0</v>
      </c>
      <c r="Q30" s="320">
        <v>13</v>
      </c>
      <c r="R30" s="381">
        <v>11</v>
      </c>
      <c r="S30" s="438">
        <v>27</v>
      </c>
      <c r="T30" s="438">
        <v>580</v>
      </c>
      <c r="U30" s="433">
        <v>58</v>
      </c>
      <c r="V30" s="320">
        <v>0</v>
      </c>
      <c r="W30" s="383">
        <v>285</v>
      </c>
    </row>
    <row r="31" spans="1:23" ht="16.2">
      <c r="A31" s="392">
        <v>25</v>
      </c>
      <c r="B31" s="369" t="s">
        <v>273</v>
      </c>
      <c r="C31" s="433">
        <v>11</v>
      </c>
      <c r="D31" s="320">
        <v>8</v>
      </c>
      <c r="E31" s="320">
        <v>17</v>
      </c>
      <c r="F31" s="320">
        <v>8</v>
      </c>
      <c r="G31" s="320">
        <v>0</v>
      </c>
      <c r="H31" s="320">
        <v>0</v>
      </c>
      <c r="I31" s="320">
        <v>57</v>
      </c>
      <c r="J31" s="320">
        <v>19</v>
      </c>
      <c r="K31" s="320">
        <v>101</v>
      </c>
      <c r="L31" s="320">
        <v>70</v>
      </c>
      <c r="M31" s="320">
        <v>163</v>
      </c>
      <c r="N31" s="320">
        <v>114</v>
      </c>
      <c r="O31" s="320">
        <v>0</v>
      </c>
      <c r="P31" s="320">
        <v>0</v>
      </c>
      <c r="Q31" s="320">
        <v>9</v>
      </c>
      <c r="R31" s="381">
        <v>8</v>
      </c>
      <c r="S31" s="438">
        <v>13</v>
      </c>
      <c r="T31" s="438">
        <v>598</v>
      </c>
      <c r="U31" s="433">
        <v>44</v>
      </c>
      <c r="V31" s="320">
        <v>24</v>
      </c>
      <c r="W31" s="383">
        <v>256</v>
      </c>
    </row>
    <row r="32" spans="1:23" ht="16.2">
      <c r="A32" s="392">
        <v>26</v>
      </c>
      <c r="B32" s="369" t="s">
        <v>274</v>
      </c>
      <c r="C32" s="433">
        <v>2</v>
      </c>
      <c r="D32" s="320">
        <v>2</v>
      </c>
      <c r="E32" s="320">
        <v>1</v>
      </c>
      <c r="F32" s="320">
        <v>4</v>
      </c>
      <c r="G32" s="320">
        <v>0</v>
      </c>
      <c r="H32" s="320">
        <v>0</v>
      </c>
      <c r="I32" s="320">
        <v>13</v>
      </c>
      <c r="J32" s="320">
        <v>1</v>
      </c>
      <c r="K32" s="320">
        <v>55</v>
      </c>
      <c r="L32" s="320">
        <v>12</v>
      </c>
      <c r="M32" s="320">
        <v>34</v>
      </c>
      <c r="N32" s="320">
        <v>18</v>
      </c>
      <c r="O32" s="320">
        <v>0</v>
      </c>
      <c r="P32" s="320">
        <v>0</v>
      </c>
      <c r="Q32" s="320">
        <v>1</v>
      </c>
      <c r="R32" s="381">
        <v>1</v>
      </c>
      <c r="S32" s="438">
        <v>9</v>
      </c>
      <c r="T32" s="438">
        <v>153</v>
      </c>
      <c r="U32" s="433">
        <v>6</v>
      </c>
      <c r="V32" s="320">
        <v>1</v>
      </c>
      <c r="W32" s="383">
        <v>82</v>
      </c>
    </row>
    <row r="33" spans="1:23" ht="16.2">
      <c r="A33" s="392">
        <v>27</v>
      </c>
      <c r="B33" s="369" t="s">
        <v>275</v>
      </c>
      <c r="C33" s="433">
        <v>6</v>
      </c>
      <c r="D33" s="320">
        <v>2</v>
      </c>
      <c r="E33" s="320">
        <v>5</v>
      </c>
      <c r="F33" s="320">
        <v>3</v>
      </c>
      <c r="G33" s="320">
        <v>0</v>
      </c>
      <c r="H33" s="320">
        <v>0</v>
      </c>
      <c r="I33" s="320">
        <v>109</v>
      </c>
      <c r="J33" s="320">
        <v>20</v>
      </c>
      <c r="K33" s="320">
        <v>42</v>
      </c>
      <c r="L33" s="320">
        <v>16</v>
      </c>
      <c r="M33" s="320">
        <v>101</v>
      </c>
      <c r="N33" s="320">
        <v>43</v>
      </c>
      <c r="O33" s="320">
        <v>0</v>
      </c>
      <c r="P33" s="320">
        <v>0</v>
      </c>
      <c r="Q33" s="320">
        <v>9</v>
      </c>
      <c r="R33" s="381">
        <v>5</v>
      </c>
      <c r="S33" s="438">
        <v>5</v>
      </c>
      <c r="T33" s="438">
        <v>366</v>
      </c>
      <c r="U33" s="433">
        <v>15</v>
      </c>
      <c r="V33" s="320">
        <v>0</v>
      </c>
      <c r="W33" s="383">
        <v>226</v>
      </c>
    </row>
    <row r="34" spans="1:23" ht="16.2">
      <c r="A34" s="393">
        <v>28</v>
      </c>
      <c r="B34" s="744" t="s">
        <v>276</v>
      </c>
      <c r="C34" s="435">
        <v>81</v>
      </c>
      <c r="D34" s="817">
        <v>48</v>
      </c>
      <c r="E34" s="817">
        <v>37</v>
      </c>
      <c r="F34" s="817">
        <v>28</v>
      </c>
      <c r="G34" s="817">
        <v>5</v>
      </c>
      <c r="H34" s="817">
        <v>1</v>
      </c>
      <c r="I34" s="817">
        <v>152</v>
      </c>
      <c r="J34" s="817">
        <v>77</v>
      </c>
      <c r="K34" s="817">
        <v>343</v>
      </c>
      <c r="L34" s="817">
        <v>224</v>
      </c>
      <c r="M34" s="817">
        <v>217</v>
      </c>
      <c r="N34" s="817">
        <v>181</v>
      </c>
      <c r="O34" s="817">
        <v>3</v>
      </c>
      <c r="P34" s="817">
        <v>0</v>
      </c>
      <c r="Q34" s="817">
        <v>20</v>
      </c>
      <c r="R34" s="742">
        <v>18</v>
      </c>
      <c r="S34" s="685">
        <v>47</v>
      </c>
      <c r="T34" s="688">
        <v>1482</v>
      </c>
      <c r="U34" s="435">
        <v>3</v>
      </c>
      <c r="V34" s="817">
        <v>119</v>
      </c>
      <c r="W34" s="898">
        <v>617</v>
      </c>
    </row>
    <row r="35" spans="1:23" ht="16.2">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721</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696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21">
    <mergeCell ref="M4:N4"/>
    <mergeCell ref="O4:P4"/>
    <mergeCell ref="Q4:R4"/>
    <mergeCell ref="S4:S5"/>
    <mergeCell ref="T4:T5"/>
    <mergeCell ref="A2:W2"/>
    <mergeCell ref="A3:A5"/>
    <mergeCell ref="A41:W41"/>
    <mergeCell ref="A36:W36"/>
    <mergeCell ref="A37:W37"/>
    <mergeCell ref="A38:W38"/>
    <mergeCell ref="A39:W39"/>
    <mergeCell ref="A40:W40"/>
    <mergeCell ref="B3:B5"/>
    <mergeCell ref="C3:T3"/>
    <mergeCell ref="U3:W4"/>
    <mergeCell ref="C4:D4"/>
    <mergeCell ref="E4:F4"/>
    <mergeCell ref="G4:H4"/>
    <mergeCell ref="I4:J4"/>
    <mergeCell ref="K4:L4"/>
  </mergeCells>
  <hyperlinks>
    <hyperlink ref="A1" location="'Table of Contents'!A1" display="Return to Table of Contents" xr:uid="{83865BBA-2361-4127-B147-B7F5E794D922}"/>
    <hyperlink ref="A43" location="'Table of Contents'!A1" display="Return to Table of Contents" xr:uid="{A27F0D42-E7BE-4D3D-A93F-8B159042F7BB}"/>
  </hyperlinks>
  <pageMargins left="0.2" right="0.2" top="0.5" bottom="0.5" header="0" footer="0"/>
  <pageSetup paperSize="5"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43"/>
  <sheetViews>
    <sheetView showGridLines="0" topLeftCell="A9" zoomScale="80" zoomScaleNormal="80" workbookViewId="0">
      <selection activeCell="A6" sqref="A6:A34"/>
    </sheetView>
  </sheetViews>
  <sheetFormatPr defaultColWidth="11" defaultRowHeight="15" customHeight="1"/>
  <cols>
    <col min="1" max="1" width="9.69921875" style="9" customWidth="1"/>
    <col min="2" max="2" width="38.89843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5" bestFit="1" customWidth="1"/>
    <col min="13" max="13" width="6.5" bestFit="1" customWidth="1"/>
    <col min="14" max="14" width="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3984375" bestFit="1" customWidth="1"/>
    <col min="21" max="21" width="7.3984375" bestFit="1" customWidth="1"/>
    <col min="22" max="22" width="3.59765625" bestFit="1" customWidth="1"/>
    <col min="23" max="23" width="11.09765625" bestFit="1" customWidth="1"/>
  </cols>
  <sheetData>
    <row r="1" spans="1:23" ht="15" customHeight="1">
      <c r="A1" s="128" t="s">
        <v>204</v>
      </c>
    </row>
    <row r="2" spans="1:23" ht="113.4" customHeight="1">
      <c r="A2" s="1243" t="s">
        <v>722</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c r="A3" s="1307" t="s">
        <v>245</v>
      </c>
      <c r="B3" s="1365" t="s">
        <v>246</v>
      </c>
      <c r="C3" s="1293" t="s">
        <v>592</v>
      </c>
      <c r="D3" s="1293"/>
      <c r="E3" s="1293"/>
      <c r="F3" s="1293"/>
      <c r="G3" s="1293"/>
      <c r="H3" s="1293"/>
      <c r="I3" s="1293"/>
      <c r="J3" s="1293"/>
      <c r="K3" s="1293"/>
      <c r="L3" s="1293"/>
      <c r="M3" s="1293"/>
      <c r="N3" s="1293"/>
      <c r="O3" s="1293"/>
      <c r="P3" s="1293"/>
      <c r="Q3" s="1293"/>
      <c r="R3" s="1293"/>
      <c r="S3" s="1293"/>
      <c r="T3" s="1294"/>
      <c r="U3" s="1335" t="s">
        <v>598</v>
      </c>
      <c r="V3" s="1335"/>
      <c r="W3" s="1358"/>
    </row>
    <row r="4" spans="1:23" ht="17.100000000000001" customHeight="1">
      <c r="A4" s="1308"/>
      <c r="B4" s="1363"/>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403" t="s">
        <v>207</v>
      </c>
      <c r="T4" s="403" t="s">
        <v>597</v>
      </c>
      <c r="U4" s="1336"/>
      <c r="V4" s="1336"/>
      <c r="W4" s="1359"/>
    </row>
    <row r="5" spans="1:23" ht="46.2" customHeight="1">
      <c r="A5" s="1309"/>
      <c r="B5" s="136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917" t="s">
        <v>599</v>
      </c>
      <c r="T5" s="917" t="s">
        <v>207</v>
      </c>
      <c r="U5" s="893" t="s">
        <v>600</v>
      </c>
      <c r="V5" s="437" t="s">
        <v>601</v>
      </c>
      <c r="W5" s="403" t="s">
        <v>602</v>
      </c>
    </row>
    <row r="6" spans="1:23" ht="17.100000000000001" customHeight="1">
      <c r="A6" s="914" t="s">
        <v>603</v>
      </c>
      <c r="B6" s="410" t="s">
        <v>248</v>
      </c>
      <c r="C6" s="921">
        <v>70</v>
      </c>
      <c r="D6" s="887">
        <v>41</v>
      </c>
      <c r="E6" s="887">
        <v>45</v>
      </c>
      <c r="F6" s="887">
        <v>63</v>
      </c>
      <c r="G6" s="887">
        <v>6</v>
      </c>
      <c r="H6" s="887">
        <v>14</v>
      </c>
      <c r="I6" s="887">
        <v>912</v>
      </c>
      <c r="J6" s="887">
        <v>935</v>
      </c>
      <c r="K6" s="887">
        <v>931</v>
      </c>
      <c r="L6" s="886">
        <v>1423</v>
      </c>
      <c r="M6" s="886">
        <v>1217</v>
      </c>
      <c r="N6" s="886">
        <v>2322</v>
      </c>
      <c r="O6" s="887">
        <v>11</v>
      </c>
      <c r="P6" s="887">
        <v>6</v>
      </c>
      <c r="Q6" s="887">
        <v>143</v>
      </c>
      <c r="R6" s="895">
        <v>161</v>
      </c>
      <c r="S6" s="922">
        <v>365</v>
      </c>
      <c r="T6" s="900">
        <v>8665</v>
      </c>
      <c r="U6" s="887">
        <v>204</v>
      </c>
      <c r="V6" s="389">
        <v>267</v>
      </c>
      <c r="W6" s="375">
        <v>1978</v>
      </c>
    </row>
    <row r="7" spans="1:23" ht="17.100000000000001" customHeight="1">
      <c r="A7" s="392" t="s">
        <v>604</v>
      </c>
      <c r="B7" s="369" t="s">
        <v>249</v>
      </c>
      <c r="C7" s="433">
        <v>1</v>
      </c>
      <c r="D7" s="320">
        <v>0</v>
      </c>
      <c r="E7" s="320">
        <v>4</v>
      </c>
      <c r="F7" s="320">
        <v>2</v>
      </c>
      <c r="G7" s="320">
        <v>0</v>
      </c>
      <c r="H7" s="320">
        <v>0</v>
      </c>
      <c r="I7" s="320">
        <v>17</v>
      </c>
      <c r="J7" s="320">
        <v>15</v>
      </c>
      <c r="K7" s="320">
        <v>23</v>
      </c>
      <c r="L7" s="320">
        <v>47</v>
      </c>
      <c r="M7" s="320">
        <v>77</v>
      </c>
      <c r="N7" s="320">
        <v>159</v>
      </c>
      <c r="O7" s="320">
        <v>1</v>
      </c>
      <c r="P7" s="320">
        <v>1</v>
      </c>
      <c r="Q7" s="320">
        <v>8</v>
      </c>
      <c r="R7" s="381">
        <v>9</v>
      </c>
      <c r="S7" s="440">
        <v>12</v>
      </c>
      <c r="T7" s="440">
        <v>376</v>
      </c>
      <c r="U7" s="320">
        <v>11</v>
      </c>
      <c r="V7" s="320">
        <v>9</v>
      </c>
      <c r="W7" s="383">
        <v>75</v>
      </c>
    </row>
    <row r="8" spans="1:23" ht="16.2">
      <c r="A8" s="392" t="s">
        <v>605</v>
      </c>
      <c r="B8" s="369" t="s">
        <v>250</v>
      </c>
      <c r="C8" s="433">
        <v>10</v>
      </c>
      <c r="D8" s="320">
        <v>3</v>
      </c>
      <c r="E8" s="320">
        <v>0</v>
      </c>
      <c r="F8" s="320">
        <v>3</v>
      </c>
      <c r="G8" s="320">
        <v>0</v>
      </c>
      <c r="H8" s="320">
        <v>0</v>
      </c>
      <c r="I8" s="320">
        <v>23</v>
      </c>
      <c r="J8" s="320">
        <v>74</v>
      </c>
      <c r="K8" s="320">
        <v>14</v>
      </c>
      <c r="L8" s="320">
        <v>57</v>
      </c>
      <c r="M8" s="320">
        <v>9</v>
      </c>
      <c r="N8" s="320">
        <v>37</v>
      </c>
      <c r="O8" s="320">
        <v>0</v>
      </c>
      <c r="P8" s="320">
        <v>1</v>
      </c>
      <c r="Q8" s="320">
        <v>0</v>
      </c>
      <c r="R8" s="381">
        <v>3</v>
      </c>
      <c r="S8" s="440">
        <v>7</v>
      </c>
      <c r="T8" s="440">
        <v>241</v>
      </c>
      <c r="U8" s="320">
        <v>5</v>
      </c>
      <c r="V8" s="320">
        <v>3</v>
      </c>
      <c r="W8" s="383">
        <v>4</v>
      </c>
    </row>
    <row r="9" spans="1:23" ht="16.2">
      <c r="A9" s="392" t="s">
        <v>606</v>
      </c>
      <c r="B9" s="369" t="s">
        <v>251</v>
      </c>
      <c r="C9" s="433">
        <v>0</v>
      </c>
      <c r="D9" s="320">
        <v>0</v>
      </c>
      <c r="E9" s="320">
        <v>0</v>
      </c>
      <c r="F9" s="320">
        <v>1</v>
      </c>
      <c r="G9" s="320">
        <v>0</v>
      </c>
      <c r="H9" s="320">
        <v>0</v>
      </c>
      <c r="I9" s="320">
        <v>4</v>
      </c>
      <c r="J9" s="320">
        <v>16</v>
      </c>
      <c r="K9" s="320">
        <v>6</v>
      </c>
      <c r="L9" s="320">
        <v>26</v>
      </c>
      <c r="M9" s="320">
        <v>11</v>
      </c>
      <c r="N9" s="320">
        <v>75</v>
      </c>
      <c r="O9" s="320">
        <v>0</v>
      </c>
      <c r="P9" s="320">
        <v>0</v>
      </c>
      <c r="Q9" s="320">
        <v>1</v>
      </c>
      <c r="R9" s="381">
        <v>2</v>
      </c>
      <c r="S9" s="440">
        <v>3</v>
      </c>
      <c r="T9" s="440">
        <v>145</v>
      </c>
      <c r="U9" s="320">
        <v>2</v>
      </c>
      <c r="V9" s="320">
        <v>0</v>
      </c>
      <c r="W9" s="383">
        <v>18</v>
      </c>
    </row>
    <row r="10" spans="1:23" ht="16.2">
      <c r="A10" s="392" t="s">
        <v>607</v>
      </c>
      <c r="B10" s="369" t="s">
        <v>252</v>
      </c>
      <c r="C10" s="433">
        <v>0</v>
      </c>
      <c r="D10" s="320">
        <v>1</v>
      </c>
      <c r="E10" s="320">
        <v>1</v>
      </c>
      <c r="F10" s="320">
        <v>1</v>
      </c>
      <c r="G10" s="320">
        <v>1</v>
      </c>
      <c r="H10" s="320">
        <v>0</v>
      </c>
      <c r="I10" s="320">
        <v>39</v>
      </c>
      <c r="J10" s="320">
        <v>37</v>
      </c>
      <c r="K10" s="320">
        <v>9</v>
      </c>
      <c r="L10" s="320">
        <v>8</v>
      </c>
      <c r="M10" s="320">
        <v>50</v>
      </c>
      <c r="N10" s="320">
        <v>84</v>
      </c>
      <c r="O10" s="320">
        <v>0</v>
      </c>
      <c r="P10" s="320">
        <v>1</v>
      </c>
      <c r="Q10" s="320">
        <v>4</v>
      </c>
      <c r="R10" s="381">
        <v>8</v>
      </c>
      <c r="S10" s="440">
        <v>27</v>
      </c>
      <c r="T10" s="440">
        <v>271</v>
      </c>
      <c r="U10" s="320">
        <v>1</v>
      </c>
      <c r="V10" s="320">
        <v>0</v>
      </c>
      <c r="W10" s="383">
        <v>45</v>
      </c>
    </row>
    <row r="11" spans="1:23" ht="16.2">
      <c r="A11" s="392" t="s">
        <v>608</v>
      </c>
      <c r="B11" s="369" t="s">
        <v>253</v>
      </c>
      <c r="C11" s="433">
        <v>3</v>
      </c>
      <c r="D11" s="320">
        <v>2</v>
      </c>
      <c r="E11" s="320">
        <v>3</v>
      </c>
      <c r="F11" s="320">
        <v>1</v>
      </c>
      <c r="G11" s="320">
        <v>0</v>
      </c>
      <c r="H11" s="320">
        <v>0</v>
      </c>
      <c r="I11" s="320">
        <v>26</v>
      </c>
      <c r="J11" s="320">
        <v>24</v>
      </c>
      <c r="K11" s="320">
        <v>74</v>
      </c>
      <c r="L11" s="320">
        <v>54</v>
      </c>
      <c r="M11" s="320">
        <v>117</v>
      </c>
      <c r="N11" s="320">
        <v>162</v>
      </c>
      <c r="O11" s="320">
        <v>0</v>
      </c>
      <c r="P11" s="320">
        <v>0</v>
      </c>
      <c r="Q11" s="320">
        <v>8</v>
      </c>
      <c r="R11" s="381">
        <v>7</v>
      </c>
      <c r="S11" s="440">
        <v>43</v>
      </c>
      <c r="T11" s="440">
        <v>524</v>
      </c>
      <c r="U11" s="320">
        <v>5</v>
      </c>
      <c r="V11" s="320">
        <v>67</v>
      </c>
      <c r="W11" s="383">
        <v>205</v>
      </c>
    </row>
    <row r="12" spans="1:23" ht="16.2">
      <c r="A12" s="392" t="s">
        <v>609</v>
      </c>
      <c r="B12" s="369" t="s">
        <v>254</v>
      </c>
      <c r="C12" s="433">
        <v>0</v>
      </c>
      <c r="D12" s="320">
        <v>1</v>
      </c>
      <c r="E12" s="320">
        <v>0</v>
      </c>
      <c r="F12" s="320">
        <v>0</v>
      </c>
      <c r="G12" s="320">
        <v>0</v>
      </c>
      <c r="H12" s="320">
        <v>0</v>
      </c>
      <c r="I12" s="320">
        <v>0</v>
      </c>
      <c r="J12" s="320">
        <v>3</v>
      </c>
      <c r="K12" s="320">
        <v>1</v>
      </c>
      <c r="L12" s="320">
        <v>23</v>
      </c>
      <c r="M12" s="320">
        <v>4</v>
      </c>
      <c r="N12" s="320">
        <v>38</v>
      </c>
      <c r="O12" s="320">
        <v>0</v>
      </c>
      <c r="P12" s="320">
        <v>0</v>
      </c>
      <c r="Q12" s="320">
        <v>0</v>
      </c>
      <c r="R12" s="381">
        <v>2</v>
      </c>
      <c r="S12" s="440">
        <v>11</v>
      </c>
      <c r="T12" s="440">
        <v>83</v>
      </c>
      <c r="U12" s="320">
        <v>1</v>
      </c>
      <c r="V12" s="320">
        <v>0</v>
      </c>
      <c r="W12" s="383">
        <v>6</v>
      </c>
    </row>
    <row r="13" spans="1:23" ht="16.2">
      <c r="A13" s="392" t="s">
        <v>611</v>
      </c>
      <c r="B13" s="369" t="s">
        <v>255</v>
      </c>
      <c r="C13" s="433">
        <v>9</v>
      </c>
      <c r="D13" s="320">
        <v>3</v>
      </c>
      <c r="E13" s="320">
        <v>5</v>
      </c>
      <c r="F13" s="320">
        <v>6</v>
      </c>
      <c r="G13" s="320">
        <v>1</v>
      </c>
      <c r="H13" s="320">
        <v>1</v>
      </c>
      <c r="I13" s="320">
        <v>139</v>
      </c>
      <c r="J13" s="320">
        <v>125</v>
      </c>
      <c r="K13" s="320">
        <v>39</v>
      </c>
      <c r="L13" s="320">
        <v>39</v>
      </c>
      <c r="M13" s="320">
        <v>143</v>
      </c>
      <c r="N13" s="320">
        <v>214</v>
      </c>
      <c r="O13" s="320">
        <v>2</v>
      </c>
      <c r="P13" s="320">
        <v>0</v>
      </c>
      <c r="Q13" s="320">
        <v>46</v>
      </c>
      <c r="R13" s="381">
        <v>33</v>
      </c>
      <c r="S13" s="440">
        <v>3</v>
      </c>
      <c r="T13" s="440">
        <v>808</v>
      </c>
      <c r="U13" s="320">
        <v>23</v>
      </c>
      <c r="V13" s="320">
        <v>1</v>
      </c>
      <c r="W13" s="383">
        <v>169</v>
      </c>
    </row>
    <row r="14" spans="1:23" ht="16.2">
      <c r="A14" s="392" t="s">
        <v>613</v>
      </c>
      <c r="B14" s="369" t="s">
        <v>256</v>
      </c>
      <c r="C14" s="433">
        <v>0</v>
      </c>
      <c r="D14" s="320">
        <v>0</v>
      </c>
      <c r="E14" s="320">
        <v>1</v>
      </c>
      <c r="F14" s="320">
        <v>0</v>
      </c>
      <c r="G14" s="320">
        <v>0</v>
      </c>
      <c r="H14" s="320">
        <v>0</v>
      </c>
      <c r="I14" s="320">
        <v>2</v>
      </c>
      <c r="J14" s="320">
        <v>7</v>
      </c>
      <c r="K14" s="320">
        <v>12</v>
      </c>
      <c r="L14" s="320">
        <v>33</v>
      </c>
      <c r="M14" s="320">
        <v>1</v>
      </c>
      <c r="N14" s="320">
        <v>11</v>
      </c>
      <c r="O14" s="320">
        <v>0</v>
      </c>
      <c r="P14" s="320">
        <v>0</v>
      </c>
      <c r="Q14" s="320">
        <v>0</v>
      </c>
      <c r="R14" s="381">
        <v>1</v>
      </c>
      <c r="S14" s="440">
        <v>1</v>
      </c>
      <c r="T14" s="440">
        <v>69</v>
      </c>
      <c r="U14" s="320">
        <v>1</v>
      </c>
      <c r="V14" s="320">
        <v>6</v>
      </c>
      <c r="W14" s="383">
        <v>40</v>
      </c>
    </row>
    <row r="15" spans="1:23" ht="16.2">
      <c r="A15" s="392" t="s">
        <v>614</v>
      </c>
      <c r="B15" s="369" t="s">
        <v>257</v>
      </c>
      <c r="C15" s="433">
        <v>1</v>
      </c>
      <c r="D15" s="320">
        <v>0</v>
      </c>
      <c r="E15" s="320">
        <v>1</v>
      </c>
      <c r="F15" s="320">
        <v>2</v>
      </c>
      <c r="G15" s="320">
        <v>0</v>
      </c>
      <c r="H15" s="320">
        <v>3</v>
      </c>
      <c r="I15" s="320">
        <v>11</v>
      </c>
      <c r="J15" s="320">
        <v>9</v>
      </c>
      <c r="K15" s="320">
        <v>6</v>
      </c>
      <c r="L15" s="320">
        <v>7</v>
      </c>
      <c r="M15" s="320">
        <v>46</v>
      </c>
      <c r="N15" s="320">
        <v>71</v>
      </c>
      <c r="O15" s="320">
        <v>0</v>
      </c>
      <c r="P15" s="320">
        <v>1</v>
      </c>
      <c r="Q15" s="320">
        <v>8</v>
      </c>
      <c r="R15" s="381">
        <v>5</v>
      </c>
      <c r="S15" s="440">
        <v>3</v>
      </c>
      <c r="T15" s="440">
        <v>174</v>
      </c>
      <c r="U15" s="320">
        <v>3</v>
      </c>
      <c r="V15" s="320">
        <v>1</v>
      </c>
      <c r="W15" s="383">
        <v>58</v>
      </c>
    </row>
    <row r="16" spans="1:23" ht="16.2">
      <c r="A16" s="392">
        <v>10</v>
      </c>
      <c r="B16" s="369" t="s">
        <v>258</v>
      </c>
      <c r="C16" s="433">
        <v>0</v>
      </c>
      <c r="D16" s="320">
        <v>1</v>
      </c>
      <c r="E16" s="320">
        <v>2</v>
      </c>
      <c r="F16" s="320">
        <v>10</v>
      </c>
      <c r="G16" s="320">
        <v>0</v>
      </c>
      <c r="H16" s="320">
        <v>1</v>
      </c>
      <c r="I16" s="320">
        <v>37</v>
      </c>
      <c r="J16" s="320">
        <v>56</v>
      </c>
      <c r="K16" s="320">
        <v>29</v>
      </c>
      <c r="L16" s="320">
        <v>98</v>
      </c>
      <c r="M16" s="320">
        <v>43</v>
      </c>
      <c r="N16" s="320">
        <v>152</v>
      </c>
      <c r="O16" s="320">
        <v>0</v>
      </c>
      <c r="P16" s="320">
        <v>1</v>
      </c>
      <c r="Q16" s="320">
        <v>2</v>
      </c>
      <c r="R16" s="381">
        <v>8</v>
      </c>
      <c r="S16" s="440">
        <v>30</v>
      </c>
      <c r="T16" s="440">
        <v>470</v>
      </c>
      <c r="U16" s="320">
        <v>15</v>
      </c>
      <c r="V16" s="320">
        <v>0</v>
      </c>
      <c r="W16" s="383">
        <v>80</v>
      </c>
    </row>
    <row r="17" spans="1:23" ht="16.2">
      <c r="A17" s="392">
        <v>11</v>
      </c>
      <c r="B17" s="369" t="s">
        <v>259</v>
      </c>
      <c r="C17" s="433">
        <v>13</v>
      </c>
      <c r="D17" s="320">
        <v>5</v>
      </c>
      <c r="E17" s="320">
        <v>3</v>
      </c>
      <c r="F17" s="320">
        <v>1</v>
      </c>
      <c r="G17" s="320">
        <v>1</v>
      </c>
      <c r="H17" s="320">
        <v>1</v>
      </c>
      <c r="I17" s="320">
        <v>74</v>
      </c>
      <c r="J17" s="320">
        <v>49</v>
      </c>
      <c r="K17" s="320">
        <v>200</v>
      </c>
      <c r="L17" s="320">
        <v>111</v>
      </c>
      <c r="M17" s="320">
        <v>116</v>
      </c>
      <c r="N17" s="320">
        <v>96</v>
      </c>
      <c r="O17" s="320">
        <v>1</v>
      </c>
      <c r="P17" s="320">
        <v>0</v>
      </c>
      <c r="Q17" s="320">
        <v>10</v>
      </c>
      <c r="R17" s="381">
        <v>2</v>
      </c>
      <c r="S17" s="440">
        <v>26</v>
      </c>
      <c r="T17" s="440">
        <v>709</v>
      </c>
      <c r="U17" s="320">
        <v>29</v>
      </c>
      <c r="V17" s="320">
        <v>126</v>
      </c>
      <c r="W17" s="383">
        <v>145</v>
      </c>
    </row>
    <row r="18" spans="1:23" ht="16.2">
      <c r="A18" s="392">
        <v>12</v>
      </c>
      <c r="B18" s="369" t="s">
        <v>260</v>
      </c>
      <c r="C18" s="433">
        <v>1</v>
      </c>
      <c r="D18" s="320">
        <v>0</v>
      </c>
      <c r="E18" s="320">
        <v>0</v>
      </c>
      <c r="F18" s="320">
        <v>4</v>
      </c>
      <c r="G18" s="320">
        <v>0</v>
      </c>
      <c r="H18" s="320">
        <v>0</v>
      </c>
      <c r="I18" s="320">
        <v>29</v>
      </c>
      <c r="J18" s="320">
        <v>30</v>
      </c>
      <c r="K18" s="320">
        <v>15</v>
      </c>
      <c r="L18" s="320">
        <v>13</v>
      </c>
      <c r="M18" s="320">
        <v>94</v>
      </c>
      <c r="N18" s="320">
        <v>119</v>
      </c>
      <c r="O18" s="320">
        <v>0</v>
      </c>
      <c r="P18" s="320">
        <v>0</v>
      </c>
      <c r="Q18" s="320">
        <v>2</v>
      </c>
      <c r="R18" s="381">
        <v>9</v>
      </c>
      <c r="S18" s="440">
        <v>1</v>
      </c>
      <c r="T18" s="440">
        <v>317</v>
      </c>
      <c r="U18" s="320">
        <v>4</v>
      </c>
      <c r="V18" s="320">
        <v>0</v>
      </c>
      <c r="W18" s="383">
        <v>77</v>
      </c>
    </row>
    <row r="19" spans="1:23" ht="16.2">
      <c r="A19" s="392">
        <v>13</v>
      </c>
      <c r="B19" s="369" t="s">
        <v>261</v>
      </c>
      <c r="C19" s="433">
        <v>0</v>
      </c>
      <c r="D19" s="320">
        <v>0</v>
      </c>
      <c r="E19" s="320">
        <v>0</v>
      </c>
      <c r="F19" s="320">
        <v>0</v>
      </c>
      <c r="G19" s="320">
        <v>0</v>
      </c>
      <c r="H19" s="320">
        <v>0</v>
      </c>
      <c r="I19" s="320">
        <v>0</v>
      </c>
      <c r="J19" s="320">
        <v>0</v>
      </c>
      <c r="K19" s="320">
        <v>0</v>
      </c>
      <c r="L19" s="320">
        <v>0</v>
      </c>
      <c r="M19" s="320">
        <v>0</v>
      </c>
      <c r="N19" s="320">
        <v>0</v>
      </c>
      <c r="O19" s="320">
        <v>0</v>
      </c>
      <c r="P19" s="320">
        <v>0</v>
      </c>
      <c r="Q19" s="320">
        <v>0</v>
      </c>
      <c r="R19" s="381">
        <v>0</v>
      </c>
      <c r="S19" s="440">
        <v>0</v>
      </c>
      <c r="T19" s="440">
        <v>0</v>
      </c>
      <c r="U19" s="320">
        <v>0</v>
      </c>
      <c r="V19" s="320">
        <v>0</v>
      </c>
      <c r="W19" s="383">
        <v>0</v>
      </c>
    </row>
    <row r="20" spans="1:23" ht="16.2">
      <c r="A20" s="392">
        <v>14</v>
      </c>
      <c r="B20" s="369" t="s">
        <v>262</v>
      </c>
      <c r="C20" s="433">
        <v>0</v>
      </c>
      <c r="D20" s="320">
        <v>0</v>
      </c>
      <c r="E20" s="320">
        <v>0</v>
      </c>
      <c r="F20" s="320">
        <v>0</v>
      </c>
      <c r="G20" s="320">
        <v>0</v>
      </c>
      <c r="H20" s="320">
        <v>0</v>
      </c>
      <c r="I20" s="320">
        <v>0</v>
      </c>
      <c r="J20" s="320">
        <v>0</v>
      </c>
      <c r="K20" s="320">
        <v>0</v>
      </c>
      <c r="L20" s="320">
        <v>0</v>
      </c>
      <c r="M20" s="320">
        <v>0</v>
      </c>
      <c r="N20" s="320">
        <v>0</v>
      </c>
      <c r="O20" s="320">
        <v>0</v>
      </c>
      <c r="P20" s="320">
        <v>0</v>
      </c>
      <c r="Q20" s="320">
        <v>0</v>
      </c>
      <c r="R20" s="381">
        <v>0</v>
      </c>
      <c r="S20" s="440">
        <v>0</v>
      </c>
      <c r="T20" s="440">
        <v>0</v>
      </c>
      <c r="U20" s="320">
        <v>0</v>
      </c>
      <c r="V20" s="320">
        <v>0</v>
      </c>
      <c r="W20" s="383">
        <v>0</v>
      </c>
    </row>
    <row r="21" spans="1:23" ht="16.2">
      <c r="A21" s="392">
        <v>15</v>
      </c>
      <c r="B21" s="369" t="s">
        <v>263</v>
      </c>
      <c r="C21" s="433">
        <v>14</v>
      </c>
      <c r="D21" s="320">
        <v>5</v>
      </c>
      <c r="E21" s="320">
        <v>1</v>
      </c>
      <c r="F21" s="320">
        <v>1</v>
      </c>
      <c r="G21" s="320">
        <v>0</v>
      </c>
      <c r="H21" s="320">
        <v>0</v>
      </c>
      <c r="I21" s="320">
        <v>91</v>
      </c>
      <c r="J21" s="320">
        <v>71</v>
      </c>
      <c r="K21" s="320">
        <v>161</v>
      </c>
      <c r="L21" s="320">
        <v>277</v>
      </c>
      <c r="M21" s="320">
        <v>6</v>
      </c>
      <c r="N21" s="320">
        <v>9</v>
      </c>
      <c r="O21" s="320">
        <v>0</v>
      </c>
      <c r="P21" s="320">
        <v>0</v>
      </c>
      <c r="Q21" s="320">
        <v>3</v>
      </c>
      <c r="R21" s="381">
        <v>3</v>
      </c>
      <c r="S21" s="440">
        <v>23</v>
      </c>
      <c r="T21" s="440">
        <v>665</v>
      </c>
      <c r="U21" s="320">
        <v>19</v>
      </c>
      <c r="V21" s="320">
        <v>19</v>
      </c>
      <c r="W21" s="383">
        <v>99</v>
      </c>
    </row>
    <row r="22" spans="1:23" ht="16.2">
      <c r="A22" s="392">
        <v>16</v>
      </c>
      <c r="B22" s="369" t="s">
        <v>264</v>
      </c>
      <c r="C22" s="433">
        <v>0</v>
      </c>
      <c r="D22" s="320">
        <v>1</v>
      </c>
      <c r="E22" s="320">
        <v>0</v>
      </c>
      <c r="F22" s="320">
        <v>0</v>
      </c>
      <c r="G22" s="320">
        <v>0</v>
      </c>
      <c r="H22" s="320">
        <v>0</v>
      </c>
      <c r="I22" s="320">
        <v>9</v>
      </c>
      <c r="J22" s="320">
        <v>32</v>
      </c>
      <c r="K22" s="320">
        <v>3</v>
      </c>
      <c r="L22" s="320">
        <v>7</v>
      </c>
      <c r="M22" s="320">
        <v>21</v>
      </c>
      <c r="N22" s="320">
        <v>48</v>
      </c>
      <c r="O22" s="320">
        <v>0</v>
      </c>
      <c r="P22" s="320">
        <v>0</v>
      </c>
      <c r="Q22" s="320">
        <v>0</v>
      </c>
      <c r="R22" s="381">
        <v>0</v>
      </c>
      <c r="S22" s="440">
        <v>3</v>
      </c>
      <c r="T22" s="440">
        <v>124</v>
      </c>
      <c r="U22" s="320">
        <v>3</v>
      </c>
      <c r="V22" s="320">
        <v>0</v>
      </c>
      <c r="W22" s="383">
        <v>24</v>
      </c>
    </row>
    <row r="23" spans="1:23" ht="16.2">
      <c r="A23" s="392">
        <v>17</v>
      </c>
      <c r="B23" s="369" t="s">
        <v>265</v>
      </c>
      <c r="C23" s="433">
        <v>0</v>
      </c>
      <c r="D23" s="320">
        <v>0</v>
      </c>
      <c r="E23" s="320">
        <v>0</v>
      </c>
      <c r="F23" s="320">
        <v>2</v>
      </c>
      <c r="G23" s="320">
        <v>1</v>
      </c>
      <c r="H23" s="320">
        <v>0</v>
      </c>
      <c r="I23" s="320">
        <v>0</v>
      </c>
      <c r="J23" s="320">
        <v>9</v>
      </c>
      <c r="K23" s="320">
        <v>3</v>
      </c>
      <c r="L23" s="320">
        <v>21</v>
      </c>
      <c r="M23" s="320">
        <v>37</v>
      </c>
      <c r="N23" s="320">
        <v>100</v>
      </c>
      <c r="O23" s="320">
        <v>0</v>
      </c>
      <c r="P23" s="320">
        <v>0</v>
      </c>
      <c r="Q23" s="320">
        <v>0</v>
      </c>
      <c r="R23" s="381">
        <v>11</v>
      </c>
      <c r="S23" s="440">
        <v>15</v>
      </c>
      <c r="T23" s="440">
        <v>199</v>
      </c>
      <c r="U23" s="320">
        <v>3</v>
      </c>
      <c r="V23" s="320">
        <v>0</v>
      </c>
      <c r="W23" s="383">
        <v>38</v>
      </c>
    </row>
    <row r="24" spans="1:23" ht="16.2">
      <c r="A24" s="392">
        <v>18</v>
      </c>
      <c r="B24" s="369" t="s">
        <v>266</v>
      </c>
      <c r="C24" s="433">
        <v>11</v>
      </c>
      <c r="D24" s="320">
        <v>9</v>
      </c>
      <c r="E24" s="320">
        <v>5</v>
      </c>
      <c r="F24" s="320">
        <v>4</v>
      </c>
      <c r="G24" s="320">
        <v>0</v>
      </c>
      <c r="H24" s="320">
        <v>1</v>
      </c>
      <c r="I24" s="320">
        <v>141</v>
      </c>
      <c r="J24" s="320">
        <v>113</v>
      </c>
      <c r="K24" s="320">
        <v>142</v>
      </c>
      <c r="L24" s="320">
        <v>143</v>
      </c>
      <c r="M24" s="320">
        <v>88</v>
      </c>
      <c r="N24" s="320">
        <v>140</v>
      </c>
      <c r="O24" s="320">
        <v>0</v>
      </c>
      <c r="P24" s="320">
        <v>0</v>
      </c>
      <c r="Q24" s="320">
        <v>11</v>
      </c>
      <c r="R24" s="381">
        <v>2</v>
      </c>
      <c r="S24" s="440">
        <v>41</v>
      </c>
      <c r="T24" s="440">
        <v>851</v>
      </c>
      <c r="U24" s="320">
        <v>14</v>
      </c>
      <c r="V24" s="320">
        <v>28</v>
      </c>
      <c r="W24" s="383">
        <v>266</v>
      </c>
    </row>
    <row r="25" spans="1:23" ht="16.2">
      <c r="A25" s="392">
        <v>19</v>
      </c>
      <c r="B25" s="369" t="s">
        <v>267</v>
      </c>
      <c r="C25" s="433">
        <v>2</v>
      </c>
      <c r="D25" s="320">
        <v>0</v>
      </c>
      <c r="E25" s="320">
        <v>0</v>
      </c>
      <c r="F25" s="320">
        <v>0</v>
      </c>
      <c r="G25" s="320">
        <v>0</v>
      </c>
      <c r="H25" s="320">
        <v>0</v>
      </c>
      <c r="I25" s="320">
        <v>3</v>
      </c>
      <c r="J25" s="320">
        <v>2</v>
      </c>
      <c r="K25" s="320">
        <v>10</v>
      </c>
      <c r="L25" s="320">
        <v>11</v>
      </c>
      <c r="M25" s="320">
        <v>13</v>
      </c>
      <c r="N25" s="320">
        <v>23</v>
      </c>
      <c r="O25" s="320">
        <v>0</v>
      </c>
      <c r="P25" s="320">
        <v>0</v>
      </c>
      <c r="Q25" s="320">
        <v>1</v>
      </c>
      <c r="R25" s="381">
        <v>1</v>
      </c>
      <c r="S25" s="440">
        <v>62</v>
      </c>
      <c r="T25" s="440">
        <v>128</v>
      </c>
      <c r="U25" s="320">
        <v>4</v>
      </c>
      <c r="V25" s="320">
        <v>0</v>
      </c>
      <c r="W25" s="383">
        <v>26</v>
      </c>
    </row>
    <row r="26" spans="1:23" ht="16.2">
      <c r="A26" s="392">
        <v>20</v>
      </c>
      <c r="B26" s="369" t="s">
        <v>268</v>
      </c>
      <c r="C26" s="433">
        <v>3</v>
      </c>
      <c r="D26" s="320">
        <v>2</v>
      </c>
      <c r="E26" s="320">
        <v>6</v>
      </c>
      <c r="F26" s="320">
        <v>3</v>
      </c>
      <c r="G26" s="320">
        <v>1</v>
      </c>
      <c r="H26" s="320">
        <v>1</v>
      </c>
      <c r="I26" s="320">
        <v>87</v>
      </c>
      <c r="J26" s="320">
        <v>44</v>
      </c>
      <c r="K26" s="320">
        <v>22</v>
      </c>
      <c r="L26" s="320">
        <v>12</v>
      </c>
      <c r="M26" s="320">
        <v>133</v>
      </c>
      <c r="N26" s="320">
        <v>87</v>
      </c>
      <c r="O26" s="320">
        <v>6</v>
      </c>
      <c r="P26" s="320">
        <v>0</v>
      </c>
      <c r="Q26" s="320">
        <v>23</v>
      </c>
      <c r="R26" s="381">
        <v>9</v>
      </c>
      <c r="S26" s="440">
        <v>0</v>
      </c>
      <c r="T26" s="440">
        <v>439</v>
      </c>
      <c r="U26" s="320">
        <v>14</v>
      </c>
      <c r="V26" s="320">
        <v>0</v>
      </c>
      <c r="W26" s="383">
        <v>135</v>
      </c>
    </row>
    <row r="27" spans="1:23" ht="16.2">
      <c r="A27" s="392">
        <v>21</v>
      </c>
      <c r="B27" s="369" t="s">
        <v>269</v>
      </c>
      <c r="C27" s="433">
        <v>0</v>
      </c>
      <c r="D27" s="320">
        <v>0</v>
      </c>
      <c r="E27" s="320">
        <v>0</v>
      </c>
      <c r="F27" s="320">
        <v>2</v>
      </c>
      <c r="G27" s="320">
        <v>0</v>
      </c>
      <c r="H27" s="320">
        <v>3</v>
      </c>
      <c r="I27" s="320">
        <v>5</v>
      </c>
      <c r="J27" s="320">
        <v>15</v>
      </c>
      <c r="K27" s="320">
        <v>19</v>
      </c>
      <c r="L27" s="320">
        <v>51</v>
      </c>
      <c r="M27" s="320">
        <v>13</v>
      </c>
      <c r="N27" s="320">
        <v>49</v>
      </c>
      <c r="O27" s="320">
        <v>0</v>
      </c>
      <c r="P27" s="320">
        <v>0</v>
      </c>
      <c r="Q27" s="320">
        <v>1</v>
      </c>
      <c r="R27" s="381">
        <v>1</v>
      </c>
      <c r="S27" s="440">
        <v>13</v>
      </c>
      <c r="T27" s="440">
        <v>172</v>
      </c>
      <c r="U27" s="320">
        <v>0</v>
      </c>
      <c r="V27" s="320">
        <v>1</v>
      </c>
      <c r="W27" s="383">
        <v>2</v>
      </c>
    </row>
    <row r="28" spans="1:23" ht="16.2">
      <c r="A28" s="392">
        <v>22</v>
      </c>
      <c r="B28" s="369" t="s">
        <v>270</v>
      </c>
      <c r="C28" s="433">
        <v>0</v>
      </c>
      <c r="D28" s="320">
        <v>0</v>
      </c>
      <c r="E28" s="320">
        <v>2</v>
      </c>
      <c r="F28" s="320">
        <v>3</v>
      </c>
      <c r="G28" s="320">
        <v>1</v>
      </c>
      <c r="H28" s="320">
        <v>0</v>
      </c>
      <c r="I28" s="320">
        <v>9</v>
      </c>
      <c r="J28" s="320">
        <v>10</v>
      </c>
      <c r="K28" s="320">
        <v>5</v>
      </c>
      <c r="L28" s="320">
        <v>12</v>
      </c>
      <c r="M28" s="320">
        <v>27</v>
      </c>
      <c r="N28" s="320">
        <v>45</v>
      </c>
      <c r="O28" s="320">
        <v>0</v>
      </c>
      <c r="P28" s="320">
        <v>0</v>
      </c>
      <c r="Q28" s="320">
        <v>1</v>
      </c>
      <c r="R28" s="381">
        <v>4</v>
      </c>
      <c r="S28" s="440">
        <v>0</v>
      </c>
      <c r="T28" s="440">
        <v>119</v>
      </c>
      <c r="U28" s="320">
        <v>2</v>
      </c>
      <c r="V28" s="320">
        <v>0</v>
      </c>
      <c r="W28" s="383">
        <v>24</v>
      </c>
    </row>
    <row r="29" spans="1:23" ht="16.2">
      <c r="A29" s="392">
        <v>23</v>
      </c>
      <c r="B29" s="369" t="s">
        <v>271</v>
      </c>
      <c r="C29" s="433">
        <v>0</v>
      </c>
      <c r="D29" s="320">
        <v>0</v>
      </c>
      <c r="E29" s="320">
        <v>1</v>
      </c>
      <c r="F29" s="320">
        <v>1</v>
      </c>
      <c r="G29" s="320">
        <v>0</v>
      </c>
      <c r="H29" s="320">
        <v>0</v>
      </c>
      <c r="I29" s="320">
        <v>8</v>
      </c>
      <c r="J29" s="320">
        <v>15</v>
      </c>
      <c r="K29" s="320">
        <v>6</v>
      </c>
      <c r="L29" s="320">
        <v>22</v>
      </c>
      <c r="M29" s="320">
        <v>19</v>
      </c>
      <c r="N29" s="320">
        <v>116</v>
      </c>
      <c r="O29" s="320">
        <v>0</v>
      </c>
      <c r="P29" s="320">
        <v>0</v>
      </c>
      <c r="Q29" s="320">
        <v>0</v>
      </c>
      <c r="R29" s="381">
        <v>7</v>
      </c>
      <c r="S29" s="440">
        <v>6</v>
      </c>
      <c r="T29" s="440">
        <v>201</v>
      </c>
      <c r="U29" s="320">
        <v>3</v>
      </c>
      <c r="V29" s="320">
        <v>0</v>
      </c>
      <c r="W29" s="383">
        <v>54</v>
      </c>
    </row>
    <row r="30" spans="1:23" ht="16.2">
      <c r="A30" s="392">
        <v>24</v>
      </c>
      <c r="B30" s="369" t="s">
        <v>272</v>
      </c>
      <c r="C30" s="433">
        <v>1</v>
      </c>
      <c r="D30" s="320">
        <v>1</v>
      </c>
      <c r="E30" s="320">
        <v>9</v>
      </c>
      <c r="F30" s="320">
        <v>7</v>
      </c>
      <c r="G30" s="320">
        <v>0</v>
      </c>
      <c r="H30" s="320">
        <v>1</v>
      </c>
      <c r="I30" s="320">
        <v>36</v>
      </c>
      <c r="J30" s="320">
        <v>14</v>
      </c>
      <c r="K30" s="320">
        <v>25</v>
      </c>
      <c r="L30" s="320">
        <v>12</v>
      </c>
      <c r="M30" s="320">
        <v>40</v>
      </c>
      <c r="N30" s="320">
        <v>69</v>
      </c>
      <c r="O30" s="320">
        <v>0</v>
      </c>
      <c r="P30" s="320">
        <v>0</v>
      </c>
      <c r="Q30" s="320">
        <v>3</v>
      </c>
      <c r="R30" s="381">
        <v>2</v>
      </c>
      <c r="S30" s="440">
        <v>9</v>
      </c>
      <c r="T30" s="440">
        <v>229</v>
      </c>
      <c r="U30" s="320">
        <v>14</v>
      </c>
      <c r="V30" s="320">
        <v>0</v>
      </c>
      <c r="W30" s="383">
        <v>73</v>
      </c>
    </row>
    <row r="31" spans="1:23" ht="16.2">
      <c r="A31" s="392">
        <v>25</v>
      </c>
      <c r="B31" s="369" t="s">
        <v>273</v>
      </c>
      <c r="C31" s="433">
        <v>0</v>
      </c>
      <c r="D31" s="320">
        <v>2</v>
      </c>
      <c r="E31" s="320">
        <v>0</v>
      </c>
      <c r="F31" s="320">
        <v>2</v>
      </c>
      <c r="G31" s="320">
        <v>0</v>
      </c>
      <c r="H31" s="320">
        <v>1</v>
      </c>
      <c r="I31" s="320">
        <v>16</v>
      </c>
      <c r="J31" s="320">
        <v>44</v>
      </c>
      <c r="K31" s="320">
        <v>16</v>
      </c>
      <c r="L31" s="320">
        <v>114</v>
      </c>
      <c r="M31" s="320">
        <v>32</v>
      </c>
      <c r="N31" s="320">
        <v>177</v>
      </c>
      <c r="O31" s="320">
        <v>0</v>
      </c>
      <c r="P31" s="320">
        <v>0</v>
      </c>
      <c r="Q31" s="320">
        <v>4</v>
      </c>
      <c r="R31" s="381">
        <v>16</v>
      </c>
      <c r="S31" s="440">
        <v>10</v>
      </c>
      <c r="T31" s="440">
        <v>434</v>
      </c>
      <c r="U31" s="320">
        <v>19</v>
      </c>
      <c r="V31" s="320">
        <v>2</v>
      </c>
      <c r="W31" s="383">
        <v>168</v>
      </c>
    </row>
    <row r="32" spans="1:23" ht="16.2">
      <c r="A32" s="392">
        <v>26</v>
      </c>
      <c r="B32" s="369" t="s">
        <v>274</v>
      </c>
      <c r="C32" s="433">
        <v>1</v>
      </c>
      <c r="D32" s="320">
        <v>1</v>
      </c>
      <c r="E32" s="320">
        <v>0</v>
      </c>
      <c r="F32" s="320">
        <v>1</v>
      </c>
      <c r="G32" s="320">
        <v>0</v>
      </c>
      <c r="H32" s="320">
        <v>0</v>
      </c>
      <c r="I32" s="320">
        <v>15</v>
      </c>
      <c r="J32" s="320">
        <v>13</v>
      </c>
      <c r="K32" s="320">
        <v>56</v>
      </c>
      <c r="L32" s="320">
        <v>48</v>
      </c>
      <c r="M32" s="320">
        <v>21</v>
      </c>
      <c r="N32" s="320">
        <v>40</v>
      </c>
      <c r="O32" s="320">
        <v>0</v>
      </c>
      <c r="P32" s="320">
        <v>0</v>
      </c>
      <c r="Q32" s="320">
        <v>2</v>
      </c>
      <c r="R32" s="381">
        <v>3</v>
      </c>
      <c r="S32" s="440">
        <v>10</v>
      </c>
      <c r="T32" s="440">
        <v>211</v>
      </c>
      <c r="U32" s="320">
        <v>7</v>
      </c>
      <c r="V32" s="320">
        <v>0</v>
      </c>
      <c r="W32" s="383">
        <v>97</v>
      </c>
    </row>
    <row r="33" spans="1:23" ht="16.2">
      <c r="A33" s="392">
        <v>27</v>
      </c>
      <c r="B33" s="369" t="s">
        <v>275</v>
      </c>
      <c r="C33" s="433">
        <v>0</v>
      </c>
      <c r="D33" s="320">
        <v>0</v>
      </c>
      <c r="E33" s="320">
        <v>1</v>
      </c>
      <c r="F33" s="320">
        <v>2</v>
      </c>
      <c r="G33" s="320">
        <v>0</v>
      </c>
      <c r="H33" s="320">
        <v>1</v>
      </c>
      <c r="I33" s="320">
        <v>71</v>
      </c>
      <c r="J33" s="320">
        <v>62</v>
      </c>
      <c r="K33" s="320">
        <v>16</v>
      </c>
      <c r="L33" s="320">
        <v>36</v>
      </c>
      <c r="M33" s="320">
        <v>37</v>
      </c>
      <c r="N33" s="320">
        <v>111</v>
      </c>
      <c r="O33" s="320">
        <v>1</v>
      </c>
      <c r="P33" s="320">
        <v>1</v>
      </c>
      <c r="Q33" s="320">
        <v>4</v>
      </c>
      <c r="R33" s="381">
        <v>3</v>
      </c>
      <c r="S33" s="440">
        <v>3</v>
      </c>
      <c r="T33" s="440">
        <v>349</v>
      </c>
      <c r="U33" s="320">
        <v>2</v>
      </c>
      <c r="V33" s="320">
        <v>0</v>
      </c>
      <c r="W33" s="383">
        <v>36</v>
      </c>
    </row>
    <row r="34" spans="1:23" ht="16.2">
      <c r="A34" s="393">
        <v>28</v>
      </c>
      <c r="B34" s="744" t="s">
        <v>276</v>
      </c>
      <c r="C34" s="435">
        <v>0</v>
      </c>
      <c r="D34" s="817">
        <v>4</v>
      </c>
      <c r="E34" s="817">
        <v>0</v>
      </c>
      <c r="F34" s="817">
        <v>4</v>
      </c>
      <c r="G34" s="817">
        <v>0</v>
      </c>
      <c r="H34" s="817">
        <v>0</v>
      </c>
      <c r="I34" s="817">
        <v>20</v>
      </c>
      <c r="J34" s="817">
        <v>46</v>
      </c>
      <c r="K34" s="817">
        <v>19</v>
      </c>
      <c r="L34" s="817">
        <v>141</v>
      </c>
      <c r="M34" s="817">
        <v>19</v>
      </c>
      <c r="N34" s="817">
        <v>90</v>
      </c>
      <c r="O34" s="817">
        <v>0</v>
      </c>
      <c r="P34" s="817">
        <v>0</v>
      </c>
      <c r="Q34" s="817">
        <v>1</v>
      </c>
      <c r="R34" s="742">
        <v>10</v>
      </c>
      <c r="S34" s="687">
        <v>3</v>
      </c>
      <c r="T34" s="687">
        <v>357</v>
      </c>
      <c r="U34" s="817">
        <v>0</v>
      </c>
      <c r="V34" s="817">
        <v>4</v>
      </c>
      <c r="W34" s="898">
        <v>14</v>
      </c>
    </row>
    <row r="35" spans="1:23" ht="16.2">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723</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696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19">
    <mergeCell ref="M4:N4"/>
    <mergeCell ref="O4:P4"/>
    <mergeCell ref="Q4:R4"/>
    <mergeCell ref="A2:W2"/>
    <mergeCell ref="A3:A5"/>
    <mergeCell ref="B3:B5"/>
    <mergeCell ref="C3:T3"/>
    <mergeCell ref="U3:W4"/>
    <mergeCell ref="C4:D4"/>
    <mergeCell ref="E4:F4"/>
    <mergeCell ref="G4:H4"/>
    <mergeCell ref="I4:J4"/>
    <mergeCell ref="K4:L4"/>
    <mergeCell ref="A41:W41"/>
    <mergeCell ref="A36:W36"/>
    <mergeCell ref="A37:W37"/>
    <mergeCell ref="A38:W38"/>
    <mergeCell ref="A39:W39"/>
    <mergeCell ref="A40:W40"/>
  </mergeCells>
  <hyperlinks>
    <hyperlink ref="A1" location="'Table of Contents'!A1" display="Return to Table of Contents" xr:uid="{98431435-D2F0-4670-9189-AD3A142D5804}"/>
    <hyperlink ref="A43" location="'Table of Contents'!A1" display="Return to Table of Contents" xr:uid="{FA851BEB-6B9D-4C47-8B29-B45CE3B2FD10}"/>
  </hyperlinks>
  <pageMargins left="0.2" right="0.2" top="0.5" bottom="0.5" header="0" footer="0"/>
  <pageSetup paperSize="5"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43"/>
  <sheetViews>
    <sheetView showGridLines="0" topLeftCell="A6" zoomScale="80" zoomScaleNormal="80" workbookViewId="0">
      <selection activeCell="A6" sqref="A6:A34"/>
    </sheetView>
  </sheetViews>
  <sheetFormatPr defaultColWidth="11" defaultRowHeight="15" customHeight="1"/>
  <cols>
    <col min="1" max="1" width="9.8984375" style="9" customWidth="1"/>
    <col min="2" max="2" width="34.5976562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 bestFit="1" customWidth="1"/>
    <col min="13" max="13" width="6.59765625" bestFit="1" customWidth="1"/>
    <col min="14" max="14" width="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5" bestFit="1" customWidth="1"/>
    <col min="23" max="23" width="11.19921875" bestFit="1" customWidth="1"/>
  </cols>
  <sheetData>
    <row r="1" spans="1:23" ht="15" customHeight="1">
      <c r="A1" s="128" t="s">
        <v>204</v>
      </c>
    </row>
    <row r="2" spans="1:23" ht="123.6" customHeight="1">
      <c r="A2" s="1243" t="s">
        <v>724</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c r="A3" s="1307" t="s">
        <v>245</v>
      </c>
      <c r="B3" s="1365" t="s">
        <v>246</v>
      </c>
      <c r="C3" s="1293" t="s">
        <v>592</v>
      </c>
      <c r="D3" s="1293"/>
      <c r="E3" s="1293"/>
      <c r="F3" s="1293"/>
      <c r="G3" s="1293"/>
      <c r="H3" s="1293"/>
      <c r="I3" s="1293"/>
      <c r="J3" s="1293"/>
      <c r="K3" s="1293"/>
      <c r="L3" s="1293"/>
      <c r="M3" s="1293"/>
      <c r="N3" s="1293"/>
      <c r="O3" s="1293"/>
      <c r="P3" s="1293"/>
      <c r="Q3" s="1293"/>
      <c r="R3" s="1293"/>
      <c r="S3" s="1293"/>
      <c r="T3" s="1294"/>
      <c r="U3" s="1335" t="s">
        <v>598</v>
      </c>
      <c r="V3" s="1335"/>
      <c r="W3" s="1358"/>
    </row>
    <row r="4" spans="1:23" ht="17.100000000000001" customHeight="1">
      <c r="A4" s="1308"/>
      <c r="B4" s="1363"/>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403" t="s">
        <v>207</v>
      </c>
      <c r="T4" s="403" t="s">
        <v>597</v>
      </c>
      <c r="U4" s="1336"/>
      <c r="V4" s="1336"/>
      <c r="W4" s="1359"/>
    </row>
    <row r="5" spans="1:23" ht="35.1" customHeight="1">
      <c r="A5" s="1309"/>
      <c r="B5" s="136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917" t="s">
        <v>599</v>
      </c>
      <c r="T5" s="917" t="s">
        <v>207</v>
      </c>
      <c r="U5" s="893" t="s">
        <v>600</v>
      </c>
      <c r="V5" s="437" t="s">
        <v>601</v>
      </c>
      <c r="W5" s="403" t="s">
        <v>602</v>
      </c>
    </row>
    <row r="6" spans="1:23" ht="17.100000000000001" customHeight="1">
      <c r="A6" s="914" t="s">
        <v>603</v>
      </c>
      <c r="B6" s="410" t="s">
        <v>248</v>
      </c>
      <c r="C6" s="918">
        <v>1233</v>
      </c>
      <c r="D6" s="886">
        <v>1020</v>
      </c>
      <c r="E6" s="887">
        <v>549</v>
      </c>
      <c r="F6" s="887">
        <v>502</v>
      </c>
      <c r="G6" s="887">
        <v>41</v>
      </c>
      <c r="H6" s="887">
        <v>23</v>
      </c>
      <c r="I6" s="886">
        <v>3336</v>
      </c>
      <c r="J6" s="886">
        <v>2428</v>
      </c>
      <c r="K6" s="886">
        <v>7434</v>
      </c>
      <c r="L6" s="886">
        <v>7672</v>
      </c>
      <c r="M6" s="886">
        <v>4603</v>
      </c>
      <c r="N6" s="886">
        <v>4903</v>
      </c>
      <c r="O6" s="887">
        <v>32</v>
      </c>
      <c r="P6" s="887">
        <v>15</v>
      </c>
      <c r="Q6" s="887">
        <v>642</v>
      </c>
      <c r="R6" s="895">
        <v>582</v>
      </c>
      <c r="S6" s="919">
        <v>1011</v>
      </c>
      <c r="T6" s="919">
        <v>36026</v>
      </c>
      <c r="U6" s="918">
        <v>1403</v>
      </c>
      <c r="V6" s="374">
        <v>2091</v>
      </c>
      <c r="W6" s="375">
        <v>16977</v>
      </c>
    </row>
    <row r="7" spans="1:23" ht="17.100000000000001" customHeight="1">
      <c r="A7" s="392" t="s">
        <v>604</v>
      </c>
      <c r="B7" s="369" t="s">
        <v>249</v>
      </c>
      <c r="C7" s="433">
        <v>9</v>
      </c>
      <c r="D7" s="320">
        <v>4</v>
      </c>
      <c r="E7" s="320">
        <v>14</v>
      </c>
      <c r="F7" s="320">
        <v>14</v>
      </c>
      <c r="G7" s="320">
        <v>1</v>
      </c>
      <c r="H7" s="320">
        <v>0</v>
      </c>
      <c r="I7" s="320">
        <v>69</v>
      </c>
      <c r="J7" s="320">
        <v>34</v>
      </c>
      <c r="K7" s="320">
        <v>104</v>
      </c>
      <c r="L7" s="320">
        <v>80</v>
      </c>
      <c r="M7" s="320">
        <v>323</v>
      </c>
      <c r="N7" s="320">
        <v>275</v>
      </c>
      <c r="O7" s="320">
        <v>0</v>
      </c>
      <c r="P7" s="320">
        <v>1</v>
      </c>
      <c r="Q7" s="320">
        <v>35</v>
      </c>
      <c r="R7" s="381">
        <v>15</v>
      </c>
      <c r="S7" s="438">
        <v>23</v>
      </c>
      <c r="T7" s="441">
        <v>1001</v>
      </c>
      <c r="U7" s="433">
        <v>81</v>
      </c>
      <c r="V7" s="320">
        <v>42</v>
      </c>
      <c r="W7" s="383">
        <v>432</v>
      </c>
    </row>
    <row r="8" spans="1:23" ht="16.2">
      <c r="A8" s="392" t="s">
        <v>605</v>
      </c>
      <c r="B8" s="369" t="s">
        <v>250</v>
      </c>
      <c r="C8" s="433">
        <v>111</v>
      </c>
      <c r="D8" s="320">
        <v>143</v>
      </c>
      <c r="E8" s="320">
        <v>68</v>
      </c>
      <c r="F8" s="320">
        <v>63</v>
      </c>
      <c r="G8" s="320">
        <v>2</v>
      </c>
      <c r="H8" s="320">
        <v>5</v>
      </c>
      <c r="I8" s="320">
        <v>554</v>
      </c>
      <c r="J8" s="320">
        <v>566</v>
      </c>
      <c r="K8" s="320">
        <v>590</v>
      </c>
      <c r="L8" s="320">
        <v>838</v>
      </c>
      <c r="M8" s="320">
        <v>216</v>
      </c>
      <c r="N8" s="320">
        <v>307</v>
      </c>
      <c r="O8" s="320">
        <v>2</v>
      </c>
      <c r="P8" s="320">
        <v>4</v>
      </c>
      <c r="Q8" s="320">
        <v>56</v>
      </c>
      <c r="R8" s="381">
        <v>60</v>
      </c>
      <c r="S8" s="438">
        <v>126</v>
      </c>
      <c r="T8" s="441">
        <v>3711</v>
      </c>
      <c r="U8" s="433">
        <v>136</v>
      </c>
      <c r="V8" s="320">
        <v>276</v>
      </c>
      <c r="W8" s="309">
        <v>1940</v>
      </c>
    </row>
    <row r="9" spans="1:23" ht="16.2">
      <c r="A9" s="392" t="s">
        <v>606</v>
      </c>
      <c r="B9" s="369" t="s">
        <v>251</v>
      </c>
      <c r="C9" s="433">
        <v>11</v>
      </c>
      <c r="D9" s="320">
        <v>6</v>
      </c>
      <c r="E9" s="320">
        <v>17</v>
      </c>
      <c r="F9" s="320">
        <v>7</v>
      </c>
      <c r="G9" s="320">
        <v>8</v>
      </c>
      <c r="H9" s="320">
        <v>0</v>
      </c>
      <c r="I9" s="320">
        <v>50</v>
      </c>
      <c r="J9" s="320">
        <v>28</v>
      </c>
      <c r="K9" s="320">
        <v>77</v>
      </c>
      <c r="L9" s="320">
        <v>82</v>
      </c>
      <c r="M9" s="320">
        <v>304</v>
      </c>
      <c r="N9" s="320">
        <v>256</v>
      </c>
      <c r="O9" s="320">
        <v>0</v>
      </c>
      <c r="P9" s="320">
        <v>1</v>
      </c>
      <c r="Q9" s="320">
        <v>23</v>
      </c>
      <c r="R9" s="381">
        <v>12</v>
      </c>
      <c r="S9" s="438">
        <v>21</v>
      </c>
      <c r="T9" s="438">
        <v>903</v>
      </c>
      <c r="U9" s="433">
        <v>43</v>
      </c>
      <c r="V9" s="320">
        <v>1</v>
      </c>
      <c r="W9" s="383">
        <v>545</v>
      </c>
    </row>
    <row r="10" spans="1:23" ht="16.2">
      <c r="A10" s="392" t="s">
        <v>607</v>
      </c>
      <c r="B10" s="369" t="s">
        <v>252</v>
      </c>
      <c r="C10" s="433">
        <v>0</v>
      </c>
      <c r="D10" s="320">
        <v>0</v>
      </c>
      <c r="E10" s="320">
        <v>0</v>
      </c>
      <c r="F10" s="320">
        <v>0</v>
      </c>
      <c r="G10" s="320">
        <v>0</v>
      </c>
      <c r="H10" s="320">
        <v>0</v>
      </c>
      <c r="I10" s="320">
        <v>0</v>
      </c>
      <c r="J10" s="320">
        <v>1</v>
      </c>
      <c r="K10" s="320">
        <v>0</v>
      </c>
      <c r="L10" s="320">
        <v>1</v>
      </c>
      <c r="M10" s="320">
        <v>3</v>
      </c>
      <c r="N10" s="320">
        <v>13</v>
      </c>
      <c r="O10" s="320">
        <v>0</v>
      </c>
      <c r="P10" s="320">
        <v>0</v>
      </c>
      <c r="Q10" s="320">
        <v>0</v>
      </c>
      <c r="R10" s="381">
        <v>0</v>
      </c>
      <c r="S10" s="438">
        <v>0</v>
      </c>
      <c r="T10" s="438">
        <v>18</v>
      </c>
      <c r="U10" s="433">
        <v>0</v>
      </c>
      <c r="V10" s="320">
        <v>0</v>
      </c>
      <c r="W10" s="383">
        <v>0</v>
      </c>
    </row>
    <row r="11" spans="1:23" ht="16.2">
      <c r="A11" s="392" t="s">
        <v>608</v>
      </c>
      <c r="B11" s="369" t="s">
        <v>253</v>
      </c>
      <c r="C11" s="433">
        <v>2</v>
      </c>
      <c r="D11" s="320">
        <v>0</v>
      </c>
      <c r="E11" s="320">
        <v>3</v>
      </c>
      <c r="F11" s="320">
        <v>3</v>
      </c>
      <c r="G11" s="320">
        <v>3</v>
      </c>
      <c r="H11" s="320">
        <v>0</v>
      </c>
      <c r="I11" s="320">
        <v>20</v>
      </c>
      <c r="J11" s="320">
        <v>16</v>
      </c>
      <c r="K11" s="320">
        <v>48</v>
      </c>
      <c r="L11" s="320">
        <v>29</v>
      </c>
      <c r="M11" s="320">
        <v>74</v>
      </c>
      <c r="N11" s="320">
        <v>140</v>
      </c>
      <c r="O11" s="320">
        <v>0</v>
      </c>
      <c r="P11" s="320">
        <v>0</v>
      </c>
      <c r="Q11" s="320">
        <v>11</v>
      </c>
      <c r="R11" s="381">
        <v>11</v>
      </c>
      <c r="S11" s="438">
        <v>32</v>
      </c>
      <c r="T11" s="438">
        <v>392</v>
      </c>
      <c r="U11" s="433">
        <v>13</v>
      </c>
      <c r="V11" s="320">
        <v>48</v>
      </c>
      <c r="W11" s="383">
        <v>158</v>
      </c>
    </row>
    <row r="12" spans="1:23" ht="16.2">
      <c r="A12" s="392" t="s">
        <v>609</v>
      </c>
      <c r="B12" s="369" t="s">
        <v>254</v>
      </c>
      <c r="C12" s="433">
        <v>7</v>
      </c>
      <c r="D12" s="320">
        <v>8</v>
      </c>
      <c r="E12" s="320">
        <v>17</v>
      </c>
      <c r="F12" s="320">
        <v>6</v>
      </c>
      <c r="G12" s="320">
        <v>1</v>
      </c>
      <c r="H12" s="320">
        <v>0</v>
      </c>
      <c r="I12" s="320">
        <v>45</v>
      </c>
      <c r="J12" s="320">
        <v>41</v>
      </c>
      <c r="K12" s="320">
        <v>180</v>
      </c>
      <c r="L12" s="320">
        <v>112</v>
      </c>
      <c r="M12" s="320">
        <v>132</v>
      </c>
      <c r="N12" s="320">
        <v>149</v>
      </c>
      <c r="O12" s="320">
        <v>0</v>
      </c>
      <c r="P12" s="320">
        <v>0</v>
      </c>
      <c r="Q12" s="320">
        <v>10</v>
      </c>
      <c r="R12" s="381">
        <v>10</v>
      </c>
      <c r="S12" s="438">
        <v>40</v>
      </c>
      <c r="T12" s="438">
        <v>758</v>
      </c>
      <c r="U12" s="433">
        <v>39</v>
      </c>
      <c r="V12" s="320">
        <v>0</v>
      </c>
      <c r="W12" s="383">
        <v>312</v>
      </c>
    </row>
    <row r="13" spans="1:23" ht="16.2">
      <c r="A13" s="392" t="s">
        <v>611</v>
      </c>
      <c r="B13" s="369" t="s">
        <v>255</v>
      </c>
      <c r="C13" s="433">
        <v>36</v>
      </c>
      <c r="D13" s="320">
        <v>20</v>
      </c>
      <c r="E13" s="320">
        <v>20</v>
      </c>
      <c r="F13" s="320">
        <v>23</v>
      </c>
      <c r="G13" s="320">
        <v>1</v>
      </c>
      <c r="H13" s="320">
        <v>2</v>
      </c>
      <c r="I13" s="320">
        <v>219</v>
      </c>
      <c r="J13" s="320">
        <v>140</v>
      </c>
      <c r="K13" s="320">
        <v>102</v>
      </c>
      <c r="L13" s="320">
        <v>113</v>
      </c>
      <c r="M13" s="320">
        <v>322</v>
      </c>
      <c r="N13" s="320">
        <v>340</v>
      </c>
      <c r="O13" s="320">
        <v>8</v>
      </c>
      <c r="P13" s="320">
        <v>3</v>
      </c>
      <c r="Q13" s="320">
        <v>120</v>
      </c>
      <c r="R13" s="381">
        <v>87</v>
      </c>
      <c r="S13" s="438">
        <v>18</v>
      </c>
      <c r="T13" s="441">
        <v>1574</v>
      </c>
      <c r="U13" s="433">
        <v>70</v>
      </c>
      <c r="V13" s="320">
        <v>9</v>
      </c>
      <c r="W13" s="383">
        <v>877</v>
      </c>
    </row>
    <row r="14" spans="1:23" ht="16.2">
      <c r="A14" s="392" t="s">
        <v>613</v>
      </c>
      <c r="B14" s="369" t="s">
        <v>256</v>
      </c>
      <c r="C14" s="433">
        <v>0</v>
      </c>
      <c r="D14" s="320">
        <v>0</v>
      </c>
      <c r="E14" s="320">
        <v>0</v>
      </c>
      <c r="F14" s="320">
        <v>0</v>
      </c>
      <c r="G14" s="320">
        <v>0</v>
      </c>
      <c r="H14" s="320">
        <v>0</v>
      </c>
      <c r="I14" s="320">
        <v>3</v>
      </c>
      <c r="J14" s="320">
        <v>2</v>
      </c>
      <c r="K14" s="320">
        <v>3</v>
      </c>
      <c r="L14" s="320">
        <v>9</v>
      </c>
      <c r="M14" s="320">
        <v>10</v>
      </c>
      <c r="N14" s="320">
        <v>20</v>
      </c>
      <c r="O14" s="320">
        <v>0</v>
      </c>
      <c r="P14" s="320">
        <v>0</v>
      </c>
      <c r="Q14" s="320">
        <v>0</v>
      </c>
      <c r="R14" s="381">
        <v>0</v>
      </c>
      <c r="S14" s="438">
        <v>6</v>
      </c>
      <c r="T14" s="438">
        <v>53</v>
      </c>
      <c r="U14" s="433">
        <v>12</v>
      </c>
      <c r="V14" s="320">
        <v>3</v>
      </c>
      <c r="W14" s="383">
        <v>27</v>
      </c>
    </row>
    <row r="15" spans="1:23" ht="16.2">
      <c r="A15" s="392" t="s">
        <v>614</v>
      </c>
      <c r="B15" s="369" t="s">
        <v>257</v>
      </c>
      <c r="C15" s="433">
        <v>0</v>
      </c>
      <c r="D15" s="320">
        <v>0</v>
      </c>
      <c r="E15" s="320">
        <v>3</v>
      </c>
      <c r="F15" s="320">
        <v>0</v>
      </c>
      <c r="G15" s="320">
        <v>0</v>
      </c>
      <c r="H15" s="320">
        <v>0</v>
      </c>
      <c r="I15" s="320">
        <v>8</v>
      </c>
      <c r="J15" s="320">
        <v>9</v>
      </c>
      <c r="K15" s="320">
        <v>19</v>
      </c>
      <c r="L15" s="320">
        <v>6</v>
      </c>
      <c r="M15" s="320">
        <v>51</v>
      </c>
      <c r="N15" s="320">
        <v>66</v>
      </c>
      <c r="O15" s="320">
        <v>0</v>
      </c>
      <c r="P15" s="320">
        <v>0</v>
      </c>
      <c r="Q15" s="320">
        <v>2</v>
      </c>
      <c r="R15" s="381">
        <v>1</v>
      </c>
      <c r="S15" s="438">
        <v>8</v>
      </c>
      <c r="T15" s="438">
        <v>173</v>
      </c>
      <c r="U15" s="433">
        <v>8</v>
      </c>
      <c r="V15" s="320">
        <v>1</v>
      </c>
      <c r="W15" s="383">
        <v>64</v>
      </c>
    </row>
    <row r="16" spans="1:23" ht="16.2">
      <c r="A16" s="392">
        <v>10</v>
      </c>
      <c r="B16" s="369" t="s">
        <v>258</v>
      </c>
      <c r="C16" s="433">
        <v>47</v>
      </c>
      <c r="D16" s="320">
        <v>24</v>
      </c>
      <c r="E16" s="320">
        <v>96</v>
      </c>
      <c r="F16" s="320">
        <v>67</v>
      </c>
      <c r="G16" s="320">
        <v>1</v>
      </c>
      <c r="H16" s="320">
        <v>1</v>
      </c>
      <c r="I16" s="320">
        <v>374</v>
      </c>
      <c r="J16" s="320">
        <v>138</v>
      </c>
      <c r="K16" s="320">
        <v>762</v>
      </c>
      <c r="L16" s="320">
        <v>379</v>
      </c>
      <c r="M16" s="320">
        <v>629</v>
      </c>
      <c r="N16" s="320">
        <v>402</v>
      </c>
      <c r="O16" s="320">
        <v>4</v>
      </c>
      <c r="P16" s="320">
        <v>1</v>
      </c>
      <c r="Q16" s="320">
        <v>112</v>
      </c>
      <c r="R16" s="381">
        <v>55</v>
      </c>
      <c r="S16" s="438">
        <v>158</v>
      </c>
      <c r="T16" s="441">
        <v>3250</v>
      </c>
      <c r="U16" s="433">
        <v>165</v>
      </c>
      <c r="V16" s="320">
        <v>79</v>
      </c>
      <c r="W16" s="309">
        <v>1577</v>
      </c>
    </row>
    <row r="17" spans="1:23" ht="16.2">
      <c r="A17" s="392">
        <v>11</v>
      </c>
      <c r="B17" s="369" t="s">
        <v>259</v>
      </c>
      <c r="C17" s="433">
        <v>5</v>
      </c>
      <c r="D17" s="320">
        <v>6</v>
      </c>
      <c r="E17" s="320">
        <v>7</v>
      </c>
      <c r="F17" s="320">
        <v>3</v>
      </c>
      <c r="G17" s="320">
        <v>3</v>
      </c>
      <c r="H17" s="320">
        <v>1</v>
      </c>
      <c r="I17" s="320">
        <v>35</v>
      </c>
      <c r="J17" s="320">
        <v>46</v>
      </c>
      <c r="K17" s="320">
        <v>147</v>
      </c>
      <c r="L17" s="320">
        <v>221</v>
      </c>
      <c r="M17" s="320">
        <v>75</v>
      </c>
      <c r="N17" s="320">
        <v>137</v>
      </c>
      <c r="O17" s="320">
        <v>0</v>
      </c>
      <c r="P17" s="320">
        <v>0</v>
      </c>
      <c r="Q17" s="320">
        <v>4</v>
      </c>
      <c r="R17" s="381">
        <v>3</v>
      </c>
      <c r="S17" s="438">
        <v>11</v>
      </c>
      <c r="T17" s="438">
        <v>704</v>
      </c>
      <c r="U17" s="433">
        <v>28</v>
      </c>
      <c r="V17" s="320">
        <v>140</v>
      </c>
      <c r="W17" s="383">
        <v>393</v>
      </c>
    </row>
    <row r="18" spans="1:23" ht="16.2">
      <c r="A18" s="392">
        <v>12</v>
      </c>
      <c r="B18" s="369" t="s">
        <v>260</v>
      </c>
      <c r="C18" s="433">
        <v>0</v>
      </c>
      <c r="D18" s="320">
        <v>0</v>
      </c>
      <c r="E18" s="320">
        <v>1</v>
      </c>
      <c r="F18" s="320">
        <v>0</v>
      </c>
      <c r="G18" s="320">
        <v>0</v>
      </c>
      <c r="H18" s="320">
        <v>2</v>
      </c>
      <c r="I18" s="320">
        <v>6</v>
      </c>
      <c r="J18" s="320">
        <v>2</v>
      </c>
      <c r="K18" s="320">
        <v>1</v>
      </c>
      <c r="L18" s="320">
        <v>10</v>
      </c>
      <c r="M18" s="320">
        <v>57</v>
      </c>
      <c r="N18" s="320">
        <v>53</v>
      </c>
      <c r="O18" s="320">
        <v>0</v>
      </c>
      <c r="P18" s="320">
        <v>0</v>
      </c>
      <c r="Q18" s="320">
        <v>4</v>
      </c>
      <c r="R18" s="381">
        <v>3</v>
      </c>
      <c r="S18" s="438">
        <v>0</v>
      </c>
      <c r="T18" s="438">
        <v>139</v>
      </c>
      <c r="U18" s="433">
        <v>4</v>
      </c>
      <c r="V18" s="320">
        <v>0</v>
      </c>
      <c r="W18" s="383">
        <v>51</v>
      </c>
    </row>
    <row r="19" spans="1:23" ht="16.2">
      <c r="A19" s="392">
        <v>13</v>
      </c>
      <c r="B19" s="369" t="s">
        <v>261</v>
      </c>
      <c r="C19" s="433">
        <v>1</v>
      </c>
      <c r="D19" s="320">
        <v>0</v>
      </c>
      <c r="E19" s="320">
        <v>2</v>
      </c>
      <c r="F19" s="320">
        <v>3</v>
      </c>
      <c r="G19" s="320">
        <v>0</v>
      </c>
      <c r="H19" s="320">
        <v>0</v>
      </c>
      <c r="I19" s="320">
        <v>11</v>
      </c>
      <c r="J19" s="320">
        <v>7</v>
      </c>
      <c r="K19" s="320">
        <v>21</v>
      </c>
      <c r="L19" s="320">
        <v>16</v>
      </c>
      <c r="M19" s="320">
        <v>36</v>
      </c>
      <c r="N19" s="320">
        <v>48</v>
      </c>
      <c r="O19" s="320">
        <v>0</v>
      </c>
      <c r="P19" s="320">
        <v>0</v>
      </c>
      <c r="Q19" s="320">
        <v>2</v>
      </c>
      <c r="R19" s="381">
        <v>5</v>
      </c>
      <c r="S19" s="438">
        <v>34</v>
      </c>
      <c r="T19" s="438">
        <v>186</v>
      </c>
      <c r="U19" s="433">
        <v>5</v>
      </c>
      <c r="V19" s="320">
        <v>8</v>
      </c>
      <c r="W19" s="383">
        <v>55</v>
      </c>
    </row>
    <row r="20" spans="1:23" ht="16.2">
      <c r="A20" s="392">
        <v>14</v>
      </c>
      <c r="B20" s="369" t="s">
        <v>262</v>
      </c>
      <c r="C20" s="433">
        <v>0</v>
      </c>
      <c r="D20" s="320">
        <v>0</v>
      </c>
      <c r="E20" s="320">
        <v>3</v>
      </c>
      <c r="F20" s="320">
        <v>0</v>
      </c>
      <c r="G20" s="320">
        <v>0</v>
      </c>
      <c r="H20" s="320">
        <v>0</v>
      </c>
      <c r="I20" s="320">
        <v>0</v>
      </c>
      <c r="J20" s="320">
        <v>0</v>
      </c>
      <c r="K20" s="320">
        <v>5</v>
      </c>
      <c r="L20" s="320">
        <v>4</v>
      </c>
      <c r="M20" s="320">
        <v>14</v>
      </c>
      <c r="N20" s="320">
        <v>22</v>
      </c>
      <c r="O20" s="320">
        <v>0</v>
      </c>
      <c r="P20" s="320">
        <v>0</v>
      </c>
      <c r="Q20" s="320">
        <v>1</v>
      </c>
      <c r="R20" s="381">
        <v>0</v>
      </c>
      <c r="S20" s="438">
        <v>4</v>
      </c>
      <c r="T20" s="438">
        <v>53</v>
      </c>
      <c r="U20" s="433">
        <v>9</v>
      </c>
      <c r="V20" s="320">
        <v>2</v>
      </c>
      <c r="W20" s="383">
        <v>14</v>
      </c>
    </row>
    <row r="21" spans="1:23" ht="16.2">
      <c r="A21" s="392">
        <v>15</v>
      </c>
      <c r="B21" s="369" t="s">
        <v>263</v>
      </c>
      <c r="C21" s="433">
        <v>529</v>
      </c>
      <c r="D21" s="320">
        <v>424</v>
      </c>
      <c r="E21" s="320">
        <v>50</v>
      </c>
      <c r="F21" s="320">
        <v>48</v>
      </c>
      <c r="G21" s="320">
        <v>0</v>
      </c>
      <c r="H21" s="320">
        <v>0</v>
      </c>
      <c r="I21" s="320">
        <v>635</v>
      </c>
      <c r="J21" s="320">
        <v>552</v>
      </c>
      <c r="K21" s="308">
        <v>3132</v>
      </c>
      <c r="L21" s="308">
        <v>3409</v>
      </c>
      <c r="M21" s="320">
        <v>180</v>
      </c>
      <c r="N21" s="320">
        <v>190</v>
      </c>
      <c r="O21" s="320">
        <v>3</v>
      </c>
      <c r="P21" s="320">
        <v>0</v>
      </c>
      <c r="Q21" s="320">
        <v>38</v>
      </c>
      <c r="R21" s="381">
        <v>33</v>
      </c>
      <c r="S21" s="438">
        <v>61</v>
      </c>
      <c r="T21" s="441">
        <v>9284</v>
      </c>
      <c r="U21" s="433">
        <v>417</v>
      </c>
      <c r="V21" s="320">
        <v>774</v>
      </c>
      <c r="W21" s="309">
        <v>4007</v>
      </c>
    </row>
    <row r="22" spans="1:23" ht="16.2">
      <c r="A22" s="392">
        <v>16</v>
      </c>
      <c r="B22" s="369" t="s">
        <v>264</v>
      </c>
      <c r="C22" s="433">
        <v>0</v>
      </c>
      <c r="D22" s="320">
        <v>0</v>
      </c>
      <c r="E22" s="320">
        <v>0</v>
      </c>
      <c r="F22" s="320">
        <v>0</v>
      </c>
      <c r="G22" s="320">
        <v>0</v>
      </c>
      <c r="H22" s="320">
        <v>0</v>
      </c>
      <c r="I22" s="320">
        <v>12</v>
      </c>
      <c r="J22" s="320">
        <v>0</v>
      </c>
      <c r="K22" s="320">
        <v>1</v>
      </c>
      <c r="L22" s="320">
        <v>3</v>
      </c>
      <c r="M22" s="320">
        <v>36</v>
      </c>
      <c r="N22" s="320">
        <v>10</v>
      </c>
      <c r="O22" s="320">
        <v>0</v>
      </c>
      <c r="P22" s="320">
        <v>0</v>
      </c>
      <c r="Q22" s="320">
        <v>0</v>
      </c>
      <c r="R22" s="381">
        <v>0</v>
      </c>
      <c r="S22" s="438">
        <v>1</v>
      </c>
      <c r="T22" s="438">
        <v>63</v>
      </c>
      <c r="U22" s="433">
        <v>1</v>
      </c>
      <c r="V22" s="320">
        <v>0</v>
      </c>
      <c r="W22" s="383">
        <v>43</v>
      </c>
    </row>
    <row r="23" spans="1:23" ht="16.2">
      <c r="A23" s="392">
        <v>17</v>
      </c>
      <c r="B23" s="369" t="s">
        <v>265</v>
      </c>
      <c r="C23" s="433">
        <v>5</v>
      </c>
      <c r="D23" s="320">
        <v>0</v>
      </c>
      <c r="E23" s="320">
        <v>5</v>
      </c>
      <c r="F23" s="320">
        <v>2</v>
      </c>
      <c r="G23" s="320">
        <v>0</v>
      </c>
      <c r="H23" s="320">
        <v>0</v>
      </c>
      <c r="I23" s="320">
        <v>12</v>
      </c>
      <c r="J23" s="320">
        <v>3</v>
      </c>
      <c r="K23" s="320">
        <v>20</v>
      </c>
      <c r="L23" s="320">
        <v>7</v>
      </c>
      <c r="M23" s="320">
        <v>62</v>
      </c>
      <c r="N23" s="320">
        <v>49</v>
      </c>
      <c r="O23" s="320">
        <v>0</v>
      </c>
      <c r="P23" s="320">
        <v>0</v>
      </c>
      <c r="Q23" s="320">
        <v>3</v>
      </c>
      <c r="R23" s="381">
        <v>9</v>
      </c>
      <c r="S23" s="438">
        <v>44</v>
      </c>
      <c r="T23" s="438">
        <v>221</v>
      </c>
      <c r="U23" s="433">
        <v>11</v>
      </c>
      <c r="V23" s="320">
        <v>4</v>
      </c>
      <c r="W23" s="383">
        <v>58</v>
      </c>
    </row>
    <row r="24" spans="1:23" ht="16.2">
      <c r="A24" s="392">
        <v>18</v>
      </c>
      <c r="B24" s="369" t="s">
        <v>266</v>
      </c>
      <c r="C24" s="433">
        <v>6</v>
      </c>
      <c r="D24" s="320">
        <v>8</v>
      </c>
      <c r="E24" s="320">
        <v>2</v>
      </c>
      <c r="F24" s="320">
        <v>10</v>
      </c>
      <c r="G24" s="320">
        <v>1</v>
      </c>
      <c r="H24" s="320">
        <v>0</v>
      </c>
      <c r="I24" s="320">
        <v>102</v>
      </c>
      <c r="J24" s="320">
        <v>58</v>
      </c>
      <c r="K24" s="320">
        <v>120</v>
      </c>
      <c r="L24" s="320">
        <v>100</v>
      </c>
      <c r="M24" s="320">
        <v>74</v>
      </c>
      <c r="N24" s="320">
        <v>128</v>
      </c>
      <c r="O24" s="320">
        <v>1</v>
      </c>
      <c r="P24" s="320">
        <v>0</v>
      </c>
      <c r="Q24" s="320">
        <v>6</v>
      </c>
      <c r="R24" s="381">
        <v>9</v>
      </c>
      <c r="S24" s="438">
        <v>37</v>
      </c>
      <c r="T24" s="438">
        <v>662</v>
      </c>
      <c r="U24" s="433">
        <v>45</v>
      </c>
      <c r="V24" s="320">
        <v>31</v>
      </c>
      <c r="W24" s="383">
        <v>360</v>
      </c>
    </row>
    <row r="25" spans="1:23" ht="16.2">
      <c r="A25" s="392">
        <v>19</v>
      </c>
      <c r="B25" s="369" t="s">
        <v>267</v>
      </c>
      <c r="C25" s="433">
        <v>0</v>
      </c>
      <c r="D25" s="320">
        <v>0</v>
      </c>
      <c r="E25" s="320">
        <v>0</v>
      </c>
      <c r="F25" s="320">
        <v>0</v>
      </c>
      <c r="G25" s="320">
        <v>0</v>
      </c>
      <c r="H25" s="320">
        <v>0</v>
      </c>
      <c r="I25" s="320">
        <v>0</v>
      </c>
      <c r="J25" s="320">
        <v>1</v>
      </c>
      <c r="K25" s="320">
        <v>8</v>
      </c>
      <c r="L25" s="320">
        <v>19</v>
      </c>
      <c r="M25" s="320">
        <v>11</v>
      </c>
      <c r="N25" s="320">
        <v>37</v>
      </c>
      <c r="O25" s="320">
        <v>0</v>
      </c>
      <c r="P25" s="320">
        <v>0</v>
      </c>
      <c r="Q25" s="320">
        <v>1</v>
      </c>
      <c r="R25" s="381">
        <v>2</v>
      </c>
      <c r="S25" s="438">
        <v>48</v>
      </c>
      <c r="T25" s="438">
        <v>127</v>
      </c>
      <c r="U25" s="433">
        <v>6</v>
      </c>
      <c r="V25" s="320">
        <v>0</v>
      </c>
      <c r="W25" s="383">
        <v>28</v>
      </c>
    </row>
    <row r="26" spans="1:23" ht="16.2">
      <c r="A26" s="392">
        <v>20</v>
      </c>
      <c r="B26" s="369" t="s">
        <v>268</v>
      </c>
      <c r="C26" s="433">
        <v>3</v>
      </c>
      <c r="D26" s="320">
        <v>3</v>
      </c>
      <c r="E26" s="320">
        <v>11</v>
      </c>
      <c r="F26" s="320">
        <v>5</v>
      </c>
      <c r="G26" s="320">
        <v>2</v>
      </c>
      <c r="H26" s="320">
        <v>3</v>
      </c>
      <c r="I26" s="320">
        <v>65</v>
      </c>
      <c r="J26" s="320">
        <v>41</v>
      </c>
      <c r="K26" s="320">
        <v>27</v>
      </c>
      <c r="L26" s="320">
        <v>22</v>
      </c>
      <c r="M26" s="320">
        <v>164</v>
      </c>
      <c r="N26" s="320">
        <v>142</v>
      </c>
      <c r="O26" s="320">
        <v>8</v>
      </c>
      <c r="P26" s="320">
        <v>0</v>
      </c>
      <c r="Q26" s="320">
        <v>44</v>
      </c>
      <c r="R26" s="381">
        <v>23</v>
      </c>
      <c r="S26" s="438">
        <v>0</v>
      </c>
      <c r="T26" s="438">
        <v>563</v>
      </c>
      <c r="U26" s="433">
        <v>54</v>
      </c>
      <c r="V26" s="320">
        <v>0</v>
      </c>
      <c r="W26" s="383">
        <v>316</v>
      </c>
    </row>
    <row r="27" spans="1:23" ht="16.2">
      <c r="A27" s="392">
        <v>21</v>
      </c>
      <c r="B27" s="369" t="s">
        <v>269</v>
      </c>
      <c r="C27" s="433">
        <v>0</v>
      </c>
      <c r="D27" s="320">
        <v>3</v>
      </c>
      <c r="E27" s="320">
        <v>2</v>
      </c>
      <c r="F27" s="320">
        <v>3</v>
      </c>
      <c r="G27" s="320">
        <v>0</v>
      </c>
      <c r="H27" s="320">
        <v>0</v>
      </c>
      <c r="I27" s="320">
        <v>7</v>
      </c>
      <c r="J27" s="320">
        <v>7</v>
      </c>
      <c r="K27" s="320">
        <v>17</v>
      </c>
      <c r="L27" s="320">
        <v>14</v>
      </c>
      <c r="M27" s="320">
        <v>34</v>
      </c>
      <c r="N27" s="320">
        <v>40</v>
      </c>
      <c r="O27" s="320">
        <v>0</v>
      </c>
      <c r="P27" s="320">
        <v>0</v>
      </c>
      <c r="Q27" s="320">
        <v>0</v>
      </c>
      <c r="R27" s="381">
        <v>1</v>
      </c>
      <c r="S27" s="438">
        <v>14</v>
      </c>
      <c r="T27" s="438">
        <v>142</v>
      </c>
      <c r="U27" s="433">
        <v>2</v>
      </c>
      <c r="V27" s="320">
        <v>0</v>
      </c>
      <c r="W27" s="383">
        <v>32</v>
      </c>
    </row>
    <row r="28" spans="1:23" ht="16.2">
      <c r="A28" s="392">
        <v>22</v>
      </c>
      <c r="B28" s="369" t="s">
        <v>270</v>
      </c>
      <c r="C28" s="433">
        <v>0</v>
      </c>
      <c r="D28" s="320">
        <v>0</v>
      </c>
      <c r="E28" s="320">
        <v>1</v>
      </c>
      <c r="F28" s="320">
        <v>1</v>
      </c>
      <c r="G28" s="320">
        <v>0</v>
      </c>
      <c r="H28" s="320">
        <v>0</v>
      </c>
      <c r="I28" s="320">
        <v>3</v>
      </c>
      <c r="J28" s="320">
        <v>9</v>
      </c>
      <c r="K28" s="320">
        <v>6</v>
      </c>
      <c r="L28" s="320">
        <v>15</v>
      </c>
      <c r="M28" s="320">
        <v>22</v>
      </c>
      <c r="N28" s="320">
        <v>42</v>
      </c>
      <c r="O28" s="320">
        <v>0</v>
      </c>
      <c r="P28" s="320">
        <v>0</v>
      </c>
      <c r="Q28" s="320">
        <v>0</v>
      </c>
      <c r="R28" s="381">
        <v>1</v>
      </c>
      <c r="S28" s="438">
        <v>2</v>
      </c>
      <c r="T28" s="438">
        <v>102</v>
      </c>
      <c r="U28" s="433">
        <v>7</v>
      </c>
      <c r="V28" s="320">
        <v>0</v>
      </c>
      <c r="W28" s="383">
        <v>32</v>
      </c>
    </row>
    <row r="29" spans="1:23" ht="16.2">
      <c r="A29" s="392">
        <v>23</v>
      </c>
      <c r="B29" s="369" t="s">
        <v>271</v>
      </c>
      <c r="C29" s="433">
        <v>6</v>
      </c>
      <c r="D29" s="320">
        <v>3</v>
      </c>
      <c r="E29" s="320">
        <v>13</v>
      </c>
      <c r="F29" s="320">
        <v>17</v>
      </c>
      <c r="G29" s="320">
        <v>0</v>
      </c>
      <c r="H29" s="320">
        <v>1</v>
      </c>
      <c r="I29" s="320">
        <v>59</v>
      </c>
      <c r="J29" s="320">
        <v>55</v>
      </c>
      <c r="K29" s="320">
        <v>70</v>
      </c>
      <c r="L29" s="320">
        <v>93</v>
      </c>
      <c r="M29" s="320">
        <v>205</v>
      </c>
      <c r="N29" s="320">
        <v>335</v>
      </c>
      <c r="O29" s="320">
        <v>1</v>
      </c>
      <c r="P29" s="320">
        <v>0</v>
      </c>
      <c r="Q29" s="320">
        <v>12</v>
      </c>
      <c r="R29" s="381">
        <v>23</v>
      </c>
      <c r="S29" s="438">
        <v>58</v>
      </c>
      <c r="T29" s="438">
        <v>951</v>
      </c>
      <c r="U29" s="433">
        <v>67</v>
      </c>
      <c r="V29" s="320">
        <v>18</v>
      </c>
      <c r="W29" s="383">
        <v>472</v>
      </c>
    </row>
    <row r="30" spans="1:23" ht="16.2">
      <c r="A30" s="392">
        <v>24</v>
      </c>
      <c r="B30" s="369" t="s">
        <v>272</v>
      </c>
      <c r="C30" s="433">
        <v>3</v>
      </c>
      <c r="D30" s="320">
        <v>1</v>
      </c>
      <c r="E30" s="320">
        <v>7</v>
      </c>
      <c r="F30" s="320">
        <v>9</v>
      </c>
      <c r="G30" s="320">
        <v>0</v>
      </c>
      <c r="H30" s="320">
        <v>1</v>
      </c>
      <c r="I30" s="320">
        <v>13</v>
      </c>
      <c r="J30" s="320">
        <v>16</v>
      </c>
      <c r="K30" s="320">
        <v>12</v>
      </c>
      <c r="L30" s="320">
        <v>23</v>
      </c>
      <c r="M30" s="320">
        <v>52</v>
      </c>
      <c r="N30" s="320">
        <v>93</v>
      </c>
      <c r="O30" s="320">
        <v>0</v>
      </c>
      <c r="P30" s="320">
        <v>1</v>
      </c>
      <c r="Q30" s="320">
        <v>3</v>
      </c>
      <c r="R30" s="381">
        <v>7</v>
      </c>
      <c r="S30" s="438">
        <v>11</v>
      </c>
      <c r="T30" s="438">
        <v>252</v>
      </c>
      <c r="U30" s="433">
        <v>17</v>
      </c>
      <c r="V30" s="320">
        <v>0</v>
      </c>
      <c r="W30" s="383">
        <v>99</v>
      </c>
    </row>
    <row r="31" spans="1:23" ht="16.2">
      <c r="A31" s="392">
        <v>25</v>
      </c>
      <c r="B31" s="369" t="s">
        <v>273</v>
      </c>
      <c r="C31" s="433">
        <v>27</v>
      </c>
      <c r="D31" s="320">
        <v>22</v>
      </c>
      <c r="E31" s="320">
        <v>46</v>
      </c>
      <c r="F31" s="320">
        <v>34</v>
      </c>
      <c r="G31" s="320">
        <v>5</v>
      </c>
      <c r="H31" s="320">
        <v>0</v>
      </c>
      <c r="I31" s="320">
        <v>202</v>
      </c>
      <c r="J31" s="320">
        <v>110</v>
      </c>
      <c r="K31" s="320">
        <v>339</v>
      </c>
      <c r="L31" s="320">
        <v>351</v>
      </c>
      <c r="M31" s="320">
        <v>482</v>
      </c>
      <c r="N31" s="320">
        <v>556</v>
      </c>
      <c r="O31" s="320">
        <v>1</v>
      </c>
      <c r="P31" s="320">
        <v>0</v>
      </c>
      <c r="Q31" s="320">
        <v>50</v>
      </c>
      <c r="R31" s="381">
        <v>45</v>
      </c>
      <c r="S31" s="438">
        <v>42</v>
      </c>
      <c r="T31" s="441">
        <v>2312</v>
      </c>
      <c r="U31" s="433">
        <v>121</v>
      </c>
      <c r="V31" s="320">
        <v>86</v>
      </c>
      <c r="W31" s="383">
        <v>915</v>
      </c>
    </row>
    <row r="32" spans="1:23" ht="16.2">
      <c r="A32" s="392">
        <v>26</v>
      </c>
      <c r="B32" s="369" t="s">
        <v>274</v>
      </c>
      <c r="C32" s="433">
        <v>1</v>
      </c>
      <c r="D32" s="320">
        <v>0</v>
      </c>
      <c r="E32" s="320">
        <v>0</v>
      </c>
      <c r="F32" s="320">
        <v>1</v>
      </c>
      <c r="G32" s="320">
        <v>0</v>
      </c>
      <c r="H32" s="320">
        <v>1</v>
      </c>
      <c r="I32" s="320">
        <v>1</v>
      </c>
      <c r="J32" s="320">
        <v>7</v>
      </c>
      <c r="K32" s="320">
        <v>6</v>
      </c>
      <c r="L32" s="320">
        <v>7</v>
      </c>
      <c r="M32" s="320">
        <v>13</v>
      </c>
      <c r="N32" s="320">
        <v>14</v>
      </c>
      <c r="O32" s="320">
        <v>0</v>
      </c>
      <c r="P32" s="320">
        <v>0</v>
      </c>
      <c r="Q32" s="320">
        <v>0</v>
      </c>
      <c r="R32" s="381">
        <v>3</v>
      </c>
      <c r="S32" s="438">
        <v>3</v>
      </c>
      <c r="T32" s="438">
        <v>57</v>
      </c>
      <c r="U32" s="433">
        <v>5</v>
      </c>
      <c r="V32" s="320">
        <v>0</v>
      </c>
      <c r="W32" s="383">
        <v>27</v>
      </c>
    </row>
    <row r="33" spans="1:23" ht="16.2">
      <c r="A33" s="392">
        <v>27</v>
      </c>
      <c r="B33" s="369" t="s">
        <v>275</v>
      </c>
      <c r="C33" s="433">
        <v>13</v>
      </c>
      <c r="D33" s="320">
        <v>8</v>
      </c>
      <c r="E33" s="320">
        <v>6</v>
      </c>
      <c r="F33" s="320">
        <v>3</v>
      </c>
      <c r="G33" s="320">
        <v>3</v>
      </c>
      <c r="H33" s="320">
        <v>0</v>
      </c>
      <c r="I33" s="320">
        <v>249</v>
      </c>
      <c r="J33" s="320">
        <v>28</v>
      </c>
      <c r="K33" s="320">
        <v>51</v>
      </c>
      <c r="L33" s="320">
        <v>27</v>
      </c>
      <c r="M33" s="320">
        <v>152</v>
      </c>
      <c r="N33" s="320">
        <v>78</v>
      </c>
      <c r="O33" s="320">
        <v>0</v>
      </c>
      <c r="P33" s="320">
        <v>3</v>
      </c>
      <c r="Q33" s="320">
        <v>12</v>
      </c>
      <c r="R33" s="381">
        <v>1</v>
      </c>
      <c r="S33" s="438">
        <v>9</v>
      </c>
      <c r="T33" s="438">
        <v>643</v>
      </c>
      <c r="U33" s="433">
        <v>23</v>
      </c>
      <c r="V33" s="320">
        <v>0</v>
      </c>
      <c r="W33" s="383">
        <v>311</v>
      </c>
    </row>
    <row r="34" spans="1:23" ht="16.2">
      <c r="A34" s="393">
        <v>28</v>
      </c>
      <c r="B34" s="744" t="s">
        <v>276</v>
      </c>
      <c r="C34" s="435">
        <v>411</v>
      </c>
      <c r="D34" s="817">
        <v>337</v>
      </c>
      <c r="E34" s="817">
        <v>155</v>
      </c>
      <c r="F34" s="817">
        <v>180</v>
      </c>
      <c r="G34" s="817">
        <v>10</v>
      </c>
      <c r="H34" s="817">
        <v>6</v>
      </c>
      <c r="I34" s="817">
        <v>582</v>
      </c>
      <c r="J34" s="817">
        <v>511</v>
      </c>
      <c r="K34" s="815">
        <v>1566</v>
      </c>
      <c r="L34" s="815">
        <v>1682</v>
      </c>
      <c r="M34" s="817">
        <v>870</v>
      </c>
      <c r="N34" s="817">
        <v>961</v>
      </c>
      <c r="O34" s="817">
        <v>4</v>
      </c>
      <c r="P34" s="817">
        <v>1</v>
      </c>
      <c r="Q34" s="817">
        <v>93</v>
      </c>
      <c r="R34" s="742">
        <v>163</v>
      </c>
      <c r="S34" s="685">
        <v>200</v>
      </c>
      <c r="T34" s="688">
        <v>7732</v>
      </c>
      <c r="U34" s="435">
        <v>14</v>
      </c>
      <c r="V34" s="817">
        <v>569</v>
      </c>
      <c r="W34" s="861">
        <v>3832</v>
      </c>
    </row>
    <row r="35" spans="1:23" ht="16.2">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725</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696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19">
    <mergeCell ref="M4:N4"/>
    <mergeCell ref="O4:P4"/>
    <mergeCell ref="Q4:R4"/>
    <mergeCell ref="A2:W2"/>
    <mergeCell ref="A3:A5"/>
    <mergeCell ref="B3:B5"/>
    <mergeCell ref="C3:T3"/>
    <mergeCell ref="U3:W4"/>
    <mergeCell ref="C4:D4"/>
    <mergeCell ref="E4:F4"/>
    <mergeCell ref="G4:H4"/>
    <mergeCell ref="I4:J4"/>
    <mergeCell ref="K4:L4"/>
    <mergeCell ref="A41:W41"/>
    <mergeCell ref="A36:W36"/>
    <mergeCell ref="A37:W37"/>
    <mergeCell ref="A38:W38"/>
    <mergeCell ref="A39:W39"/>
    <mergeCell ref="A40:W40"/>
  </mergeCells>
  <hyperlinks>
    <hyperlink ref="A1" location="'Table of Contents'!A1" display="Return to Table of Contents" xr:uid="{EECD4C1E-CF83-45EC-8B8D-E76CD8B464BF}"/>
    <hyperlink ref="A43" location="'Table of Contents'!A1" display="Return to Table of Contents" xr:uid="{B6410A15-DAE5-4138-A622-F8DBC55061DE}"/>
  </hyperlinks>
  <pageMargins left="0.2" right="0.2" top="0.5" bottom="0.5" header="0" footer="0"/>
  <pageSetup paperSize="5"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CF6C-48E2-4A6B-A553-2D24A9CFD31C}">
  <dimension ref="A1:W43"/>
  <sheetViews>
    <sheetView showGridLines="0" topLeftCell="A2" zoomScale="80" zoomScaleNormal="80" workbookViewId="0">
      <selection activeCell="A7" sqref="A4:A35"/>
    </sheetView>
  </sheetViews>
  <sheetFormatPr defaultColWidth="11" defaultRowHeight="15" customHeight="1"/>
  <cols>
    <col min="1" max="1" width="8.59765625" style="9" customWidth="1"/>
    <col min="2" max="2" width="39.0976562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128" t="s">
        <v>204</v>
      </c>
    </row>
    <row r="2" spans="1:23" ht="123" customHeight="1">
      <c r="A2" s="1243" t="s">
        <v>726</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27.6" customHeight="1">
      <c r="A3" s="1360" t="s">
        <v>621</v>
      </c>
      <c r="B3" s="1360"/>
      <c r="C3" s="1360"/>
      <c r="D3" s="1360"/>
      <c r="E3" s="1360"/>
      <c r="F3" s="1360"/>
      <c r="G3" s="1360"/>
      <c r="H3" s="1360"/>
      <c r="I3" s="1360"/>
      <c r="J3" s="1360"/>
      <c r="K3" s="1360"/>
      <c r="L3" s="1360"/>
      <c r="M3" s="1360"/>
      <c r="N3" s="1360"/>
      <c r="O3" s="1360"/>
      <c r="P3" s="1360"/>
      <c r="Q3" s="1360"/>
      <c r="R3" s="1360"/>
      <c r="S3" s="1360"/>
      <c r="T3" s="1360"/>
      <c r="U3" s="1360"/>
      <c r="V3" s="1360"/>
      <c r="W3" s="1360"/>
    </row>
    <row r="4" spans="1:23" ht="17.100000000000001" customHeight="1">
      <c r="A4" s="1308" t="s">
        <v>245</v>
      </c>
      <c r="B4" s="1363" t="s">
        <v>246</v>
      </c>
      <c r="C4" s="1293" t="s">
        <v>592</v>
      </c>
      <c r="D4" s="1293"/>
      <c r="E4" s="1293"/>
      <c r="F4" s="1293"/>
      <c r="G4" s="1293"/>
      <c r="H4" s="1293"/>
      <c r="I4" s="1293"/>
      <c r="J4" s="1293"/>
      <c r="K4" s="1293"/>
      <c r="L4" s="1293"/>
      <c r="M4" s="1293"/>
      <c r="N4" s="1293"/>
      <c r="O4" s="1293"/>
      <c r="P4" s="1293"/>
      <c r="Q4" s="1293"/>
      <c r="R4" s="1293"/>
      <c r="S4" s="1293"/>
      <c r="T4" s="1294"/>
      <c r="U4" s="1361" t="s">
        <v>598</v>
      </c>
      <c r="V4" s="1335"/>
      <c r="W4" s="1358"/>
    </row>
    <row r="5" spans="1:23" ht="35.1" customHeight="1">
      <c r="A5" s="1308"/>
      <c r="B5" s="1363"/>
      <c r="C5" s="1354" t="s">
        <v>295</v>
      </c>
      <c r="D5" s="1355"/>
      <c r="E5" s="1354" t="s">
        <v>593</v>
      </c>
      <c r="F5" s="1355"/>
      <c r="G5" s="1354" t="s">
        <v>594</v>
      </c>
      <c r="H5" s="1355"/>
      <c r="I5" s="1354" t="s">
        <v>217</v>
      </c>
      <c r="J5" s="1355"/>
      <c r="K5" s="1354" t="s">
        <v>595</v>
      </c>
      <c r="L5" s="1355"/>
      <c r="M5" s="1354" t="s">
        <v>223</v>
      </c>
      <c r="N5" s="1355"/>
      <c r="O5" s="1354" t="s">
        <v>596</v>
      </c>
      <c r="P5" s="1355"/>
      <c r="Q5" s="1354" t="s">
        <v>221</v>
      </c>
      <c r="R5" s="1356"/>
      <c r="S5" s="403" t="s">
        <v>207</v>
      </c>
      <c r="T5" s="403" t="s">
        <v>597</v>
      </c>
      <c r="U5" s="1362"/>
      <c r="V5" s="1336"/>
      <c r="W5" s="1359"/>
    </row>
    <row r="6" spans="1:23" ht="17.100000000000001" customHeight="1">
      <c r="A6" s="1309"/>
      <c r="B6" s="1364"/>
      <c r="C6" s="334" t="s">
        <v>234</v>
      </c>
      <c r="D6" s="334" t="s">
        <v>238</v>
      </c>
      <c r="E6" s="334" t="s">
        <v>234</v>
      </c>
      <c r="F6" s="334" t="s">
        <v>238</v>
      </c>
      <c r="G6" s="334" t="s">
        <v>234</v>
      </c>
      <c r="H6" s="334" t="s">
        <v>238</v>
      </c>
      <c r="I6" s="334" t="s">
        <v>234</v>
      </c>
      <c r="J6" s="334" t="s">
        <v>238</v>
      </c>
      <c r="K6" s="334" t="s">
        <v>234</v>
      </c>
      <c r="L6" s="334" t="s">
        <v>238</v>
      </c>
      <c r="M6" s="334" t="s">
        <v>234</v>
      </c>
      <c r="N6" s="334" t="s">
        <v>238</v>
      </c>
      <c r="O6" s="334" t="s">
        <v>234</v>
      </c>
      <c r="P6" s="334" t="s">
        <v>238</v>
      </c>
      <c r="Q6" s="334" t="s">
        <v>234</v>
      </c>
      <c r="R6" s="403" t="s">
        <v>238</v>
      </c>
      <c r="S6" s="917" t="s">
        <v>599</v>
      </c>
      <c r="T6" s="917" t="s">
        <v>207</v>
      </c>
      <c r="U6" s="893" t="s">
        <v>600</v>
      </c>
      <c r="V6" s="437" t="s">
        <v>601</v>
      </c>
      <c r="W6" s="403" t="s">
        <v>602</v>
      </c>
    </row>
    <row r="7" spans="1:23" ht="16.2">
      <c r="A7" s="914" t="s">
        <v>603</v>
      </c>
      <c r="B7" s="410" t="s">
        <v>248</v>
      </c>
      <c r="C7" s="921">
        <v>12</v>
      </c>
      <c r="D7" s="887">
        <v>14</v>
      </c>
      <c r="E7" s="887">
        <v>22</v>
      </c>
      <c r="F7" s="887">
        <v>21</v>
      </c>
      <c r="G7" s="887">
        <v>1</v>
      </c>
      <c r="H7" s="887">
        <v>1</v>
      </c>
      <c r="I7" s="887">
        <v>98</v>
      </c>
      <c r="J7" s="887">
        <v>95</v>
      </c>
      <c r="K7" s="887">
        <v>193</v>
      </c>
      <c r="L7" s="887">
        <v>150</v>
      </c>
      <c r="M7" s="887">
        <v>192</v>
      </c>
      <c r="N7" s="887">
        <v>100</v>
      </c>
      <c r="O7" s="887">
        <v>2</v>
      </c>
      <c r="P7" s="887">
        <v>2</v>
      </c>
      <c r="Q7" s="887">
        <v>23</v>
      </c>
      <c r="R7" s="895">
        <v>16</v>
      </c>
      <c r="S7" s="923">
        <v>43</v>
      </c>
      <c r="T7" s="923">
        <v>985</v>
      </c>
      <c r="U7" s="921">
        <v>58</v>
      </c>
      <c r="V7" s="389">
        <v>45</v>
      </c>
      <c r="W7" s="395">
        <v>478</v>
      </c>
    </row>
    <row r="8" spans="1:23" ht="16.2">
      <c r="A8" s="392" t="s">
        <v>604</v>
      </c>
      <c r="B8" s="369" t="s">
        <v>249</v>
      </c>
      <c r="C8" s="433">
        <v>0</v>
      </c>
      <c r="D8" s="320">
        <v>0</v>
      </c>
      <c r="E8" s="320">
        <v>1</v>
      </c>
      <c r="F8" s="320">
        <v>1</v>
      </c>
      <c r="G8" s="320">
        <v>0</v>
      </c>
      <c r="H8" s="320">
        <v>0</v>
      </c>
      <c r="I8" s="320">
        <v>0</v>
      </c>
      <c r="J8" s="320">
        <v>0</v>
      </c>
      <c r="K8" s="320">
        <v>1</v>
      </c>
      <c r="L8" s="320">
        <v>1</v>
      </c>
      <c r="M8" s="320">
        <v>6</v>
      </c>
      <c r="N8" s="320">
        <v>2</v>
      </c>
      <c r="O8" s="320">
        <v>0</v>
      </c>
      <c r="P8" s="320">
        <v>0</v>
      </c>
      <c r="Q8" s="320">
        <v>0</v>
      </c>
      <c r="R8" s="381">
        <v>0</v>
      </c>
      <c r="S8" s="438">
        <v>0</v>
      </c>
      <c r="T8" s="438">
        <v>12</v>
      </c>
      <c r="U8" s="433">
        <v>0</v>
      </c>
      <c r="V8" s="320">
        <v>1</v>
      </c>
      <c r="W8" s="383">
        <v>4</v>
      </c>
    </row>
    <row r="9" spans="1:23" ht="16.2">
      <c r="A9" s="392" t="s">
        <v>605</v>
      </c>
      <c r="B9" s="369" t="s">
        <v>250</v>
      </c>
      <c r="C9" s="433">
        <v>4</v>
      </c>
      <c r="D9" s="320">
        <v>11</v>
      </c>
      <c r="E9" s="320">
        <v>4</v>
      </c>
      <c r="F9" s="320">
        <v>9</v>
      </c>
      <c r="G9" s="320">
        <v>0</v>
      </c>
      <c r="H9" s="320">
        <v>1</v>
      </c>
      <c r="I9" s="320">
        <v>39</v>
      </c>
      <c r="J9" s="320">
        <v>69</v>
      </c>
      <c r="K9" s="320">
        <v>31</v>
      </c>
      <c r="L9" s="320">
        <v>70</v>
      </c>
      <c r="M9" s="320">
        <v>7</v>
      </c>
      <c r="N9" s="320">
        <v>27</v>
      </c>
      <c r="O9" s="320">
        <v>1</v>
      </c>
      <c r="P9" s="320">
        <v>0</v>
      </c>
      <c r="Q9" s="320">
        <v>10</v>
      </c>
      <c r="R9" s="381">
        <v>8</v>
      </c>
      <c r="S9" s="438">
        <v>8</v>
      </c>
      <c r="T9" s="438">
        <v>299</v>
      </c>
      <c r="U9" s="433">
        <v>13</v>
      </c>
      <c r="V9" s="320">
        <v>13</v>
      </c>
      <c r="W9" s="383">
        <v>176</v>
      </c>
    </row>
    <row r="10" spans="1:23" ht="16.2">
      <c r="A10" s="392" t="s">
        <v>606</v>
      </c>
      <c r="B10" s="369" t="s">
        <v>251</v>
      </c>
      <c r="C10" s="433">
        <v>0</v>
      </c>
      <c r="D10" s="320">
        <v>0</v>
      </c>
      <c r="E10" s="320">
        <v>2</v>
      </c>
      <c r="F10" s="320">
        <v>0</v>
      </c>
      <c r="G10" s="320">
        <v>1</v>
      </c>
      <c r="H10" s="320">
        <v>0</v>
      </c>
      <c r="I10" s="320">
        <v>1</v>
      </c>
      <c r="J10" s="320">
        <v>5</v>
      </c>
      <c r="K10" s="320">
        <v>6</v>
      </c>
      <c r="L10" s="320">
        <v>5</v>
      </c>
      <c r="M10" s="320">
        <v>24</v>
      </c>
      <c r="N10" s="320">
        <v>11</v>
      </c>
      <c r="O10" s="320">
        <v>1</v>
      </c>
      <c r="P10" s="320">
        <v>0</v>
      </c>
      <c r="Q10" s="320">
        <v>0</v>
      </c>
      <c r="R10" s="381">
        <v>2</v>
      </c>
      <c r="S10" s="438">
        <v>4</v>
      </c>
      <c r="T10" s="438">
        <v>62</v>
      </c>
      <c r="U10" s="433">
        <v>4</v>
      </c>
      <c r="V10" s="320">
        <v>0</v>
      </c>
      <c r="W10" s="383">
        <v>46</v>
      </c>
    </row>
    <row r="11" spans="1:23" ht="16.2">
      <c r="A11" s="392" t="s">
        <v>607</v>
      </c>
      <c r="B11" s="369" t="s">
        <v>252</v>
      </c>
      <c r="C11" s="433">
        <v>0</v>
      </c>
      <c r="D11" s="320">
        <v>0</v>
      </c>
      <c r="E11" s="320">
        <v>0</v>
      </c>
      <c r="F11" s="320">
        <v>0</v>
      </c>
      <c r="G11" s="320">
        <v>0</v>
      </c>
      <c r="H11" s="320">
        <v>0</v>
      </c>
      <c r="I11" s="320">
        <v>0</v>
      </c>
      <c r="J11" s="320">
        <v>0</v>
      </c>
      <c r="K11" s="320">
        <v>0</v>
      </c>
      <c r="L11" s="320">
        <v>0</v>
      </c>
      <c r="M11" s="320">
        <v>0</v>
      </c>
      <c r="N11" s="320">
        <v>0</v>
      </c>
      <c r="O11" s="320">
        <v>0</v>
      </c>
      <c r="P11" s="320">
        <v>0</v>
      </c>
      <c r="Q11" s="320">
        <v>0</v>
      </c>
      <c r="R11" s="381">
        <v>0</v>
      </c>
      <c r="S11" s="438">
        <v>0</v>
      </c>
      <c r="T11" s="438">
        <v>0</v>
      </c>
      <c r="U11" s="433">
        <v>0</v>
      </c>
      <c r="V11" s="320">
        <v>0</v>
      </c>
      <c r="W11" s="383">
        <v>0</v>
      </c>
    </row>
    <row r="12" spans="1:23" ht="16.2">
      <c r="A12" s="392" t="s">
        <v>608</v>
      </c>
      <c r="B12" s="369" t="s">
        <v>253</v>
      </c>
      <c r="C12" s="433">
        <v>0</v>
      </c>
      <c r="D12" s="320">
        <v>0</v>
      </c>
      <c r="E12" s="320">
        <v>1</v>
      </c>
      <c r="F12" s="320">
        <v>0</v>
      </c>
      <c r="G12" s="320">
        <v>0</v>
      </c>
      <c r="H12" s="320">
        <v>0</v>
      </c>
      <c r="I12" s="320">
        <v>0</v>
      </c>
      <c r="J12" s="320">
        <v>0</v>
      </c>
      <c r="K12" s="320">
        <v>0</v>
      </c>
      <c r="L12" s="320">
        <v>1</v>
      </c>
      <c r="M12" s="320">
        <v>1</v>
      </c>
      <c r="N12" s="320">
        <v>7</v>
      </c>
      <c r="O12" s="320">
        <v>0</v>
      </c>
      <c r="P12" s="320">
        <v>0</v>
      </c>
      <c r="Q12" s="320">
        <v>0</v>
      </c>
      <c r="R12" s="381">
        <v>1</v>
      </c>
      <c r="S12" s="438">
        <v>2</v>
      </c>
      <c r="T12" s="438">
        <v>13</v>
      </c>
      <c r="U12" s="433">
        <v>0</v>
      </c>
      <c r="V12" s="320">
        <v>1</v>
      </c>
      <c r="W12" s="383">
        <v>6</v>
      </c>
    </row>
    <row r="13" spans="1:23" ht="16.2">
      <c r="A13" s="392" t="s">
        <v>609</v>
      </c>
      <c r="B13" s="369" t="s">
        <v>254</v>
      </c>
      <c r="C13" s="433">
        <v>0</v>
      </c>
      <c r="D13" s="320">
        <v>0</v>
      </c>
      <c r="E13" s="320">
        <v>0</v>
      </c>
      <c r="F13" s="320">
        <v>0</v>
      </c>
      <c r="G13" s="320">
        <v>0</v>
      </c>
      <c r="H13" s="320">
        <v>0</v>
      </c>
      <c r="I13" s="320">
        <v>0</v>
      </c>
      <c r="J13" s="320">
        <v>0</v>
      </c>
      <c r="K13" s="320">
        <v>0</v>
      </c>
      <c r="L13" s="320">
        <v>0</v>
      </c>
      <c r="M13" s="320">
        <v>0</v>
      </c>
      <c r="N13" s="320">
        <v>0</v>
      </c>
      <c r="O13" s="320">
        <v>0</v>
      </c>
      <c r="P13" s="320">
        <v>0</v>
      </c>
      <c r="Q13" s="320">
        <v>0</v>
      </c>
      <c r="R13" s="381">
        <v>0</v>
      </c>
      <c r="S13" s="438">
        <v>0</v>
      </c>
      <c r="T13" s="438">
        <v>0</v>
      </c>
      <c r="U13" s="433">
        <v>0</v>
      </c>
      <c r="V13" s="320">
        <v>0</v>
      </c>
      <c r="W13" s="383">
        <v>0</v>
      </c>
    </row>
    <row r="14" spans="1:23" ht="16.2">
      <c r="A14" s="392" t="s">
        <v>611</v>
      </c>
      <c r="B14" s="369" t="s">
        <v>255</v>
      </c>
      <c r="C14" s="433">
        <v>0</v>
      </c>
      <c r="D14" s="320">
        <v>2</v>
      </c>
      <c r="E14" s="320">
        <v>1</v>
      </c>
      <c r="F14" s="320">
        <v>1</v>
      </c>
      <c r="G14" s="320">
        <v>0</v>
      </c>
      <c r="H14" s="320">
        <v>0</v>
      </c>
      <c r="I14" s="320">
        <v>1</v>
      </c>
      <c r="J14" s="320">
        <v>1</v>
      </c>
      <c r="K14" s="320">
        <v>2</v>
      </c>
      <c r="L14" s="320">
        <v>0</v>
      </c>
      <c r="M14" s="320">
        <v>6</v>
      </c>
      <c r="N14" s="320">
        <v>3</v>
      </c>
      <c r="O14" s="320">
        <v>0</v>
      </c>
      <c r="P14" s="320">
        <v>1</v>
      </c>
      <c r="Q14" s="320">
        <v>0</v>
      </c>
      <c r="R14" s="381">
        <v>0</v>
      </c>
      <c r="S14" s="438">
        <v>1</v>
      </c>
      <c r="T14" s="438">
        <v>19</v>
      </c>
      <c r="U14" s="433">
        <v>0</v>
      </c>
      <c r="V14" s="320">
        <v>0</v>
      </c>
      <c r="W14" s="383">
        <v>1</v>
      </c>
    </row>
    <row r="15" spans="1:23" ht="16.2">
      <c r="A15" s="392" t="s">
        <v>613</v>
      </c>
      <c r="B15" s="369" t="s">
        <v>256</v>
      </c>
      <c r="C15" s="433">
        <v>0</v>
      </c>
      <c r="D15" s="320">
        <v>0</v>
      </c>
      <c r="E15" s="320">
        <v>0</v>
      </c>
      <c r="F15" s="320">
        <v>0</v>
      </c>
      <c r="G15" s="320">
        <v>0</v>
      </c>
      <c r="H15" s="320">
        <v>0</v>
      </c>
      <c r="I15" s="320">
        <v>0</v>
      </c>
      <c r="J15" s="320">
        <v>0</v>
      </c>
      <c r="K15" s="320">
        <v>0</v>
      </c>
      <c r="L15" s="320">
        <v>0</v>
      </c>
      <c r="M15" s="320">
        <v>0</v>
      </c>
      <c r="N15" s="320">
        <v>0</v>
      </c>
      <c r="O15" s="320">
        <v>0</v>
      </c>
      <c r="P15" s="320">
        <v>0</v>
      </c>
      <c r="Q15" s="320">
        <v>0</v>
      </c>
      <c r="R15" s="381">
        <v>0</v>
      </c>
      <c r="S15" s="438">
        <v>0</v>
      </c>
      <c r="T15" s="438">
        <v>0</v>
      </c>
      <c r="U15" s="433">
        <v>0</v>
      </c>
      <c r="V15" s="320">
        <v>0</v>
      </c>
      <c r="W15" s="383">
        <v>0</v>
      </c>
    </row>
    <row r="16" spans="1:23" ht="16.2">
      <c r="A16" s="392" t="s">
        <v>614</v>
      </c>
      <c r="B16" s="369" t="s">
        <v>257</v>
      </c>
      <c r="C16" s="433" t="s">
        <v>622</v>
      </c>
      <c r="D16" s="320" t="s">
        <v>622</v>
      </c>
      <c r="E16" s="320" t="s">
        <v>622</v>
      </c>
      <c r="F16" s="320" t="s">
        <v>622</v>
      </c>
      <c r="G16" s="320" t="s">
        <v>622</v>
      </c>
      <c r="H16" s="320" t="s">
        <v>622</v>
      </c>
      <c r="I16" s="320" t="s">
        <v>622</v>
      </c>
      <c r="J16" s="320" t="s">
        <v>622</v>
      </c>
      <c r="K16" s="320" t="s">
        <v>622</v>
      </c>
      <c r="L16" s="320" t="s">
        <v>622</v>
      </c>
      <c r="M16" s="320" t="s">
        <v>622</v>
      </c>
      <c r="N16" s="320" t="s">
        <v>622</v>
      </c>
      <c r="O16" s="320" t="s">
        <v>622</v>
      </c>
      <c r="P16" s="320" t="s">
        <v>622</v>
      </c>
      <c r="Q16" s="320" t="s">
        <v>622</v>
      </c>
      <c r="R16" s="381" t="s">
        <v>622</v>
      </c>
      <c r="S16" s="440" t="s">
        <v>622</v>
      </c>
      <c r="T16" s="440" t="s">
        <v>622</v>
      </c>
      <c r="U16" s="320" t="s">
        <v>622</v>
      </c>
      <c r="V16" s="320" t="s">
        <v>622</v>
      </c>
      <c r="W16" s="383" t="s">
        <v>622</v>
      </c>
    </row>
    <row r="17" spans="1:23" ht="16.2">
      <c r="A17" s="392">
        <v>10</v>
      </c>
      <c r="B17" s="369" t="s">
        <v>258</v>
      </c>
      <c r="C17" s="433">
        <v>0</v>
      </c>
      <c r="D17" s="320">
        <v>0</v>
      </c>
      <c r="E17" s="320">
        <v>3</v>
      </c>
      <c r="F17" s="320">
        <v>0</v>
      </c>
      <c r="G17" s="320">
        <v>0</v>
      </c>
      <c r="H17" s="320">
        <v>0</v>
      </c>
      <c r="I17" s="320">
        <v>2</v>
      </c>
      <c r="J17" s="320">
        <v>4</v>
      </c>
      <c r="K17" s="320">
        <v>5</v>
      </c>
      <c r="L17" s="320">
        <v>5</v>
      </c>
      <c r="M17" s="320">
        <v>12</v>
      </c>
      <c r="N17" s="320">
        <v>4</v>
      </c>
      <c r="O17" s="320">
        <v>0</v>
      </c>
      <c r="P17" s="320">
        <v>0</v>
      </c>
      <c r="Q17" s="320">
        <v>6</v>
      </c>
      <c r="R17" s="381">
        <v>0</v>
      </c>
      <c r="S17" s="438">
        <v>4</v>
      </c>
      <c r="T17" s="438">
        <v>45</v>
      </c>
      <c r="U17" s="433">
        <v>1</v>
      </c>
      <c r="V17" s="320">
        <v>0</v>
      </c>
      <c r="W17" s="383">
        <v>2</v>
      </c>
    </row>
    <row r="18" spans="1:23" ht="16.2">
      <c r="A18" s="392">
        <v>11</v>
      </c>
      <c r="B18" s="369" t="s">
        <v>259</v>
      </c>
      <c r="C18" s="433">
        <v>0</v>
      </c>
      <c r="D18" s="320">
        <v>0</v>
      </c>
      <c r="E18" s="320">
        <v>0</v>
      </c>
      <c r="F18" s="320">
        <v>0</v>
      </c>
      <c r="G18" s="320">
        <v>0</v>
      </c>
      <c r="H18" s="320">
        <v>0</v>
      </c>
      <c r="I18" s="320">
        <v>0</v>
      </c>
      <c r="J18" s="320">
        <v>0</v>
      </c>
      <c r="K18" s="320">
        <v>0</v>
      </c>
      <c r="L18" s="320">
        <v>0</v>
      </c>
      <c r="M18" s="320">
        <v>0</v>
      </c>
      <c r="N18" s="320">
        <v>0</v>
      </c>
      <c r="O18" s="320">
        <v>0</v>
      </c>
      <c r="P18" s="320">
        <v>0</v>
      </c>
      <c r="Q18" s="320">
        <v>0</v>
      </c>
      <c r="R18" s="381">
        <v>0</v>
      </c>
      <c r="S18" s="438">
        <v>0</v>
      </c>
      <c r="T18" s="438">
        <v>0</v>
      </c>
      <c r="U18" s="433">
        <v>0</v>
      </c>
      <c r="V18" s="320">
        <v>0</v>
      </c>
      <c r="W18" s="383">
        <v>0</v>
      </c>
    </row>
    <row r="19" spans="1:23" ht="16.2">
      <c r="A19" s="392">
        <v>12</v>
      </c>
      <c r="B19" s="369" t="s">
        <v>260</v>
      </c>
      <c r="C19" s="433">
        <v>0</v>
      </c>
      <c r="D19" s="320">
        <v>0</v>
      </c>
      <c r="E19" s="320">
        <v>0</v>
      </c>
      <c r="F19" s="320">
        <v>0</v>
      </c>
      <c r="G19" s="320">
        <v>0</v>
      </c>
      <c r="H19" s="320">
        <v>0</v>
      </c>
      <c r="I19" s="320">
        <v>0</v>
      </c>
      <c r="J19" s="320">
        <v>0</v>
      </c>
      <c r="K19" s="320">
        <v>0</v>
      </c>
      <c r="L19" s="320">
        <v>0</v>
      </c>
      <c r="M19" s="320">
        <v>0</v>
      </c>
      <c r="N19" s="320">
        <v>0</v>
      </c>
      <c r="O19" s="320">
        <v>0</v>
      </c>
      <c r="P19" s="320">
        <v>0</v>
      </c>
      <c r="Q19" s="320">
        <v>0</v>
      </c>
      <c r="R19" s="381">
        <v>0</v>
      </c>
      <c r="S19" s="438">
        <v>0</v>
      </c>
      <c r="T19" s="438">
        <v>0</v>
      </c>
      <c r="U19" s="433">
        <v>0</v>
      </c>
      <c r="V19" s="320">
        <v>0</v>
      </c>
      <c r="W19" s="383">
        <v>0</v>
      </c>
    </row>
    <row r="20" spans="1:23" ht="16.2">
      <c r="A20" s="392">
        <v>13</v>
      </c>
      <c r="B20" s="369" t="s">
        <v>261</v>
      </c>
      <c r="C20" s="433">
        <v>0</v>
      </c>
      <c r="D20" s="320">
        <v>0</v>
      </c>
      <c r="E20" s="320">
        <v>2</v>
      </c>
      <c r="F20" s="320">
        <v>1</v>
      </c>
      <c r="G20" s="320">
        <v>0</v>
      </c>
      <c r="H20" s="320">
        <v>0</v>
      </c>
      <c r="I20" s="320">
        <v>7</v>
      </c>
      <c r="J20" s="320">
        <v>1</v>
      </c>
      <c r="K20" s="320">
        <v>15</v>
      </c>
      <c r="L20" s="320">
        <v>5</v>
      </c>
      <c r="M20" s="320">
        <v>23</v>
      </c>
      <c r="N20" s="320">
        <v>6</v>
      </c>
      <c r="O20" s="320">
        <v>0</v>
      </c>
      <c r="P20" s="320">
        <v>0</v>
      </c>
      <c r="Q20" s="320">
        <v>0</v>
      </c>
      <c r="R20" s="381">
        <v>0</v>
      </c>
      <c r="S20" s="438">
        <v>1</v>
      </c>
      <c r="T20" s="438">
        <v>61</v>
      </c>
      <c r="U20" s="433">
        <v>6</v>
      </c>
      <c r="V20" s="320">
        <v>7</v>
      </c>
      <c r="W20" s="383">
        <v>29</v>
      </c>
    </row>
    <row r="21" spans="1:23" ht="16.2">
      <c r="A21" s="392">
        <v>14</v>
      </c>
      <c r="B21" s="369" t="s">
        <v>262</v>
      </c>
      <c r="C21" s="433">
        <v>0</v>
      </c>
      <c r="D21" s="320">
        <v>0</v>
      </c>
      <c r="E21" s="320">
        <v>0</v>
      </c>
      <c r="F21" s="320">
        <v>0</v>
      </c>
      <c r="G21" s="320">
        <v>0</v>
      </c>
      <c r="H21" s="320">
        <v>0</v>
      </c>
      <c r="I21" s="320">
        <v>0</v>
      </c>
      <c r="J21" s="320">
        <v>0</v>
      </c>
      <c r="K21" s="320">
        <v>1</v>
      </c>
      <c r="L21" s="320">
        <v>0</v>
      </c>
      <c r="M21" s="320">
        <v>8</v>
      </c>
      <c r="N21" s="320">
        <v>2</v>
      </c>
      <c r="O21" s="320">
        <v>0</v>
      </c>
      <c r="P21" s="320">
        <v>0</v>
      </c>
      <c r="Q21" s="320">
        <v>0</v>
      </c>
      <c r="R21" s="381">
        <v>0</v>
      </c>
      <c r="S21" s="438">
        <v>1</v>
      </c>
      <c r="T21" s="438">
        <v>12</v>
      </c>
      <c r="U21" s="433">
        <v>2</v>
      </c>
      <c r="V21" s="320">
        <v>0</v>
      </c>
      <c r="W21" s="383">
        <v>7</v>
      </c>
    </row>
    <row r="22" spans="1:23" ht="16.2">
      <c r="A22" s="392">
        <v>15</v>
      </c>
      <c r="B22" s="369" t="s">
        <v>263</v>
      </c>
      <c r="C22" s="433">
        <v>8</v>
      </c>
      <c r="D22" s="320">
        <v>1</v>
      </c>
      <c r="E22" s="320">
        <v>0</v>
      </c>
      <c r="F22" s="320">
        <v>0</v>
      </c>
      <c r="G22" s="320">
        <v>0</v>
      </c>
      <c r="H22" s="320">
        <v>0</v>
      </c>
      <c r="I22" s="320">
        <v>22</v>
      </c>
      <c r="J22" s="320">
        <v>5</v>
      </c>
      <c r="K22" s="320">
        <v>91</v>
      </c>
      <c r="L22" s="320">
        <v>38</v>
      </c>
      <c r="M22" s="320">
        <v>6</v>
      </c>
      <c r="N22" s="320">
        <v>0</v>
      </c>
      <c r="O22" s="320">
        <v>0</v>
      </c>
      <c r="P22" s="320">
        <v>1</v>
      </c>
      <c r="Q22" s="320">
        <v>0</v>
      </c>
      <c r="R22" s="381">
        <v>0</v>
      </c>
      <c r="S22" s="438">
        <v>3</v>
      </c>
      <c r="T22" s="438">
        <v>175</v>
      </c>
      <c r="U22" s="433">
        <v>17</v>
      </c>
      <c r="V22" s="320">
        <v>16</v>
      </c>
      <c r="W22" s="383">
        <v>104</v>
      </c>
    </row>
    <row r="23" spans="1:23" ht="16.2">
      <c r="A23" s="392">
        <v>16</v>
      </c>
      <c r="B23" s="369" t="s">
        <v>264</v>
      </c>
      <c r="C23" s="433">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38">
        <v>0</v>
      </c>
      <c r="T23" s="438">
        <v>0</v>
      </c>
      <c r="U23" s="433">
        <v>0</v>
      </c>
      <c r="V23" s="320">
        <v>0</v>
      </c>
      <c r="W23" s="383">
        <v>0</v>
      </c>
    </row>
    <row r="24" spans="1:23" ht="16.2">
      <c r="A24" s="392">
        <v>17</v>
      </c>
      <c r="B24" s="369" t="s">
        <v>265</v>
      </c>
      <c r="C24" s="433">
        <v>0</v>
      </c>
      <c r="D24" s="320">
        <v>0</v>
      </c>
      <c r="E24" s="320">
        <v>0</v>
      </c>
      <c r="F24" s="320">
        <v>0</v>
      </c>
      <c r="G24" s="320">
        <v>0</v>
      </c>
      <c r="H24" s="320">
        <v>0</v>
      </c>
      <c r="I24" s="320">
        <v>0</v>
      </c>
      <c r="J24" s="320">
        <v>0</v>
      </c>
      <c r="K24" s="320">
        <v>0</v>
      </c>
      <c r="L24" s="320">
        <v>0</v>
      </c>
      <c r="M24" s="320">
        <v>0</v>
      </c>
      <c r="N24" s="320">
        <v>0</v>
      </c>
      <c r="O24" s="320">
        <v>0</v>
      </c>
      <c r="P24" s="320">
        <v>0</v>
      </c>
      <c r="Q24" s="320">
        <v>0</v>
      </c>
      <c r="R24" s="381">
        <v>0</v>
      </c>
      <c r="S24" s="438">
        <v>0</v>
      </c>
      <c r="T24" s="438">
        <v>0</v>
      </c>
      <c r="U24" s="433">
        <v>0</v>
      </c>
      <c r="V24" s="320">
        <v>0</v>
      </c>
      <c r="W24" s="383">
        <v>0</v>
      </c>
    </row>
    <row r="25" spans="1:23" ht="16.2">
      <c r="A25" s="392">
        <v>18</v>
      </c>
      <c r="B25" s="369" t="s">
        <v>266</v>
      </c>
      <c r="C25" s="433">
        <v>0</v>
      </c>
      <c r="D25" s="320">
        <v>0</v>
      </c>
      <c r="E25" s="320">
        <v>0</v>
      </c>
      <c r="F25" s="320">
        <v>1</v>
      </c>
      <c r="G25" s="320">
        <v>0</v>
      </c>
      <c r="H25" s="320">
        <v>0</v>
      </c>
      <c r="I25" s="320">
        <v>8</v>
      </c>
      <c r="J25" s="320">
        <v>2</v>
      </c>
      <c r="K25" s="320">
        <v>14</v>
      </c>
      <c r="L25" s="320">
        <v>8</v>
      </c>
      <c r="M25" s="320">
        <v>12</v>
      </c>
      <c r="N25" s="320">
        <v>3</v>
      </c>
      <c r="O25" s="320">
        <v>0</v>
      </c>
      <c r="P25" s="320">
        <v>0</v>
      </c>
      <c r="Q25" s="320">
        <v>0</v>
      </c>
      <c r="R25" s="381">
        <v>1</v>
      </c>
      <c r="S25" s="438">
        <v>2</v>
      </c>
      <c r="T25" s="438">
        <v>51</v>
      </c>
      <c r="U25" s="433">
        <v>1</v>
      </c>
      <c r="V25" s="320">
        <v>2</v>
      </c>
      <c r="W25" s="383">
        <v>3</v>
      </c>
    </row>
    <row r="26" spans="1:23" ht="16.2">
      <c r="A26" s="392">
        <v>19</v>
      </c>
      <c r="B26" s="369" t="s">
        <v>267</v>
      </c>
      <c r="C26" s="433">
        <v>0</v>
      </c>
      <c r="D26" s="320">
        <v>0</v>
      </c>
      <c r="E26" s="320">
        <v>0</v>
      </c>
      <c r="F26" s="320">
        <v>0</v>
      </c>
      <c r="G26" s="320">
        <v>0</v>
      </c>
      <c r="H26" s="320">
        <v>0</v>
      </c>
      <c r="I26" s="320">
        <v>0</v>
      </c>
      <c r="J26" s="320">
        <v>0</v>
      </c>
      <c r="K26" s="320">
        <v>0</v>
      </c>
      <c r="L26" s="320">
        <v>0</v>
      </c>
      <c r="M26" s="320">
        <v>0</v>
      </c>
      <c r="N26" s="320">
        <v>0</v>
      </c>
      <c r="O26" s="320">
        <v>0</v>
      </c>
      <c r="P26" s="320">
        <v>0</v>
      </c>
      <c r="Q26" s="320">
        <v>0</v>
      </c>
      <c r="R26" s="381">
        <v>0</v>
      </c>
      <c r="S26" s="438">
        <v>0</v>
      </c>
      <c r="T26" s="438">
        <v>0</v>
      </c>
      <c r="U26" s="433">
        <v>0</v>
      </c>
      <c r="V26" s="320">
        <v>0</v>
      </c>
      <c r="W26" s="383">
        <v>0</v>
      </c>
    </row>
    <row r="27" spans="1:23" ht="16.2">
      <c r="A27" s="392">
        <v>20</v>
      </c>
      <c r="B27" s="369" t="s">
        <v>268</v>
      </c>
      <c r="C27" s="433" t="s">
        <v>622</v>
      </c>
      <c r="D27" s="320" t="s">
        <v>622</v>
      </c>
      <c r="E27" s="320" t="s">
        <v>622</v>
      </c>
      <c r="F27" s="320" t="s">
        <v>622</v>
      </c>
      <c r="G27" s="320" t="s">
        <v>622</v>
      </c>
      <c r="H27" s="320" t="s">
        <v>622</v>
      </c>
      <c r="I27" s="320" t="s">
        <v>622</v>
      </c>
      <c r="J27" s="320" t="s">
        <v>622</v>
      </c>
      <c r="K27" s="320" t="s">
        <v>622</v>
      </c>
      <c r="L27" s="320" t="s">
        <v>622</v>
      </c>
      <c r="M27" s="320" t="s">
        <v>622</v>
      </c>
      <c r="N27" s="320" t="s">
        <v>622</v>
      </c>
      <c r="O27" s="320" t="s">
        <v>622</v>
      </c>
      <c r="P27" s="320" t="s">
        <v>622</v>
      </c>
      <c r="Q27" s="320" t="s">
        <v>622</v>
      </c>
      <c r="R27" s="381" t="s">
        <v>622</v>
      </c>
      <c r="S27" s="440" t="s">
        <v>622</v>
      </c>
      <c r="T27" s="440" t="s">
        <v>622</v>
      </c>
      <c r="U27" s="320" t="s">
        <v>622</v>
      </c>
      <c r="V27" s="320" t="s">
        <v>622</v>
      </c>
      <c r="W27" s="383" t="s">
        <v>622</v>
      </c>
    </row>
    <row r="28" spans="1:23" ht="16.2">
      <c r="A28" s="392">
        <v>21</v>
      </c>
      <c r="B28" s="369" t="s">
        <v>269</v>
      </c>
      <c r="C28" s="433">
        <v>0</v>
      </c>
      <c r="D28" s="320">
        <v>0</v>
      </c>
      <c r="E28" s="320">
        <v>1</v>
      </c>
      <c r="F28" s="320">
        <v>2</v>
      </c>
      <c r="G28" s="320">
        <v>0</v>
      </c>
      <c r="H28" s="320">
        <v>0</v>
      </c>
      <c r="I28" s="320">
        <v>3</v>
      </c>
      <c r="J28" s="320">
        <v>2</v>
      </c>
      <c r="K28" s="320">
        <v>9</v>
      </c>
      <c r="L28" s="320">
        <v>4</v>
      </c>
      <c r="M28" s="320">
        <v>12</v>
      </c>
      <c r="N28" s="320">
        <v>4</v>
      </c>
      <c r="O28" s="320">
        <v>0</v>
      </c>
      <c r="P28" s="320">
        <v>0</v>
      </c>
      <c r="Q28" s="320">
        <v>2</v>
      </c>
      <c r="R28" s="381">
        <v>1</v>
      </c>
      <c r="S28" s="438">
        <v>0</v>
      </c>
      <c r="T28" s="438">
        <v>40</v>
      </c>
      <c r="U28" s="433">
        <v>2</v>
      </c>
      <c r="V28" s="320">
        <v>0</v>
      </c>
      <c r="W28" s="383">
        <v>18</v>
      </c>
    </row>
    <row r="29" spans="1:23" ht="16.2">
      <c r="A29" s="392">
        <v>22</v>
      </c>
      <c r="B29" s="369" t="s">
        <v>270</v>
      </c>
      <c r="C29" s="433">
        <v>0</v>
      </c>
      <c r="D29" s="320">
        <v>0</v>
      </c>
      <c r="E29" s="320">
        <v>0</v>
      </c>
      <c r="F29" s="320">
        <v>0</v>
      </c>
      <c r="G29" s="320">
        <v>0</v>
      </c>
      <c r="H29" s="320">
        <v>0</v>
      </c>
      <c r="I29" s="320">
        <v>0</v>
      </c>
      <c r="J29" s="320">
        <v>0</v>
      </c>
      <c r="K29" s="320">
        <v>0</v>
      </c>
      <c r="L29" s="320">
        <v>0</v>
      </c>
      <c r="M29" s="320">
        <v>0</v>
      </c>
      <c r="N29" s="320">
        <v>0</v>
      </c>
      <c r="O29" s="320">
        <v>0</v>
      </c>
      <c r="P29" s="320">
        <v>0</v>
      </c>
      <c r="Q29" s="320">
        <v>0</v>
      </c>
      <c r="R29" s="381">
        <v>0</v>
      </c>
      <c r="S29" s="438">
        <v>0</v>
      </c>
      <c r="T29" s="438">
        <v>0</v>
      </c>
      <c r="U29" s="433">
        <v>0</v>
      </c>
      <c r="V29" s="320">
        <v>0</v>
      </c>
      <c r="W29" s="383">
        <v>0</v>
      </c>
    </row>
    <row r="30" spans="1:23" ht="16.2">
      <c r="A30" s="392">
        <v>23</v>
      </c>
      <c r="B30" s="369" t="s">
        <v>271</v>
      </c>
      <c r="C30" s="433">
        <v>0</v>
      </c>
      <c r="D30" s="320">
        <v>0</v>
      </c>
      <c r="E30" s="320">
        <v>3</v>
      </c>
      <c r="F30" s="320">
        <v>4</v>
      </c>
      <c r="G30" s="320">
        <v>0</v>
      </c>
      <c r="H30" s="320">
        <v>0</v>
      </c>
      <c r="I30" s="320">
        <v>8</v>
      </c>
      <c r="J30" s="320">
        <v>5</v>
      </c>
      <c r="K30" s="320">
        <v>14</v>
      </c>
      <c r="L30" s="320">
        <v>10</v>
      </c>
      <c r="M30" s="320">
        <v>51</v>
      </c>
      <c r="N30" s="320">
        <v>26</v>
      </c>
      <c r="O30" s="320">
        <v>0</v>
      </c>
      <c r="P30" s="320">
        <v>0</v>
      </c>
      <c r="Q30" s="320">
        <v>5</v>
      </c>
      <c r="R30" s="381">
        <v>1</v>
      </c>
      <c r="S30" s="438">
        <v>15</v>
      </c>
      <c r="T30" s="438">
        <v>142</v>
      </c>
      <c r="U30" s="433">
        <v>11</v>
      </c>
      <c r="V30" s="320">
        <v>3</v>
      </c>
      <c r="W30" s="383">
        <v>75</v>
      </c>
    </row>
    <row r="31" spans="1:23" ht="16.2">
      <c r="A31" s="392">
        <v>24</v>
      </c>
      <c r="B31" s="369" t="s">
        <v>272</v>
      </c>
      <c r="C31" s="433" t="s">
        <v>622</v>
      </c>
      <c r="D31" s="320" t="s">
        <v>622</v>
      </c>
      <c r="E31" s="320" t="s">
        <v>622</v>
      </c>
      <c r="F31" s="320" t="s">
        <v>622</v>
      </c>
      <c r="G31" s="320" t="s">
        <v>622</v>
      </c>
      <c r="H31" s="320" t="s">
        <v>622</v>
      </c>
      <c r="I31" s="320" t="s">
        <v>622</v>
      </c>
      <c r="J31" s="320" t="s">
        <v>622</v>
      </c>
      <c r="K31" s="320" t="s">
        <v>622</v>
      </c>
      <c r="L31" s="320" t="s">
        <v>622</v>
      </c>
      <c r="M31" s="320" t="s">
        <v>622</v>
      </c>
      <c r="N31" s="320" t="s">
        <v>622</v>
      </c>
      <c r="O31" s="320" t="s">
        <v>622</v>
      </c>
      <c r="P31" s="320" t="s">
        <v>622</v>
      </c>
      <c r="Q31" s="320" t="s">
        <v>622</v>
      </c>
      <c r="R31" s="381" t="s">
        <v>622</v>
      </c>
      <c r="S31" s="440" t="s">
        <v>622</v>
      </c>
      <c r="T31" s="440" t="s">
        <v>622</v>
      </c>
      <c r="U31" s="320" t="s">
        <v>622</v>
      </c>
      <c r="V31" s="320" t="s">
        <v>622</v>
      </c>
      <c r="W31" s="383" t="s">
        <v>622</v>
      </c>
    </row>
    <row r="32" spans="1:23" ht="16.2">
      <c r="A32" s="392">
        <v>25</v>
      </c>
      <c r="B32" s="369" t="s">
        <v>273</v>
      </c>
      <c r="C32" s="433">
        <v>0</v>
      </c>
      <c r="D32" s="320">
        <v>0</v>
      </c>
      <c r="E32" s="320">
        <v>0</v>
      </c>
      <c r="F32" s="320">
        <v>0</v>
      </c>
      <c r="G32" s="320">
        <v>0</v>
      </c>
      <c r="H32" s="320">
        <v>0</v>
      </c>
      <c r="I32" s="320">
        <v>0</v>
      </c>
      <c r="J32" s="320">
        <v>0</v>
      </c>
      <c r="K32" s="320">
        <v>0</v>
      </c>
      <c r="L32" s="320">
        <v>0</v>
      </c>
      <c r="M32" s="320">
        <v>0</v>
      </c>
      <c r="N32" s="320">
        <v>0</v>
      </c>
      <c r="O32" s="320">
        <v>0</v>
      </c>
      <c r="P32" s="320">
        <v>0</v>
      </c>
      <c r="Q32" s="320">
        <v>0</v>
      </c>
      <c r="R32" s="381">
        <v>0</v>
      </c>
      <c r="S32" s="438">
        <v>0</v>
      </c>
      <c r="T32" s="438">
        <v>0</v>
      </c>
      <c r="U32" s="433">
        <v>0</v>
      </c>
      <c r="V32" s="320">
        <v>0</v>
      </c>
      <c r="W32" s="383">
        <v>0</v>
      </c>
    </row>
    <row r="33" spans="1:23" ht="16.2">
      <c r="A33" s="392">
        <v>26</v>
      </c>
      <c r="B33" s="369" t="s">
        <v>274</v>
      </c>
      <c r="C33" s="433">
        <v>0</v>
      </c>
      <c r="D33" s="320">
        <v>0</v>
      </c>
      <c r="E33" s="320">
        <v>0</v>
      </c>
      <c r="F33" s="320">
        <v>0</v>
      </c>
      <c r="G33" s="320">
        <v>0</v>
      </c>
      <c r="H33" s="320">
        <v>0</v>
      </c>
      <c r="I33" s="320">
        <v>0</v>
      </c>
      <c r="J33" s="320">
        <v>0</v>
      </c>
      <c r="K33" s="320">
        <v>0</v>
      </c>
      <c r="L33" s="320">
        <v>0</v>
      </c>
      <c r="M33" s="320">
        <v>0</v>
      </c>
      <c r="N33" s="320">
        <v>0</v>
      </c>
      <c r="O33" s="320">
        <v>0</v>
      </c>
      <c r="P33" s="320">
        <v>0</v>
      </c>
      <c r="Q33" s="320">
        <v>0</v>
      </c>
      <c r="R33" s="381">
        <v>0</v>
      </c>
      <c r="S33" s="438">
        <v>0</v>
      </c>
      <c r="T33" s="438">
        <v>0</v>
      </c>
      <c r="U33" s="433">
        <v>0</v>
      </c>
      <c r="V33" s="320">
        <v>0</v>
      </c>
      <c r="W33" s="383">
        <v>0</v>
      </c>
    </row>
    <row r="34" spans="1:23" ht="16.2">
      <c r="A34" s="392">
        <v>27</v>
      </c>
      <c r="B34" s="369" t="s">
        <v>275</v>
      </c>
      <c r="C34" s="433">
        <v>0</v>
      </c>
      <c r="D34" s="320">
        <v>0</v>
      </c>
      <c r="E34" s="320">
        <v>0</v>
      </c>
      <c r="F34" s="320">
        <v>0</v>
      </c>
      <c r="G34" s="320">
        <v>0</v>
      </c>
      <c r="H34" s="320">
        <v>0</v>
      </c>
      <c r="I34" s="320">
        <v>0</v>
      </c>
      <c r="J34" s="320">
        <v>0</v>
      </c>
      <c r="K34" s="320">
        <v>0</v>
      </c>
      <c r="L34" s="320">
        <v>0</v>
      </c>
      <c r="M34" s="320">
        <v>0</v>
      </c>
      <c r="N34" s="320">
        <v>0</v>
      </c>
      <c r="O34" s="320">
        <v>0</v>
      </c>
      <c r="P34" s="320">
        <v>0</v>
      </c>
      <c r="Q34" s="320">
        <v>0</v>
      </c>
      <c r="R34" s="381">
        <v>0</v>
      </c>
      <c r="S34" s="438">
        <v>0</v>
      </c>
      <c r="T34" s="438">
        <v>0</v>
      </c>
      <c r="U34" s="433">
        <v>0</v>
      </c>
      <c r="V34" s="320">
        <v>0</v>
      </c>
      <c r="W34" s="383">
        <v>0</v>
      </c>
    </row>
    <row r="35" spans="1:23" ht="16.2">
      <c r="A35" s="393">
        <v>28</v>
      </c>
      <c r="B35" s="744" t="s">
        <v>276</v>
      </c>
      <c r="C35" s="435">
        <v>0</v>
      </c>
      <c r="D35" s="817">
        <v>0</v>
      </c>
      <c r="E35" s="817">
        <v>3</v>
      </c>
      <c r="F35" s="817">
        <v>0</v>
      </c>
      <c r="G35" s="817">
        <v>0</v>
      </c>
      <c r="H35" s="817">
        <v>0</v>
      </c>
      <c r="I35" s="817">
        <v>4</v>
      </c>
      <c r="J35" s="817">
        <v>0</v>
      </c>
      <c r="K35" s="817">
        <v>3</v>
      </c>
      <c r="L35" s="817">
        <v>2</v>
      </c>
      <c r="M35" s="817">
        <v>14</v>
      </c>
      <c r="N35" s="817">
        <v>4</v>
      </c>
      <c r="O35" s="817">
        <v>0</v>
      </c>
      <c r="P35" s="817">
        <v>0</v>
      </c>
      <c r="Q35" s="817">
        <v>0</v>
      </c>
      <c r="R35" s="742">
        <v>2</v>
      </c>
      <c r="S35" s="685">
        <v>1</v>
      </c>
      <c r="T35" s="685">
        <v>33</v>
      </c>
      <c r="U35" s="435">
        <v>0</v>
      </c>
      <c r="V35" s="817">
        <v>2</v>
      </c>
      <c r="W35" s="898">
        <v>3</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727</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696</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0ED389F4-663E-45CF-9CA5-2806CC1A93CF}"/>
    <hyperlink ref="A43" location="'Table of Contents'!A1" display="Return to Table of Contents" xr:uid="{A9773FD3-DED8-4D9F-971A-AAF7591C7A9F}"/>
  </hyperlinks>
  <pageMargins left="0.2" right="0.2" top="0.5" bottom="0.5" header="0" footer="0"/>
  <pageSetup paperSize="5"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43"/>
  <sheetViews>
    <sheetView showGridLines="0" zoomScale="80" zoomScaleNormal="80" workbookViewId="0">
      <selection activeCell="A3" sqref="A3:A34"/>
    </sheetView>
  </sheetViews>
  <sheetFormatPr defaultColWidth="11" defaultRowHeight="15" customHeight="1"/>
  <cols>
    <col min="1" max="1" width="9.09765625" style="9" customWidth="1"/>
    <col min="2" max="2" width="41.19921875" customWidth="1"/>
    <col min="3" max="3" width="6.8984375" bestFit="1" customWidth="1"/>
    <col min="4" max="4" width="5.19921875" bestFit="1" customWidth="1"/>
    <col min="5" max="5" width="6.8984375" bestFit="1" customWidth="1"/>
    <col min="6" max="6" width="5.1992187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6.19921875" bestFit="1" customWidth="1"/>
    <col min="13" max="13" width="6.8984375" bestFit="1" customWidth="1"/>
    <col min="14" max="14" width="6.19921875" bestFit="1" customWidth="1"/>
    <col min="15" max="15" width="6.8984375" bestFit="1" customWidth="1"/>
    <col min="16" max="16" width="5" bestFit="1" customWidth="1"/>
    <col min="17" max="17" width="6.8984375" bestFit="1" customWidth="1"/>
    <col min="18" max="18" width="5.19921875" bestFit="1" customWidth="1"/>
    <col min="19" max="19" width="9.19921875" bestFit="1" customWidth="1"/>
    <col min="20" max="20" width="7.09765625" bestFit="1" customWidth="1"/>
    <col min="21" max="21" width="7.69921875" bestFit="1" customWidth="1"/>
    <col min="22" max="22" width="5.19921875" bestFit="1" customWidth="1"/>
    <col min="23" max="23" width="11.69921875" bestFit="1" customWidth="1"/>
  </cols>
  <sheetData>
    <row r="1" spans="1:23" ht="15" customHeight="1">
      <c r="A1" s="128" t="s">
        <v>204</v>
      </c>
    </row>
    <row r="2" spans="1:23" ht="123.6" customHeight="1">
      <c r="A2" s="1243" t="s">
        <v>728</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15" customHeight="1">
      <c r="A3" s="1308" t="s">
        <v>245</v>
      </c>
      <c r="B3" s="1365" t="s">
        <v>246</v>
      </c>
      <c r="C3" s="1293" t="s">
        <v>592</v>
      </c>
      <c r="D3" s="1293"/>
      <c r="E3" s="1293"/>
      <c r="F3" s="1293"/>
      <c r="G3" s="1293"/>
      <c r="H3" s="1293"/>
      <c r="I3" s="1293"/>
      <c r="J3" s="1293"/>
      <c r="K3" s="1293"/>
      <c r="L3" s="1293"/>
      <c r="M3" s="1293"/>
      <c r="N3" s="1293"/>
      <c r="O3" s="1293"/>
      <c r="P3" s="1293"/>
      <c r="Q3" s="1293"/>
      <c r="R3" s="1293"/>
      <c r="S3" s="1293"/>
      <c r="T3" s="1294"/>
      <c r="U3" s="1335" t="s">
        <v>598</v>
      </c>
      <c r="V3" s="1335"/>
      <c r="W3" s="1358"/>
    </row>
    <row r="4" spans="1:23" ht="17.100000000000001" customHeight="1">
      <c r="A4" s="1308"/>
      <c r="B4" s="1363"/>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371" t="s">
        <v>207</v>
      </c>
      <c r="T4" s="419" t="s">
        <v>597</v>
      </c>
      <c r="U4" s="1336"/>
      <c r="V4" s="1336"/>
      <c r="W4" s="1359"/>
    </row>
    <row r="5" spans="1:23" ht="35.1" customHeight="1">
      <c r="A5" s="1309"/>
      <c r="B5" s="136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371" t="s">
        <v>599</v>
      </c>
      <c r="T5" s="924" t="s">
        <v>207</v>
      </c>
      <c r="U5" s="893" t="s">
        <v>600</v>
      </c>
      <c r="V5" s="437" t="s">
        <v>601</v>
      </c>
      <c r="W5" s="403" t="s">
        <v>602</v>
      </c>
    </row>
    <row r="6" spans="1:23" ht="17.100000000000001" customHeight="1">
      <c r="A6" s="914" t="s">
        <v>603</v>
      </c>
      <c r="B6" s="410" t="s">
        <v>248</v>
      </c>
      <c r="C6" s="918">
        <v>3114</v>
      </c>
      <c r="D6" s="886">
        <v>2211</v>
      </c>
      <c r="E6" s="886">
        <v>1917</v>
      </c>
      <c r="F6" s="886">
        <v>1571</v>
      </c>
      <c r="G6" s="887">
        <v>118</v>
      </c>
      <c r="H6" s="887">
        <v>89</v>
      </c>
      <c r="I6" s="886">
        <v>10557</v>
      </c>
      <c r="J6" s="886">
        <v>6120</v>
      </c>
      <c r="K6" s="886">
        <v>22165</v>
      </c>
      <c r="L6" s="886">
        <v>17819</v>
      </c>
      <c r="M6" s="886">
        <v>18907</v>
      </c>
      <c r="N6" s="886">
        <v>15796</v>
      </c>
      <c r="O6" s="887">
        <v>108</v>
      </c>
      <c r="P6" s="887">
        <v>50</v>
      </c>
      <c r="Q6" s="886">
        <v>2282</v>
      </c>
      <c r="R6" s="888">
        <v>1626</v>
      </c>
      <c r="S6" s="446">
        <v>5040</v>
      </c>
      <c r="T6" s="919">
        <v>109490</v>
      </c>
      <c r="U6" s="918">
        <v>4596</v>
      </c>
      <c r="V6" s="374">
        <v>4979</v>
      </c>
      <c r="W6" s="375">
        <v>46284</v>
      </c>
    </row>
    <row r="7" spans="1:23" ht="16.2">
      <c r="A7" s="392" t="s">
        <v>604</v>
      </c>
      <c r="B7" s="369" t="s">
        <v>249</v>
      </c>
      <c r="C7" s="433">
        <v>27</v>
      </c>
      <c r="D7" s="320">
        <v>21</v>
      </c>
      <c r="E7" s="320">
        <v>62</v>
      </c>
      <c r="F7" s="320">
        <v>49</v>
      </c>
      <c r="G7" s="320">
        <v>5</v>
      </c>
      <c r="H7" s="320">
        <v>0</v>
      </c>
      <c r="I7" s="320">
        <v>224</v>
      </c>
      <c r="J7" s="320">
        <v>113</v>
      </c>
      <c r="K7" s="320">
        <v>378</v>
      </c>
      <c r="L7" s="320">
        <v>278</v>
      </c>
      <c r="M7" s="308">
        <v>1252</v>
      </c>
      <c r="N7" s="320">
        <v>987</v>
      </c>
      <c r="O7" s="320">
        <v>4</v>
      </c>
      <c r="P7" s="320">
        <v>4</v>
      </c>
      <c r="Q7" s="320">
        <v>130</v>
      </c>
      <c r="R7" s="381">
        <v>72</v>
      </c>
      <c r="S7" s="438">
        <v>89</v>
      </c>
      <c r="T7" s="441">
        <v>3695</v>
      </c>
      <c r="U7" s="433">
        <v>235</v>
      </c>
      <c r="V7" s="320">
        <v>138</v>
      </c>
      <c r="W7" s="309">
        <v>1462</v>
      </c>
    </row>
    <row r="8" spans="1:23" ht="16.2">
      <c r="A8" s="392" t="s">
        <v>605</v>
      </c>
      <c r="B8" s="369" t="s">
        <v>250</v>
      </c>
      <c r="C8" s="433">
        <v>448</v>
      </c>
      <c r="D8" s="320">
        <v>390</v>
      </c>
      <c r="E8" s="320">
        <v>203</v>
      </c>
      <c r="F8" s="320">
        <v>154</v>
      </c>
      <c r="G8" s="320">
        <v>8</v>
      </c>
      <c r="H8" s="320">
        <v>9</v>
      </c>
      <c r="I8" s="308">
        <v>1610</v>
      </c>
      <c r="J8" s="308">
        <v>1191</v>
      </c>
      <c r="K8" s="308">
        <v>1696</v>
      </c>
      <c r="L8" s="308">
        <v>1648</v>
      </c>
      <c r="M8" s="320">
        <v>585</v>
      </c>
      <c r="N8" s="320">
        <v>656</v>
      </c>
      <c r="O8" s="320">
        <v>6</v>
      </c>
      <c r="P8" s="320">
        <v>8</v>
      </c>
      <c r="Q8" s="320">
        <v>179</v>
      </c>
      <c r="R8" s="381">
        <v>146</v>
      </c>
      <c r="S8" s="438">
        <v>378</v>
      </c>
      <c r="T8" s="441">
        <v>9315</v>
      </c>
      <c r="U8" s="433">
        <v>348</v>
      </c>
      <c r="V8" s="320">
        <v>704</v>
      </c>
      <c r="W8" s="309">
        <v>4328</v>
      </c>
    </row>
    <row r="9" spans="1:23" ht="16.2">
      <c r="A9" s="392" t="s">
        <v>606</v>
      </c>
      <c r="B9" s="369" t="s">
        <v>251</v>
      </c>
      <c r="C9" s="433">
        <v>32</v>
      </c>
      <c r="D9" s="320">
        <v>14</v>
      </c>
      <c r="E9" s="320">
        <v>51</v>
      </c>
      <c r="F9" s="320">
        <v>29</v>
      </c>
      <c r="G9" s="320">
        <v>11</v>
      </c>
      <c r="H9" s="320">
        <v>0</v>
      </c>
      <c r="I9" s="320">
        <v>114</v>
      </c>
      <c r="J9" s="320">
        <v>70</v>
      </c>
      <c r="K9" s="320">
        <v>238</v>
      </c>
      <c r="L9" s="320">
        <v>198</v>
      </c>
      <c r="M9" s="320">
        <v>703</v>
      </c>
      <c r="N9" s="320">
        <v>534</v>
      </c>
      <c r="O9" s="320">
        <v>2</v>
      </c>
      <c r="P9" s="320">
        <v>1</v>
      </c>
      <c r="Q9" s="320">
        <v>65</v>
      </c>
      <c r="R9" s="381">
        <v>32</v>
      </c>
      <c r="S9" s="438">
        <v>51</v>
      </c>
      <c r="T9" s="441">
        <v>2145</v>
      </c>
      <c r="U9" s="433">
        <v>102</v>
      </c>
      <c r="V9" s="320">
        <v>1</v>
      </c>
      <c r="W9" s="309">
        <v>1174</v>
      </c>
    </row>
    <row r="10" spans="1:23" ht="16.2">
      <c r="A10" s="392" t="s">
        <v>607</v>
      </c>
      <c r="B10" s="369" t="s">
        <v>252</v>
      </c>
      <c r="C10" s="433">
        <v>3</v>
      </c>
      <c r="D10" s="320">
        <v>2</v>
      </c>
      <c r="E10" s="320">
        <v>3</v>
      </c>
      <c r="F10" s="320">
        <v>1</v>
      </c>
      <c r="G10" s="320">
        <v>3</v>
      </c>
      <c r="H10" s="320">
        <v>1</v>
      </c>
      <c r="I10" s="320">
        <v>62</v>
      </c>
      <c r="J10" s="320">
        <v>50</v>
      </c>
      <c r="K10" s="320">
        <v>16</v>
      </c>
      <c r="L10" s="320">
        <v>17</v>
      </c>
      <c r="M10" s="320">
        <v>145</v>
      </c>
      <c r="N10" s="320">
        <v>157</v>
      </c>
      <c r="O10" s="320">
        <v>1</v>
      </c>
      <c r="P10" s="320">
        <v>1</v>
      </c>
      <c r="Q10" s="320">
        <v>14</v>
      </c>
      <c r="R10" s="381">
        <v>11</v>
      </c>
      <c r="S10" s="438">
        <v>39</v>
      </c>
      <c r="T10" s="438">
        <v>526</v>
      </c>
      <c r="U10" s="433">
        <v>3</v>
      </c>
      <c r="V10" s="320">
        <v>0</v>
      </c>
      <c r="W10" s="383">
        <v>138</v>
      </c>
    </row>
    <row r="11" spans="1:23" ht="16.2">
      <c r="A11" s="392" t="s">
        <v>608</v>
      </c>
      <c r="B11" s="369" t="s">
        <v>253</v>
      </c>
      <c r="C11" s="433">
        <v>11</v>
      </c>
      <c r="D11" s="320">
        <v>10</v>
      </c>
      <c r="E11" s="320">
        <v>29</v>
      </c>
      <c r="F11" s="320">
        <v>23</v>
      </c>
      <c r="G11" s="320">
        <v>4</v>
      </c>
      <c r="H11" s="320">
        <v>0</v>
      </c>
      <c r="I11" s="320">
        <v>194</v>
      </c>
      <c r="J11" s="320">
        <v>93</v>
      </c>
      <c r="K11" s="320">
        <v>397</v>
      </c>
      <c r="L11" s="320">
        <v>242</v>
      </c>
      <c r="M11" s="320">
        <v>888</v>
      </c>
      <c r="N11" s="320">
        <v>691</v>
      </c>
      <c r="O11" s="320">
        <v>1</v>
      </c>
      <c r="P11" s="320">
        <v>0</v>
      </c>
      <c r="Q11" s="320">
        <v>80</v>
      </c>
      <c r="R11" s="381">
        <v>52</v>
      </c>
      <c r="S11" s="438">
        <v>214</v>
      </c>
      <c r="T11" s="441">
        <v>2929</v>
      </c>
      <c r="U11" s="433">
        <v>73</v>
      </c>
      <c r="V11" s="320">
        <v>365</v>
      </c>
      <c r="W11" s="309">
        <v>1269</v>
      </c>
    </row>
    <row r="12" spans="1:23" ht="16.2">
      <c r="A12" s="392" t="s">
        <v>609</v>
      </c>
      <c r="B12" s="369" t="s">
        <v>254</v>
      </c>
      <c r="C12" s="433">
        <v>60</v>
      </c>
      <c r="D12" s="320">
        <v>29</v>
      </c>
      <c r="E12" s="320">
        <v>47</v>
      </c>
      <c r="F12" s="320">
        <v>28</v>
      </c>
      <c r="G12" s="320">
        <v>6</v>
      </c>
      <c r="H12" s="320">
        <v>3</v>
      </c>
      <c r="I12" s="320">
        <v>196</v>
      </c>
      <c r="J12" s="320">
        <v>109</v>
      </c>
      <c r="K12" s="320">
        <v>729</v>
      </c>
      <c r="L12" s="320">
        <v>387</v>
      </c>
      <c r="M12" s="320">
        <v>666</v>
      </c>
      <c r="N12" s="320">
        <v>444</v>
      </c>
      <c r="O12" s="320">
        <v>1</v>
      </c>
      <c r="P12" s="320">
        <v>0</v>
      </c>
      <c r="Q12" s="320">
        <v>50</v>
      </c>
      <c r="R12" s="381">
        <v>35</v>
      </c>
      <c r="S12" s="438">
        <v>239</v>
      </c>
      <c r="T12" s="441">
        <v>3029</v>
      </c>
      <c r="U12" s="433">
        <v>136</v>
      </c>
      <c r="V12" s="320">
        <v>0</v>
      </c>
      <c r="W12" s="309">
        <v>1154</v>
      </c>
    </row>
    <row r="13" spans="1:23" ht="16.2">
      <c r="A13" s="392" t="s">
        <v>611</v>
      </c>
      <c r="B13" s="369" t="s">
        <v>255</v>
      </c>
      <c r="C13" s="433">
        <v>119</v>
      </c>
      <c r="D13" s="320">
        <v>63</v>
      </c>
      <c r="E13" s="320">
        <v>88</v>
      </c>
      <c r="F13" s="320">
        <v>86</v>
      </c>
      <c r="G13" s="320">
        <v>3</v>
      </c>
      <c r="H13" s="320">
        <v>5</v>
      </c>
      <c r="I13" s="320">
        <v>739</v>
      </c>
      <c r="J13" s="320">
        <v>403</v>
      </c>
      <c r="K13" s="320">
        <v>315</v>
      </c>
      <c r="L13" s="320">
        <v>247</v>
      </c>
      <c r="M13" s="308">
        <v>1170</v>
      </c>
      <c r="N13" s="320">
        <v>967</v>
      </c>
      <c r="O13" s="320">
        <v>16</v>
      </c>
      <c r="P13" s="320">
        <v>8</v>
      </c>
      <c r="Q13" s="320">
        <v>374</v>
      </c>
      <c r="R13" s="381">
        <v>223</v>
      </c>
      <c r="S13" s="438">
        <v>36</v>
      </c>
      <c r="T13" s="441">
        <v>4862</v>
      </c>
      <c r="U13" s="433">
        <v>270</v>
      </c>
      <c r="V13" s="320">
        <v>15</v>
      </c>
      <c r="W13" s="309">
        <v>2230</v>
      </c>
    </row>
    <row r="14" spans="1:23" ht="16.2">
      <c r="A14" s="392" t="s">
        <v>613</v>
      </c>
      <c r="B14" s="369" t="s">
        <v>256</v>
      </c>
      <c r="C14" s="433">
        <v>0</v>
      </c>
      <c r="D14" s="320">
        <v>1</v>
      </c>
      <c r="E14" s="320">
        <v>2</v>
      </c>
      <c r="F14" s="320">
        <v>0</v>
      </c>
      <c r="G14" s="320">
        <v>0</v>
      </c>
      <c r="H14" s="320">
        <v>0</v>
      </c>
      <c r="I14" s="320">
        <v>14</v>
      </c>
      <c r="J14" s="320">
        <v>11</v>
      </c>
      <c r="K14" s="320">
        <v>46</v>
      </c>
      <c r="L14" s="320">
        <v>57</v>
      </c>
      <c r="M14" s="320">
        <v>49</v>
      </c>
      <c r="N14" s="320">
        <v>69</v>
      </c>
      <c r="O14" s="320">
        <v>1</v>
      </c>
      <c r="P14" s="320">
        <v>2</v>
      </c>
      <c r="Q14" s="320">
        <v>1</v>
      </c>
      <c r="R14" s="381">
        <v>2</v>
      </c>
      <c r="S14" s="438">
        <v>18</v>
      </c>
      <c r="T14" s="438">
        <v>273</v>
      </c>
      <c r="U14" s="433">
        <v>29</v>
      </c>
      <c r="V14" s="320">
        <v>18</v>
      </c>
      <c r="W14" s="383">
        <v>138</v>
      </c>
    </row>
    <row r="15" spans="1:23" ht="16.2">
      <c r="A15" s="392" t="s">
        <v>614</v>
      </c>
      <c r="B15" s="369" t="s">
        <v>257</v>
      </c>
      <c r="C15" s="433">
        <v>8</v>
      </c>
      <c r="D15" s="320">
        <v>0</v>
      </c>
      <c r="E15" s="320">
        <v>23</v>
      </c>
      <c r="F15" s="320">
        <v>15</v>
      </c>
      <c r="G15" s="320">
        <v>4</v>
      </c>
      <c r="H15" s="320">
        <v>3</v>
      </c>
      <c r="I15" s="320">
        <v>54</v>
      </c>
      <c r="J15" s="320">
        <v>34</v>
      </c>
      <c r="K15" s="320">
        <v>69</v>
      </c>
      <c r="L15" s="320">
        <v>30</v>
      </c>
      <c r="M15" s="320">
        <v>450</v>
      </c>
      <c r="N15" s="320">
        <v>313</v>
      </c>
      <c r="O15" s="320">
        <v>0</v>
      </c>
      <c r="P15" s="320">
        <v>1</v>
      </c>
      <c r="Q15" s="320">
        <v>36</v>
      </c>
      <c r="R15" s="381">
        <v>23</v>
      </c>
      <c r="S15" s="438">
        <v>36</v>
      </c>
      <c r="T15" s="441">
        <v>1099</v>
      </c>
      <c r="U15" s="433">
        <v>54</v>
      </c>
      <c r="V15" s="320">
        <v>5</v>
      </c>
      <c r="W15" s="383">
        <v>409</v>
      </c>
    </row>
    <row r="16" spans="1:23" ht="16.2">
      <c r="A16" s="392">
        <v>10</v>
      </c>
      <c r="B16" s="369" t="s">
        <v>258</v>
      </c>
      <c r="C16" s="433">
        <v>97</v>
      </c>
      <c r="D16" s="320">
        <v>56</v>
      </c>
      <c r="E16" s="320">
        <v>205</v>
      </c>
      <c r="F16" s="320">
        <v>165</v>
      </c>
      <c r="G16" s="320">
        <v>2</v>
      </c>
      <c r="H16" s="320">
        <v>4</v>
      </c>
      <c r="I16" s="320">
        <v>754</v>
      </c>
      <c r="J16" s="320">
        <v>368</v>
      </c>
      <c r="K16" s="308">
        <v>1637</v>
      </c>
      <c r="L16" s="320">
        <v>988</v>
      </c>
      <c r="M16" s="308">
        <v>1407</v>
      </c>
      <c r="N16" s="308">
        <v>1067</v>
      </c>
      <c r="O16" s="320">
        <v>10</v>
      </c>
      <c r="P16" s="320">
        <v>2</v>
      </c>
      <c r="Q16" s="320">
        <v>228</v>
      </c>
      <c r="R16" s="381">
        <v>122</v>
      </c>
      <c r="S16" s="438">
        <v>445</v>
      </c>
      <c r="T16" s="441">
        <v>7557</v>
      </c>
      <c r="U16" s="433">
        <v>375</v>
      </c>
      <c r="V16" s="320">
        <v>167</v>
      </c>
      <c r="W16" s="309">
        <v>3349</v>
      </c>
    </row>
    <row r="17" spans="1:23" ht="16.2">
      <c r="A17" s="392">
        <v>11</v>
      </c>
      <c r="B17" s="369" t="s">
        <v>259</v>
      </c>
      <c r="C17" s="433">
        <v>51</v>
      </c>
      <c r="D17" s="320">
        <v>29</v>
      </c>
      <c r="E17" s="320">
        <v>35</v>
      </c>
      <c r="F17" s="320">
        <v>18</v>
      </c>
      <c r="G17" s="320">
        <v>5</v>
      </c>
      <c r="H17" s="320">
        <v>2</v>
      </c>
      <c r="I17" s="320">
        <v>305</v>
      </c>
      <c r="J17" s="320">
        <v>142</v>
      </c>
      <c r="K17" s="308">
        <v>1120</v>
      </c>
      <c r="L17" s="320">
        <v>746</v>
      </c>
      <c r="M17" s="320">
        <v>663</v>
      </c>
      <c r="N17" s="320">
        <v>537</v>
      </c>
      <c r="O17" s="320">
        <v>1</v>
      </c>
      <c r="P17" s="320">
        <v>0</v>
      </c>
      <c r="Q17" s="320">
        <v>64</v>
      </c>
      <c r="R17" s="381">
        <v>23</v>
      </c>
      <c r="S17" s="438">
        <v>89</v>
      </c>
      <c r="T17" s="441">
        <v>3830</v>
      </c>
      <c r="U17" s="433">
        <v>120</v>
      </c>
      <c r="V17" s="320">
        <v>731</v>
      </c>
      <c r="W17" s="309">
        <v>1537</v>
      </c>
    </row>
    <row r="18" spans="1:23" ht="16.2">
      <c r="A18" s="392">
        <v>12</v>
      </c>
      <c r="B18" s="369" t="s">
        <v>260</v>
      </c>
      <c r="C18" s="433">
        <v>1</v>
      </c>
      <c r="D18" s="320">
        <v>0</v>
      </c>
      <c r="E18" s="320">
        <v>4</v>
      </c>
      <c r="F18" s="320">
        <v>7</v>
      </c>
      <c r="G18" s="320">
        <v>0</v>
      </c>
      <c r="H18" s="320">
        <v>3</v>
      </c>
      <c r="I18" s="320">
        <v>74</v>
      </c>
      <c r="J18" s="320">
        <v>44</v>
      </c>
      <c r="K18" s="320">
        <v>38</v>
      </c>
      <c r="L18" s="320">
        <v>36</v>
      </c>
      <c r="M18" s="320">
        <v>376</v>
      </c>
      <c r="N18" s="320">
        <v>251</v>
      </c>
      <c r="O18" s="320">
        <v>1</v>
      </c>
      <c r="P18" s="320">
        <v>0</v>
      </c>
      <c r="Q18" s="320">
        <v>16</v>
      </c>
      <c r="R18" s="381">
        <v>15</v>
      </c>
      <c r="S18" s="438">
        <v>1</v>
      </c>
      <c r="T18" s="438">
        <v>867</v>
      </c>
      <c r="U18" s="433">
        <v>27</v>
      </c>
      <c r="V18" s="320">
        <v>0</v>
      </c>
      <c r="W18" s="383">
        <v>317</v>
      </c>
    </row>
    <row r="19" spans="1:23" ht="16.2">
      <c r="A19" s="392">
        <v>13</v>
      </c>
      <c r="B19" s="369" t="s">
        <v>261</v>
      </c>
      <c r="C19" s="433">
        <v>6</v>
      </c>
      <c r="D19" s="320">
        <v>4</v>
      </c>
      <c r="E19" s="320">
        <v>33</v>
      </c>
      <c r="F19" s="320">
        <v>22</v>
      </c>
      <c r="G19" s="320">
        <v>3</v>
      </c>
      <c r="H19" s="320">
        <v>0</v>
      </c>
      <c r="I19" s="320">
        <v>71</v>
      </c>
      <c r="J19" s="320">
        <v>32</v>
      </c>
      <c r="K19" s="320">
        <v>166</v>
      </c>
      <c r="L19" s="320">
        <v>100</v>
      </c>
      <c r="M19" s="320">
        <v>328</v>
      </c>
      <c r="N19" s="320">
        <v>224</v>
      </c>
      <c r="O19" s="320">
        <v>0</v>
      </c>
      <c r="P19" s="320">
        <v>1</v>
      </c>
      <c r="Q19" s="320">
        <v>19</v>
      </c>
      <c r="R19" s="381">
        <v>16</v>
      </c>
      <c r="S19" s="438">
        <v>84</v>
      </c>
      <c r="T19" s="441">
        <v>1109</v>
      </c>
      <c r="U19" s="433">
        <v>51</v>
      </c>
      <c r="V19" s="320">
        <v>72</v>
      </c>
      <c r="W19" s="383">
        <v>398</v>
      </c>
    </row>
    <row r="20" spans="1:23" ht="16.2">
      <c r="A20" s="392">
        <v>14</v>
      </c>
      <c r="B20" s="369" t="s">
        <v>262</v>
      </c>
      <c r="C20" s="433">
        <v>21</v>
      </c>
      <c r="D20" s="320">
        <v>10</v>
      </c>
      <c r="E20" s="320">
        <v>45</v>
      </c>
      <c r="F20" s="320">
        <v>37</v>
      </c>
      <c r="G20" s="320">
        <v>5</v>
      </c>
      <c r="H20" s="320">
        <v>1</v>
      </c>
      <c r="I20" s="320">
        <v>72</v>
      </c>
      <c r="J20" s="320">
        <v>33</v>
      </c>
      <c r="K20" s="320">
        <v>213</v>
      </c>
      <c r="L20" s="320">
        <v>115</v>
      </c>
      <c r="M20" s="320">
        <v>470</v>
      </c>
      <c r="N20" s="320">
        <v>321</v>
      </c>
      <c r="O20" s="320">
        <v>2</v>
      </c>
      <c r="P20" s="320">
        <v>1</v>
      </c>
      <c r="Q20" s="320">
        <v>5</v>
      </c>
      <c r="R20" s="381">
        <v>1</v>
      </c>
      <c r="S20" s="438">
        <v>101</v>
      </c>
      <c r="T20" s="441">
        <v>1453</v>
      </c>
      <c r="U20" s="433">
        <v>148</v>
      </c>
      <c r="V20" s="320">
        <v>15</v>
      </c>
      <c r="W20" s="383">
        <v>533</v>
      </c>
    </row>
    <row r="21" spans="1:23" ht="16.2">
      <c r="A21" s="392">
        <v>15</v>
      </c>
      <c r="B21" s="369" t="s">
        <v>263</v>
      </c>
      <c r="C21" s="434">
        <v>1075</v>
      </c>
      <c r="D21" s="320">
        <v>746</v>
      </c>
      <c r="E21" s="320">
        <v>115</v>
      </c>
      <c r="F21" s="320">
        <v>98</v>
      </c>
      <c r="G21" s="320">
        <v>0</v>
      </c>
      <c r="H21" s="320">
        <v>1</v>
      </c>
      <c r="I21" s="308">
        <v>1552</v>
      </c>
      <c r="J21" s="320">
        <v>984</v>
      </c>
      <c r="K21" s="308">
        <v>7091</v>
      </c>
      <c r="L21" s="308">
        <v>6402</v>
      </c>
      <c r="M21" s="320">
        <v>350</v>
      </c>
      <c r="N21" s="320">
        <v>366</v>
      </c>
      <c r="O21" s="320">
        <v>5</v>
      </c>
      <c r="P21" s="320">
        <v>2</v>
      </c>
      <c r="Q21" s="320">
        <v>100</v>
      </c>
      <c r="R21" s="381">
        <v>55</v>
      </c>
      <c r="S21" s="438">
        <v>137</v>
      </c>
      <c r="T21" s="441">
        <v>19079</v>
      </c>
      <c r="U21" s="433">
        <v>923</v>
      </c>
      <c r="V21" s="308">
        <v>1321</v>
      </c>
      <c r="W21" s="309">
        <v>8171</v>
      </c>
    </row>
    <row r="22" spans="1:23" ht="16.2">
      <c r="A22" s="392">
        <v>16</v>
      </c>
      <c r="B22" s="369" t="s">
        <v>264</v>
      </c>
      <c r="C22" s="433">
        <v>0</v>
      </c>
      <c r="D22" s="320">
        <v>1</v>
      </c>
      <c r="E22" s="320">
        <v>0</v>
      </c>
      <c r="F22" s="320">
        <v>2</v>
      </c>
      <c r="G22" s="320">
        <v>0</v>
      </c>
      <c r="H22" s="320">
        <v>1</v>
      </c>
      <c r="I22" s="320">
        <v>53</v>
      </c>
      <c r="J22" s="320">
        <v>45</v>
      </c>
      <c r="K22" s="320">
        <v>22</v>
      </c>
      <c r="L22" s="320">
        <v>16</v>
      </c>
      <c r="M22" s="320">
        <v>137</v>
      </c>
      <c r="N22" s="320">
        <v>94</v>
      </c>
      <c r="O22" s="320">
        <v>0</v>
      </c>
      <c r="P22" s="320">
        <v>0</v>
      </c>
      <c r="Q22" s="320">
        <v>2</v>
      </c>
      <c r="R22" s="381">
        <v>1</v>
      </c>
      <c r="S22" s="438">
        <v>4</v>
      </c>
      <c r="T22" s="438">
        <v>378</v>
      </c>
      <c r="U22" s="433">
        <v>12</v>
      </c>
      <c r="V22" s="320">
        <v>0</v>
      </c>
      <c r="W22" s="383">
        <v>162</v>
      </c>
    </row>
    <row r="23" spans="1:23" ht="16.2">
      <c r="A23" s="392">
        <v>17</v>
      </c>
      <c r="B23" s="369" t="s">
        <v>265</v>
      </c>
      <c r="C23" s="433">
        <v>9</v>
      </c>
      <c r="D23" s="320">
        <v>5</v>
      </c>
      <c r="E23" s="320">
        <v>21</v>
      </c>
      <c r="F23" s="320">
        <v>13</v>
      </c>
      <c r="G23" s="320">
        <v>6</v>
      </c>
      <c r="H23" s="320">
        <v>1</v>
      </c>
      <c r="I23" s="320">
        <v>51</v>
      </c>
      <c r="J23" s="320">
        <v>35</v>
      </c>
      <c r="K23" s="320">
        <v>92</v>
      </c>
      <c r="L23" s="320">
        <v>78</v>
      </c>
      <c r="M23" s="320">
        <v>455</v>
      </c>
      <c r="N23" s="320">
        <v>331</v>
      </c>
      <c r="O23" s="320">
        <v>0</v>
      </c>
      <c r="P23" s="320">
        <v>0</v>
      </c>
      <c r="Q23" s="320">
        <v>52</v>
      </c>
      <c r="R23" s="381">
        <v>43</v>
      </c>
      <c r="S23" s="438">
        <v>152</v>
      </c>
      <c r="T23" s="441">
        <v>1344</v>
      </c>
      <c r="U23" s="433">
        <v>49</v>
      </c>
      <c r="V23" s="320">
        <v>7</v>
      </c>
      <c r="W23" s="383">
        <v>351</v>
      </c>
    </row>
    <row r="24" spans="1:23" ht="16.2">
      <c r="A24" s="392">
        <v>18</v>
      </c>
      <c r="B24" s="369" t="s">
        <v>266</v>
      </c>
      <c r="C24" s="433">
        <v>77</v>
      </c>
      <c r="D24" s="320">
        <v>44</v>
      </c>
      <c r="E24" s="320">
        <v>67</v>
      </c>
      <c r="F24" s="320">
        <v>64</v>
      </c>
      <c r="G24" s="320">
        <v>2</v>
      </c>
      <c r="H24" s="320">
        <v>3</v>
      </c>
      <c r="I24" s="320">
        <v>874</v>
      </c>
      <c r="J24" s="320">
        <v>388</v>
      </c>
      <c r="K24" s="320">
        <v>952</v>
      </c>
      <c r="L24" s="320">
        <v>591</v>
      </c>
      <c r="M24" s="320">
        <v>595</v>
      </c>
      <c r="N24" s="320">
        <v>563</v>
      </c>
      <c r="O24" s="320">
        <v>4</v>
      </c>
      <c r="P24" s="320">
        <v>0</v>
      </c>
      <c r="Q24" s="320">
        <v>59</v>
      </c>
      <c r="R24" s="381">
        <v>26</v>
      </c>
      <c r="S24" s="438">
        <v>174</v>
      </c>
      <c r="T24" s="441">
        <v>4483</v>
      </c>
      <c r="U24" s="433">
        <v>208</v>
      </c>
      <c r="V24" s="320">
        <v>222</v>
      </c>
      <c r="W24" s="309">
        <v>2247</v>
      </c>
    </row>
    <row r="25" spans="1:23" ht="16.2">
      <c r="A25" s="392">
        <v>19</v>
      </c>
      <c r="B25" s="369" t="s">
        <v>267</v>
      </c>
      <c r="C25" s="433">
        <v>2</v>
      </c>
      <c r="D25" s="320">
        <v>0</v>
      </c>
      <c r="E25" s="320">
        <v>7</v>
      </c>
      <c r="F25" s="320">
        <v>7</v>
      </c>
      <c r="G25" s="320">
        <v>1</v>
      </c>
      <c r="H25" s="320">
        <v>0</v>
      </c>
      <c r="I25" s="320">
        <v>12</v>
      </c>
      <c r="J25" s="320">
        <v>9</v>
      </c>
      <c r="K25" s="320">
        <v>409</v>
      </c>
      <c r="L25" s="320">
        <v>272</v>
      </c>
      <c r="M25" s="320">
        <v>163</v>
      </c>
      <c r="N25" s="320">
        <v>126</v>
      </c>
      <c r="O25" s="320">
        <v>0</v>
      </c>
      <c r="P25" s="320">
        <v>0</v>
      </c>
      <c r="Q25" s="320">
        <v>7</v>
      </c>
      <c r="R25" s="381">
        <v>9</v>
      </c>
      <c r="S25" s="441">
        <v>1558</v>
      </c>
      <c r="T25" s="441">
        <v>2582</v>
      </c>
      <c r="U25" s="433">
        <v>67</v>
      </c>
      <c r="V25" s="320">
        <v>0</v>
      </c>
      <c r="W25" s="383">
        <v>685</v>
      </c>
    </row>
    <row r="26" spans="1:23" ht="16.2">
      <c r="A26" s="392">
        <v>20</v>
      </c>
      <c r="B26" s="369" t="s">
        <v>268</v>
      </c>
      <c r="C26" s="433">
        <v>18</v>
      </c>
      <c r="D26" s="320">
        <v>11</v>
      </c>
      <c r="E26" s="320">
        <v>39</v>
      </c>
      <c r="F26" s="320">
        <v>28</v>
      </c>
      <c r="G26" s="320">
        <v>9</v>
      </c>
      <c r="H26" s="320">
        <v>9</v>
      </c>
      <c r="I26" s="320">
        <v>335</v>
      </c>
      <c r="J26" s="320">
        <v>145</v>
      </c>
      <c r="K26" s="320">
        <v>136</v>
      </c>
      <c r="L26" s="320">
        <v>94</v>
      </c>
      <c r="M26" s="320">
        <v>883</v>
      </c>
      <c r="N26" s="320">
        <v>546</v>
      </c>
      <c r="O26" s="320">
        <v>19</v>
      </c>
      <c r="P26" s="320">
        <v>0</v>
      </c>
      <c r="Q26" s="320">
        <v>135</v>
      </c>
      <c r="R26" s="381">
        <v>72</v>
      </c>
      <c r="S26" s="438">
        <v>3</v>
      </c>
      <c r="T26" s="441">
        <v>2482</v>
      </c>
      <c r="U26" s="433">
        <v>193</v>
      </c>
      <c r="V26" s="320">
        <v>0</v>
      </c>
      <c r="W26" s="309">
        <v>1186</v>
      </c>
    </row>
    <row r="27" spans="1:23" ht="16.2">
      <c r="A27" s="392">
        <v>21</v>
      </c>
      <c r="B27" s="369" t="s">
        <v>269</v>
      </c>
      <c r="C27" s="433">
        <v>20</v>
      </c>
      <c r="D27" s="320">
        <v>19</v>
      </c>
      <c r="E27" s="320">
        <v>30</v>
      </c>
      <c r="F27" s="320">
        <v>27</v>
      </c>
      <c r="G27" s="320">
        <v>1</v>
      </c>
      <c r="H27" s="320">
        <v>5</v>
      </c>
      <c r="I27" s="320">
        <v>126</v>
      </c>
      <c r="J27" s="320">
        <v>67</v>
      </c>
      <c r="K27" s="320">
        <v>231</v>
      </c>
      <c r="L27" s="320">
        <v>164</v>
      </c>
      <c r="M27" s="320">
        <v>374</v>
      </c>
      <c r="N27" s="320">
        <v>268</v>
      </c>
      <c r="O27" s="320">
        <v>3</v>
      </c>
      <c r="P27" s="320">
        <v>0</v>
      </c>
      <c r="Q27" s="320">
        <v>21</v>
      </c>
      <c r="R27" s="381">
        <v>16</v>
      </c>
      <c r="S27" s="438">
        <v>90</v>
      </c>
      <c r="T27" s="441">
        <v>1462</v>
      </c>
      <c r="U27" s="433">
        <v>60</v>
      </c>
      <c r="V27" s="320">
        <v>6</v>
      </c>
      <c r="W27" s="383">
        <v>424</v>
      </c>
    </row>
    <row r="28" spans="1:23" ht="16.2">
      <c r="A28" s="392">
        <v>22</v>
      </c>
      <c r="B28" s="369" t="s">
        <v>270</v>
      </c>
      <c r="C28" s="433">
        <v>5</v>
      </c>
      <c r="D28" s="320">
        <v>3</v>
      </c>
      <c r="E28" s="320">
        <v>21</v>
      </c>
      <c r="F28" s="320">
        <v>17</v>
      </c>
      <c r="G28" s="320">
        <v>2</v>
      </c>
      <c r="H28" s="320">
        <v>1</v>
      </c>
      <c r="I28" s="320">
        <v>73</v>
      </c>
      <c r="J28" s="320">
        <v>40</v>
      </c>
      <c r="K28" s="320">
        <v>104</v>
      </c>
      <c r="L28" s="320">
        <v>78</v>
      </c>
      <c r="M28" s="320">
        <v>470</v>
      </c>
      <c r="N28" s="320">
        <v>302</v>
      </c>
      <c r="O28" s="320">
        <v>4</v>
      </c>
      <c r="P28" s="320">
        <v>0</v>
      </c>
      <c r="Q28" s="320">
        <v>27</v>
      </c>
      <c r="R28" s="381">
        <v>19</v>
      </c>
      <c r="S28" s="438">
        <v>50</v>
      </c>
      <c r="T28" s="441">
        <v>1216</v>
      </c>
      <c r="U28" s="433">
        <v>105</v>
      </c>
      <c r="V28" s="320">
        <v>0</v>
      </c>
      <c r="W28" s="383">
        <v>348</v>
      </c>
    </row>
    <row r="29" spans="1:23" ht="16.2">
      <c r="A29" s="392">
        <v>23</v>
      </c>
      <c r="B29" s="369" t="s">
        <v>271</v>
      </c>
      <c r="C29" s="433">
        <v>32</v>
      </c>
      <c r="D29" s="320">
        <v>20</v>
      </c>
      <c r="E29" s="320">
        <v>120</v>
      </c>
      <c r="F29" s="320">
        <v>81</v>
      </c>
      <c r="G29" s="320">
        <v>4</v>
      </c>
      <c r="H29" s="320">
        <v>6</v>
      </c>
      <c r="I29" s="320">
        <v>320</v>
      </c>
      <c r="J29" s="320">
        <v>162</v>
      </c>
      <c r="K29" s="320">
        <v>503</v>
      </c>
      <c r="L29" s="320">
        <v>330</v>
      </c>
      <c r="M29" s="308">
        <v>1386</v>
      </c>
      <c r="N29" s="308">
        <v>1202</v>
      </c>
      <c r="O29" s="320">
        <v>7</v>
      </c>
      <c r="P29" s="320">
        <v>2</v>
      </c>
      <c r="Q29" s="320">
        <v>100</v>
      </c>
      <c r="R29" s="381">
        <v>83</v>
      </c>
      <c r="S29" s="438">
        <v>227</v>
      </c>
      <c r="T29" s="441">
        <v>4585</v>
      </c>
      <c r="U29" s="433">
        <v>302</v>
      </c>
      <c r="V29" s="320">
        <v>52</v>
      </c>
      <c r="W29" s="309">
        <v>1982</v>
      </c>
    </row>
    <row r="30" spans="1:23" ht="16.2">
      <c r="A30" s="392">
        <v>24</v>
      </c>
      <c r="B30" s="369" t="s">
        <v>272</v>
      </c>
      <c r="C30" s="433">
        <v>51</v>
      </c>
      <c r="D30" s="320">
        <v>61</v>
      </c>
      <c r="E30" s="320">
        <v>87</v>
      </c>
      <c r="F30" s="320">
        <v>98</v>
      </c>
      <c r="G30" s="320">
        <v>7</v>
      </c>
      <c r="H30" s="320">
        <v>9</v>
      </c>
      <c r="I30" s="320">
        <v>166</v>
      </c>
      <c r="J30" s="320">
        <v>100</v>
      </c>
      <c r="K30" s="320">
        <v>406</v>
      </c>
      <c r="L30" s="320">
        <v>357</v>
      </c>
      <c r="M30" s="320">
        <v>892</v>
      </c>
      <c r="N30" s="320">
        <v>813</v>
      </c>
      <c r="O30" s="320">
        <v>3</v>
      </c>
      <c r="P30" s="320">
        <v>3</v>
      </c>
      <c r="Q30" s="320">
        <v>66</v>
      </c>
      <c r="R30" s="381">
        <v>64</v>
      </c>
      <c r="S30" s="438">
        <v>141</v>
      </c>
      <c r="T30" s="441">
        <v>3324</v>
      </c>
      <c r="U30" s="433">
        <v>236</v>
      </c>
      <c r="V30" s="320">
        <v>0</v>
      </c>
      <c r="W30" s="309">
        <v>1074</v>
      </c>
    </row>
    <row r="31" spans="1:23" ht="16.2">
      <c r="A31" s="392">
        <v>25</v>
      </c>
      <c r="B31" s="369" t="s">
        <v>273</v>
      </c>
      <c r="C31" s="433">
        <v>69</v>
      </c>
      <c r="D31" s="320">
        <v>46</v>
      </c>
      <c r="E31" s="320">
        <v>118</v>
      </c>
      <c r="F31" s="320">
        <v>86</v>
      </c>
      <c r="G31" s="320">
        <v>5</v>
      </c>
      <c r="H31" s="320">
        <v>4</v>
      </c>
      <c r="I31" s="320">
        <v>410</v>
      </c>
      <c r="J31" s="320">
        <v>242</v>
      </c>
      <c r="K31" s="320">
        <v>769</v>
      </c>
      <c r="L31" s="320">
        <v>762</v>
      </c>
      <c r="M31" s="308">
        <v>1080</v>
      </c>
      <c r="N31" s="308">
        <v>1180</v>
      </c>
      <c r="O31" s="320">
        <v>2</v>
      </c>
      <c r="P31" s="320">
        <v>1</v>
      </c>
      <c r="Q31" s="320">
        <v>121</v>
      </c>
      <c r="R31" s="381">
        <v>104</v>
      </c>
      <c r="S31" s="438">
        <v>113</v>
      </c>
      <c r="T31" s="441">
        <v>5112</v>
      </c>
      <c r="U31" s="433">
        <v>297</v>
      </c>
      <c r="V31" s="320">
        <v>142</v>
      </c>
      <c r="W31" s="309">
        <v>2027</v>
      </c>
    </row>
    <row r="32" spans="1:23" ht="16.2">
      <c r="A32" s="392">
        <v>26</v>
      </c>
      <c r="B32" s="369" t="s">
        <v>274</v>
      </c>
      <c r="C32" s="433">
        <v>5</v>
      </c>
      <c r="D32" s="320">
        <v>5</v>
      </c>
      <c r="E32" s="320">
        <v>4</v>
      </c>
      <c r="F32" s="320">
        <v>8</v>
      </c>
      <c r="G32" s="320">
        <v>0</v>
      </c>
      <c r="H32" s="320">
        <v>2</v>
      </c>
      <c r="I32" s="320">
        <v>47</v>
      </c>
      <c r="J32" s="320">
        <v>28</v>
      </c>
      <c r="K32" s="320">
        <v>187</v>
      </c>
      <c r="L32" s="320">
        <v>90</v>
      </c>
      <c r="M32" s="320">
        <v>137</v>
      </c>
      <c r="N32" s="320">
        <v>111</v>
      </c>
      <c r="O32" s="320">
        <v>0</v>
      </c>
      <c r="P32" s="320">
        <v>0</v>
      </c>
      <c r="Q32" s="320">
        <v>10</v>
      </c>
      <c r="R32" s="381">
        <v>8</v>
      </c>
      <c r="S32" s="438">
        <v>32</v>
      </c>
      <c r="T32" s="438">
        <v>674</v>
      </c>
      <c r="U32" s="433">
        <v>27</v>
      </c>
      <c r="V32" s="320">
        <v>1</v>
      </c>
      <c r="W32" s="383">
        <v>314</v>
      </c>
    </row>
    <row r="33" spans="1:23" ht="16.2">
      <c r="A33" s="392">
        <v>27</v>
      </c>
      <c r="B33" s="369" t="s">
        <v>275</v>
      </c>
      <c r="C33" s="433">
        <v>48</v>
      </c>
      <c r="D33" s="320">
        <v>31</v>
      </c>
      <c r="E33" s="320">
        <v>31</v>
      </c>
      <c r="F33" s="320">
        <v>23</v>
      </c>
      <c r="G33" s="320">
        <v>3</v>
      </c>
      <c r="H33" s="320">
        <v>3</v>
      </c>
      <c r="I33" s="320">
        <v>730</v>
      </c>
      <c r="J33" s="320">
        <v>269</v>
      </c>
      <c r="K33" s="320">
        <v>550</v>
      </c>
      <c r="L33" s="320">
        <v>447</v>
      </c>
      <c r="M33" s="320">
        <v>802</v>
      </c>
      <c r="N33" s="320">
        <v>739</v>
      </c>
      <c r="O33" s="320">
        <v>1</v>
      </c>
      <c r="P33" s="320">
        <v>4</v>
      </c>
      <c r="Q33" s="320">
        <v>74</v>
      </c>
      <c r="R33" s="381">
        <v>61</v>
      </c>
      <c r="S33" s="438">
        <v>68</v>
      </c>
      <c r="T33" s="441">
        <v>3884</v>
      </c>
      <c r="U33" s="433">
        <v>118</v>
      </c>
      <c r="V33" s="320">
        <v>0</v>
      </c>
      <c r="W33" s="309">
        <v>1590</v>
      </c>
    </row>
    <row r="34" spans="1:23" ht="16.2">
      <c r="A34" s="393">
        <v>28</v>
      </c>
      <c r="B34" s="744" t="s">
        <v>276</v>
      </c>
      <c r="C34" s="435">
        <v>819</v>
      </c>
      <c r="D34" s="817">
        <v>590</v>
      </c>
      <c r="E34" s="817">
        <v>427</v>
      </c>
      <c r="F34" s="817">
        <v>385</v>
      </c>
      <c r="G34" s="817">
        <v>19</v>
      </c>
      <c r="H34" s="817">
        <v>13</v>
      </c>
      <c r="I34" s="815">
        <v>1325</v>
      </c>
      <c r="J34" s="817">
        <v>913</v>
      </c>
      <c r="K34" s="815">
        <v>3655</v>
      </c>
      <c r="L34" s="815">
        <v>3049</v>
      </c>
      <c r="M34" s="815">
        <v>2031</v>
      </c>
      <c r="N34" s="815">
        <v>1937</v>
      </c>
      <c r="O34" s="817">
        <v>14</v>
      </c>
      <c r="P34" s="817">
        <v>9</v>
      </c>
      <c r="Q34" s="817">
        <v>247</v>
      </c>
      <c r="R34" s="742">
        <v>292</v>
      </c>
      <c r="S34" s="685">
        <v>471</v>
      </c>
      <c r="T34" s="688">
        <v>16196</v>
      </c>
      <c r="U34" s="435">
        <v>28</v>
      </c>
      <c r="V34" s="817">
        <v>997</v>
      </c>
      <c r="W34" s="861">
        <v>7287</v>
      </c>
    </row>
    <row r="35" spans="1:23" ht="16.2">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729</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696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19">
    <mergeCell ref="M4:N4"/>
    <mergeCell ref="O4:P4"/>
    <mergeCell ref="Q4:R4"/>
    <mergeCell ref="A2:W2"/>
    <mergeCell ref="A3:A5"/>
    <mergeCell ref="B3:B5"/>
    <mergeCell ref="C3:T3"/>
    <mergeCell ref="U3:W4"/>
    <mergeCell ref="C4:D4"/>
    <mergeCell ref="E4:F4"/>
    <mergeCell ref="G4:H4"/>
    <mergeCell ref="I4:J4"/>
    <mergeCell ref="K4:L4"/>
    <mergeCell ref="A41:W41"/>
    <mergeCell ref="A36:W36"/>
    <mergeCell ref="A37:W37"/>
    <mergeCell ref="A38:W38"/>
    <mergeCell ref="A39:W39"/>
    <mergeCell ref="A40:W40"/>
  </mergeCells>
  <hyperlinks>
    <hyperlink ref="A1" location="'Table of Contents'!A1" display="Return to Table of Contents" xr:uid="{E27A15F9-C4D1-4DFC-9ED5-791E090E0BC0}"/>
    <hyperlink ref="A43" location="'Table of Contents'!A1" display="Return to Table of Contents" xr:uid="{2EDA8C60-EF32-445A-8314-B9153F10F254}"/>
  </hyperlinks>
  <pageMargins left="0.2" right="0.2" top="0.5" bottom="0.5" header="0" footer="0"/>
  <pageSetup paperSize="5"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3212-2165-40E9-A4DA-72C7A6E267AA}">
  <dimension ref="A1:W43"/>
  <sheetViews>
    <sheetView showGridLines="0" zoomScale="80" zoomScaleNormal="80" workbookViewId="0">
      <selection activeCell="A4" sqref="A4:A35"/>
    </sheetView>
  </sheetViews>
  <sheetFormatPr defaultColWidth="11" defaultRowHeight="15" customHeight="1"/>
  <cols>
    <col min="1" max="1" width="9.19921875" style="9" customWidth="1"/>
    <col min="2" max="2" width="38.199218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4.6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5" bestFit="1" customWidth="1"/>
    <col min="21" max="21" width="7.3984375" bestFit="1" customWidth="1"/>
    <col min="22" max="22" width="3.59765625" bestFit="1" customWidth="1"/>
    <col min="23" max="23" width="11.09765625" bestFit="1" customWidth="1"/>
  </cols>
  <sheetData>
    <row r="1" spans="1:23" ht="15" customHeight="1">
      <c r="A1" s="128" t="s">
        <v>204</v>
      </c>
    </row>
    <row r="2" spans="1:23" ht="135" customHeight="1">
      <c r="A2" s="1243" t="s">
        <v>730</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27.6" customHeight="1">
      <c r="A3" s="1360" t="s">
        <v>621</v>
      </c>
      <c r="B3" s="1360"/>
      <c r="C3" s="1360"/>
      <c r="D3" s="1360"/>
      <c r="E3" s="1360"/>
      <c r="F3" s="1360"/>
      <c r="G3" s="1360"/>
      <c r="H3" s="1360"/>
      <c r="I3" s="1360"/>
      <c r="J3" s="1360"/>
      <c r="K3" s="1360"/>
      <c r="L3" s="1360"/>
      <c r="M3" s="1360"/>
      <c r="N3" s="1360"/>
      <c r="O3" s="1360"/>
      <c r="P3" s="1360"/>
      <c r="Q3" s="1360"/>
      <c r="R3" s="1360"/>
      <c r="S3" s="1360"/>
      <c r="T3" s="1360"/>
      <c r="U3" s="1360"/>
      <c r="V3" s="1360"/>
      <c r="W3" s="1360"/>
    </row>
    <row r="4" spans="1:23" s="13" customFormat="1" ht="17.100000000000001" customHeight="1">
      <c r="A4" s="1308" t="s">
        <v>245</v>
      </c>
      <c r="B4" s="1363" t="s">
        <v>246</v>
      </c>
      <c r="C4" s="1293" t="s">
        <v>592</v>
      </c>
      <c r="D4" s="1293"/>
      <c r="E4" s="1293"/>
      <c r="F4" s="1293"/>
      <c r="G4" s="1293"/>
      <c r="H4" s="1293"/>
      <c r="I4" s="1293"/>
      <c r="J4" s="1293"/>
      <c r="K4" s="1293"/>
      <c r="L4" s="1293"/>
      <c r="M4" s="1293"/>
      <c r="N4" s="1293"/>
      <c r="O4" s="1293"/>
      <c r="P4" s="1293"/>
      <c r="Q4" s="1293"/>
      <c r="R4" s="1293"/>
      <c r="S4" s="1293"/>
      <c r="T4" s="1294"/>
      <c r="U4" s="1335" t="s">
        <v>598</v>
      </c>
      <c r="V4" s="1335"/>
      <c r="W4" s="1358"/>
    </row>
    <row r="5" spans="1:23" s="13" customFormat="1" ht="45.6" customHeight="1">
      <c r="A5" s="1308"/>
      <c r="B5" s="1363"/>
      <c r="C5" s="1354" t="s">
        <v>295</v>
      </c>
      <c r="D5" s="1355"/>
      <c r="E5" s="1354" t="s">
        <v>593</v>
      </c>
      <c r="F5" s="1355"/>
      <c r="G5" s="1354" t="s">
        <v>594</v>
      </c>
      <c r="H5" s="1355"/>
      <c r="I5" s="1354" t="s">
        <v>217</v>
      </c>
      <c r="J5" s="1355"/>
      <c r="K5" s="1354" t="s">
        <v>595</v>
      </c>
      <c r="L5" s="1355"/>
      <c r="M5" s="1354" t="s">
        <v>223</v>
      </c>
      <c r="N5" s="1355"/>
      <c r="O5" s="1354" t="s">
        <v>596</v>
      </c>
      <c r="P5" s="1355"/>
      <c r="Q5" s="1354" t="s">
        <v>221</v>
      </c>
      <c r="R5" s="1356"/>
      <c r="S5" s="371" t="s">
        <v>207</v>
      </c>
      <c r="T5" s="419" t="s">
        <v>597</v>
      </c>
      <c r="U5" s="1336"/>
      <c r="V5" s="1336"/>
      <c r="W5" s="1359"/>
    </row>
    <row r="6" spans="1:23" s="13" customFormat="1" ht="17.100000000000001" customHeight="1">
      <c r="A6" s="1309"/>
      <c r="B6" s="1364"/>
      <c r="C6" s="334" t="s">
        <v>234</v>
      </c>
      <c r="D6" s="334" t="s">
        <v>238</v>
      </c>
      <c r="E6" s="334" t="s">
        <v>234</v>
      </c>
      <c r="F6" s="334" t="s">
        <v>238</v>
      </c>
      <c r="G6" s="334" t="s">
        <v>234</v>
      </c>
      <c r="H6" s="334" t="s">
        <v>238</v>
      </c>
      <c r="I6" s="334" t="s">
        <v>234</v>
      </c>
      <c r="J6" s="334" t="s">
        <v>238</v>
      </c>
      <c r="K6" s="334" t="s">
        <v>234</v>
      </c>
      <c r="L6" s="334" t="s">
        <v>238</v>
      </c>
      <c r="M6" s="334" t="s">
        <v>234</v>
      </c>
      <c r="N6" s="334" t="s">
        <v>238</v>
      </c>
      <c r="O6" s="334" t="s">
        <v>234</v>
      </c>
      <c r="P6" s="334" t="s">
        <v>238</v>
      </c>
      <c r="Q6" s="334" t="s">
        <v>234</v>
      </c>
      <c r="R6" s="403" t="s">
        <v>238</v>
      </c>
      <c r="S6" s="371" t="s">
        <v>599</v>
      </c>
      <c r="T6" s="924" t="s">
        <v>207</v>
      </c>
      <c r="U6" s="893" t="s">
        <v>600</v>
      </c>
      <c r="V6" s="437" t="s">
        <v>601</v>
      </c>
      <c r="W6" s="403" t="s">
        <v>602</v>
      </c>
    </row>
    <row r="7" spans="1:23" s="13" customFormat="1" ht="16.2">
      <c r="A7" s="914" t="s">
        <v>603</v>
      </c>
      <c r="B7" s="410" t="s">
        <v>248</v>
      </c>
      <c r="C7" s="921">
        <v>11</v>
      </c>
      <c r="D7" s="887">
        <v>1</v>
      </c>
      <c r="E7" s="887">
        <v>7</v>
      </c>
      <c r="F7" s="887">
        <v>0</v>
      </c>
      <c r="G7" s="887">
        <v>3</v>
      </c>
      <c r="H7" s="887">
        <v>0</v>
      </c>
      <c r="I7" s="887">
        <v>62</v>
      </c>
      <c r="J7" s="887">
        <v>6</v>
      </c>
      <c r="K7" s="887">
        <v>182</v>
      </c>
      <c r="L7" s="887">
        <v>11</v>
      </c>
      <c r="M7" s="887">
        <v>352</v>
      </c>
      <c r="N7" s="887">
        <v>35</v>
      </c>
      <c r="O7" s="887">
        <v>0</v>
      </c>
      <c r="P7" s="887">
        <v>0</v>
      </c>
      <c r="Q7" s="887">
        <v>26</v>
      </c>
      <c r="R7" s="895">
        <v>3</v>
      </c>
      <c r="S7" s="447">
        <v>20</v>
      </c>
      <c r="T7" s="923">
        <v>719</v>
      </c>
      <c r="U7" s="921">
        <v>28</v>
      </c>
      <c r="V7" s="389">
        <v>8</v>
      </c>
      <c r="W7" s="395">
        <v>389</v>
      </c>
    </row>
    <row r="8" spans="1:23" s="13" customFormat="1" ht="16.2">
      <c r="A8" s="392" t="s">
        <v>604</v>
      </c>
      <c r="B8" s="369" t="s">
        <v>249</v>
      </c>
      <c r="C8" s="433">
        <v>0</v>
      </c>
      <c r="D8" s="320">
        <v>0</v>
      </c>
      <c r="E8" s="320">
        <v>0</v>
      </c>
      <c r="F8" s="320">
        <v>0</v>
      </c>
      <c r="G8" s="320">
        <v>0</v>
      </c>
      <c r="H8" s="320">
        <v>0</v>
      </c>
      <c r="I8" s="320">
        <v>0</v>
      </c>
      <c r="J8" s="320">
        <v>0</v>
      </c>
      <c r="K8" s="320">
        <v>0</v>
      </c>
      <c r="L8" s="320">
        <v>0</v>
      </c>
      <c r="M8" s="320">
        <v>0</v>
      </c>
      <c r="N8" s="320">
        <v>0</v>
      </c>
      <c r="O8" s="320">
        <v>0</v>
      </c>
      <c r="P8" s="320">
        <v>0</v>
      </c>
      <c r="Q8" s="320">
        <v>0</v>
      </c>
      <c r="R8" s="381">
        <v>0</v>
      </c>
      <c r="S8" s="438">
        <v>0</v>
      </c>
      <c r="T8" s="438">
        <v>0</v>
      </c>
      <c r="U8" s="433">
        <v>0</v>
      </c>
      <c r="V8" s="320">
        <v>0</v>
      </c>
      <c r="W8" s="383">
        <v>0</v>
      </c>
    </row>
    <row r="9" spans="1:23" s="13" customFormat="1" ht="16.2">
      <c r="A9" s="392" t="s">
        <v>605</v>
      </c>
      <c r="B9" s="369" t="s">
        <v>250</v>
      </c>
      <c r="C9" s="433">
        <v>2</v>
      </c>
      <c r="D9" s="320">
        <v>0</v>
      </c>
      <c r="E9" s="320">
        <v>0</v>
      </c>
      <c r="F9" s="320">
        <v>0</v>
      </c>
      <c r="G9" s="320">
        <v>0</v>
      </c>
      <c r="H9" s="320">
        <v>0</v>
      </c>
      <c r="I9" s="320">
        <v>12</v>
      </c>
      <c r="J9" s="320">
        <v>2</v>
      </c>
      <c r="K9" s="320">
        <v>21</v>
      </c>
      <c r="L9" s="320">
        <v>3</v>
      </c>
      <c r="M9" s="320">
        <v>11</v>
      </c>
      <c r="N9" s="320">
        <v>2</v>
      </c>
      <c r="O9" s="320">
        <v>0</v>
      </c>
      <c r="P9" s="320">
        <v>0</v>
      </c>
      <c r="Q9" s="320">
        <v>3</v>
      </c>
      <c r="R9" s="381">
        <v>0</v>
      </c>
      <c r="S9" s="438">
        <v>3</v>
      </c>
      <c r="T9" s="438">
        <v>59</v>
      </c>
      <c r="U9" s="433">
        <v>3</v>
      </c>
      <c r="V9" s="320">
        <v>1</v>
      </c>
      <c r="W9" s="383">
        <v>21</v>
      </c>
    </row>
    <row r="10" spans="1:23" s="13" customFormat="1" ht="16.2">
      <c r="A10" s="392" t="s">
        <v>606</v>
      </c>
      <c r="B10" s="369" t="s">
        <v>251</v>
      </c>
      <c r="C10" s="433">
        <v>0</v>
      </c>
      <c r="D10" s="320">
        <v>0</v>
      </c>
      <c r="E10" s="320">
        <v>0</v>
      </c>
      <c r="F10" s="320">
        <v>0</v>
      </c>
      <c r="G10" s="320">
        <v>0</v>
      </c>
      <c r="H10" s="320">
        <v>0</v>
      </c>
      <c r="I10" s="320">
        <v>0</v>
      </c>
      <c r="J10" s="320">
        <v>0</v>
      </c>
      <c r="K10" s="320">
        <v>1</v>
      </c>
      <c r="L10" s="320">
        <v>1</v>
      </c>
      <c r="M10" s="320">
        <v>10</v>
      </c>
      <c r="N10" s="320">
        <v>2</v>
      </c>
      <c r="O10" s="320">
        <v>0</v>
      </c>
      <c r="P10" s="320">
        <v>0</v>
      </c>
      <c r="Q10" s="320">
        <v>0</v>
      </c>
      <c r="R10" s="381">
        <v>0</v>
      </c>
      <c r="S10" s="438">
        <v>0</v>
      </c>
      <c r="T10" s="438">
        <v>14</v>
      </c>
      <c r="U10" s="433">
        <v>0</v>
      </c>
      <c r="V10" s="320">
        <v>0</v>
      </c>
      <c r="W10" s="383">
        <v>11</v>
      </c>
    </row>
    <row r="11" spans="1:23" s="13" customFormat="1" ht="16.2">
      <c r="A11" s="392" t="s">
        <v>607</v>
      </c>
      <c r="B11" s="369" t="s">
        <v>252</v>
      </c>
      <c r="C11" s="433">
        <v>0</v>
      </c>
      <c r="D11" s="320">
        <v>0</v>
      </c>
      <c r="E11" s="320">
        <v>0</v>
      </c>
      <c r="F11" s="320">
        <v>0</v>
      </c>
      <c r="G11" s="320">
        <v>0</v>
      </c>
      <c r="H11" s="320">
        <v>0</v>
      </c>
      <c r="I11" s="320">
        <v>0</v>
      </c>
      <c r="J11" s="320">
        <v>0</v>
      </c>
      <c r="K11" s="320">
        <v>0</v>
      </c>
      <c r="L11" s="320">
        <v>0</v>
      </c>
      <c r="M11" s="320">
        <v>14</v>
      </c>
      <c r="N11" s="320">
        <v>4</v>
      </c>
      <c r="O11" s="320">
        <v>0</v>
      </c>
      <c r="P11" s="320">
        <v>0</v>
      </c>
      <c r="Q11" s="320">
        <v>0</v>
      </c>
      <c r="R11" s="381">
        <v>0</v>
      </c>
      <c r="S11" s="438">
        <v>1</v>
      </c>
      <c r="T11" s="438">
        <v>19</v>
      </c>
      <c r="U11" s="433">
        <v>0</v>
      </c>
      <c r="V11" s="320">
        <v>0</v>
      </c>
      <c r="W11" s="383">
        <v>8</v>
      </c>
    </row>
    <row r="12" spans="1:23" s="13" customFormat="1" ht="16.2">
      <c r="A12" s="392" t="s">
        <v>608</v>
      </c>
      <c r="B12" s="369" t="s">
        <v>253</v>
      </c>
      <c r="C12" s="433">
        <v>1</v>
      </c>
      <c r="D12" s="320">
        <v>0</v>
      </c>
      <c r="E12" s="320">
        <v>0</v>
      </c>
      <c r="F12" s="320">
        <v>0</v>
      </c>
      <c r="G12" s="320">
        <v>0</v>
      </c>
      <c r="H12" s="320">
        <v>0</v>
      </c>
      <c r="I12" s="320">
        <v>2</v>
      </c>
      <c r="J12" s="320">
        <v>1</v>
      </c>
      <c r="K12" s="320">
        <v>10</v>
      </c>
      <c r="L12" s="320">
        <v>1</v>
      </c>
      <c r="M12" s="320">
        <v>27</v>
      </c>
      <c r="N12" s="320">
        <v>7</v>
      </c>
      <c r="O12" s="320">
        <v>0</v>
      </c>
      <c r="P12" s="320">
        <v>0</v>
      </c>
      <c r="Q12" s="320">
        <v>1</v>
      </c>
      <c r="R12" s="381">
        <v>1</v>
      </c>
      <c r="S12" s="438">
        <v>6</v>
      </c>
      <c r="T12" s="438">
        <v>57</v>
      </c>
      <c r="U12" s="433">
        <v>0</v>
      </c>
      <c r="V12" s="320">
        <v>3</v>
      </c>
      <c r="W12" s="383">
        <v>36</v>
      </c>
    </row>
    <row r="13" spans="1:23" s="13" customFormat="1" ht="16.2">
      <c r="A13" s="392" t="s">
        <v>609</v>
      </c>
      <c r="B13" s="369" t="s">
        <v>254</v>
      </c>
      <c r="C13" s="433">
        <v>2</v>
      </c>
      <c r="D13" s="320">
        <v>0</v>
      </c>
      <c r="E13" s="320">
        <v>0</v>
      </c>
      <c r="F13" s="320">
        <v>0</v>
      </c>
      <c r="G13" s="320">
        <v>0</v>
      </c>
      <c r="H13" s="320">
        <v>0</v>
      </c>
      <c r="I13" s="320">
        <v>2</v>
      </c>
      <c r="J13" s="320">
        <v>1</v>
      </c>
      <c r="K13" s="320">
        <v>22</v>
      </c>
      <c r="L13" s="320">
        <v>2</v>
      </c>
      <c r="M13" s="320">
        <v>26</v>
      </c>
      <c r="N13" s="320">
        <v>2</v>
      </c>
      <c r="O13" s="320">
        <v>0</v>
      </c>
      <c r="P13" s="320">
        <v>0</v>
      </c>
      <c r="Q13" s="320">
        <v>3</v>
      </c>
      <c r="R13" s="381">
        <v>0</v>
      </c>
      <c r="S13" s="438">
        <v>1</v>
      </c>
      <c r="T13" s="438">
        <v>61</v>
      </c>
      <c r="U13" s="433">
        <v>1</v>
      </c>
      <c r="V13" s="320">
        <v>0</v>
      </c>
      <c r="W13" s="383">
        <v>40</v>
      </c>
    </row>
    <row r="14" spans="1:23" s="13" customFormat="1" ht="16.2">
      <c r="A14" s="392" t="s">
        <v>611</v>
      </c>
      <c r="B14" s="369" t="s">
        <v>255</v>
      </c>
      <c r="C14" s="433">
        <v>2</v>
      </c>
      <c r="D14" s="320">
        <v>0</v>
      </c>
      <c r="E14" s="320">
        <v>1</v>
      </c>
      <c r="F14" s="320">
        <v>0</v>
      </c>
      <c r="G14" s="320">
        <v>0</v>
      </c>
      <c r="H14" s="320">
        <v>0</v>
      </c>
      <c r="I14" s="320">
        <v>3</v>
      </c>
      <c r="J14" s="320">
        <v>0</v>
      </c>
      <c r="K14" s="320">
        <v>6</v>
      </c>
      <c r="L14" s="320">
        <v>0</v>
      </c>
      <c r="M14" s="320">
        <v>21</v>
      </c>
      <c r="N14" s="320">
        <v>0</v>
      </c>
      <c r="O14" s="320">
        <v>0</v>
      </c>
      <c r="P14" s="320">
        <v>0</v>
      </c>
      <c r="Q14" s="320">
        <v>7</v>
      </c>
      <c r="R14" s="381">
        <v>1</v>
      </c>
      <c r="S14" s="438">
        <v>0</v>
      </c>
      <c r="T14" s="438">
        <v>41</v>
      </c>
      <c r="U14" s="433">
        <v>0</v>
      </c>
      <c r="V14" s="320">
        <v>0</v>
      </c>
      <c r="W14" s="383">
        <v>24</v>
      </c>
    </row>
    <row r="15" spans="1:23" s="13" customFormat="1" ht="16.2">
      <c r="A15" s="392" t="s">
        <v>613</v>
      </c>
      <c r="B15" s="369" t="s">
        <v>256</v>
      </c>
      <c r="C15" s="433">
        <v>0</v>
      </c>
      <c r="D15" s="320">
        <v>0</v>
      </c>
      <c r="E15" s="320">
        <v>0</v>
      </c>
      <c r="F15" s="320">
        <v>0</v>
      </c>
      <c r="G15" s="320">
        <v>0</v>
      </c>
      <c r="H15" s="320">
        <v>0</v>
      </c>
      <c r="I15" s="320">
        <v>0</v>
      </c>
      <c r="J15" s="320">
        <v>0</v>
      </c>
      <c r="K15" s="320">
        <v>0</v>
      </c>
      <c r="L15" s="320">
        <v>0</v>
      </c>
      <c r="M15" s="320">
        <v>0</v>
      </c>
      <c r="N15" s="320">
        <v>0</v>
      </c>
      <c r="O15" s="320">
        <v>0</v>
      </c>
      <c r="P15" s="320">
        <v>0</v>
      </c>
      <c r="Q15" s="320">
        <v>0</v>
      </c>
      <c r="R15" s="381">
        <v>0</v>
      </c>
      <c r="S15" s="438">
        <v>0</v>
      </c>
      <c r="T15" s="438">
        <v>0</v>
      </c>
      <c r="U15" s="433">
        <v>0</v>
      </c>
      <c r="V15" s="320">
        <v>0</v>
      </c>
      <c r="W15" s="383">
        <v>0</v>
      </c>
    </row>
    <row r="16" spans="1:23" s="13" customFormat="1" ht="16.2">
      <c r="A16" s="392" t="s">
        <v>614</v>
      </c>
      <c r="B16" s="369" t="s">
        <v>257</v>
      </c>
      <c r="C16" s="433">
        <v>0</v>
      </c>
      <c r="D16" s="320">
        <v>0</v>
      </c>
      <c r="E16" s="320">
        <v>0</v>
      </c>
      <c r="F16" s="320">
        <v>0</v>
      </c>
      <c r="G16" s="320">
        <v>0</v>
      </c>
      <c r="H16" s="320">
        <v>0</v>
      </c>
      <c r="I16" s="320">
        <v>0</v>
      </c>
      <c r="J16" s="320">
        <v>0</v>
      </c>
      <c r="K16" s="320">
        <v>0</v>
      </c>
      <c r="L16" s="320">
        <v>0</v>
      </c>
      <c r="M16" s="320">
        <v>0</v>
      </c>
      <c r="N16" s="320">
        <v>0</v>
      </c>
      <c r="O16" s="320">
        <v>0</v>
      </c>
      <c r="P16" s="320">
        <v>0</v>
      </c>
      <c r="Q16" s="320">
        <v>0</v>
      </c>
      <c r="R16" s="381">
        <v>0</v>
      </c>
      <c r="S16" s="438">
        <v>0</v>
      </c>
      <c r="T16" s="438">
        <v>0</v>
      </c>
      <c r="U16" s="433">
        <v>0</v>
      </c>
      <c r="V16" s="320">
        <v>0</v>
      </c>
      <c r="W16" s="383">
        <v>0</v>
      </c>
    </row>
    <row r="17" spans="1:23" s="13" customFormat="1" ht="16.2">
      <c r="A17" s="392">
        <v>10</v>
      </c>
      <c r="B17" s="369" t="s">
        <v>258</v>
      </c>
      <c r="C17" s="433">
        <v>0</v>
      </c>
      <c r="D17" s="320">
        <v>0</v>
      </c>
      <c r="E17" s="320">
        <v>0</v>
      </c>
      <c r="F17" s="320">
        <v>0</v>
      </c>
      <c r="G17" s="320">
        <v>0</v>
      </c>
      <c r="H17" s="320">
        <v>0</v>
      </c>
      <c r="I17" s="320">
        <v>0</v>
      </c>
      <c r="J17" s="320">
        <v>0</v>
      </c>
      <c r="K17" s="320">
        <v>0</v>
      </c>
      <c r="L17" s="320">
        <v>0</v>
      </c>
      <c r="M17" s="320">
        <v>0</v>
      </c>
      <c r="N17" s="320">
        <v>0</v>
      </c>
      <c r="O17" s="320">
        <v>0</v>
      </c>
      <c r="P17" s="320">
        <v>0</v>
      </c>
      <c r="Q17" s="320">
        <v>0</v>
      </c>
      <c r="R17" s="381">
        <v>0</v>
      </c>
      <c r="S17" s="438">
        <v>0</v>
      </c>
      <c r="T17" s="438">
        <v>0</v>
      </c>
      <c r="U17" s="433">
        <v>0</v>
      </c>
      <c r="V17" s="320">
        <v>0</v>
      </c>
      <c r="W17" s="383">
        <v>0</v>
      </c>
    </row>
    <row r="18" spans="1:23" s="13" customFormat="1" ht="16.2">
      <c r="A18" s="392">
        <v>11</v>
      </c>
      <c r="B18" s="369" t="s">
        <v>259</v>
      </c>
      <c r="C18" s="433">
        <v>0</v>
      </c>
      <c r="D18" s="320">
        <v>0</v>
      </c>
      <c r="E18" s="320">
        <v>0</v>
      </c>
      <c r="F18" s="320">
        <v>0</v>
      </c>
      <c r="G18" s="320">
        <v>1</v>
      </c>
      <c r="H18" s="320">
        <v>0</v>
      </c>
      <c r="I18" s="320">
        <v>0</v>
      </c>
      <c r="J18" s="320">
        <v>0</v>
      </c>
      <c r="K18" s="320">
        <v>10</v>
      </c>
      <c r="L18" s="320">
        <v>0</v>
      </c>
      <c r="M18" s="320">
        <v>21</v>
      </c>
      <c r="N18" s="320">
        <v>3</v>
      </c>
      <c r="O18" s="320">
        <v>0</v>
      </c>
      <c r="P18" s="320">
        <v>0</v>
      </c>
      <c r="Q18" s="320">
        <v>0</v>
      </c>
      <c r="R18" s="381">
        <v>0</v>
      </c>
      <c r="S18" s="438">
        <v>1</v>
      </c>
      <c r="T18" s="438">
        <v>36</v>
      </c>
      <c r="U18" s="433">
        <v>0</v>
      </c>
      <c r="V18" s="320">
        <v>3</v>
      </c>
      <c r="W18" s="383">
        <v>20</v>
      </c>
    </row>
    <row r="19" spans="1:23" s="13" customFormat="1" ht="16.2">
      <c r="A19" s="392">
        <v>12</v>
      </c>
      <c r="B19" s="369" t="s">
        <v>260</v>
      </c>
      <c r="C19" s="433">
        <v>0</v>
      </c>
      <c r="D19" s="320">
        <v>0</v>
      </c>
      <c r="E19" s="320">
        <v>0</v>
      </c>
      <c r="F19" s="320">
        <v>0</v>
      </c>
      <c r="G19" s="320">
        <v>0</v>
      </c>
      <c r="H19" s="320">
        <v>0</v>
      </c>
      <c r="I19" s="320">
        <v>2</v>
      </c>
      <c r="J19" s="320">
        <v>0</v>
      </c>
      <c r="K19" s="320">
        <v>6</v>
      </c>
      <c r="L19" s="320">
        <v>0</v>
      </c>
      <c r="M19" s="320">
        <v>24</v>
      </c>
      <c r="N19" s="320">
        <v>2</v>
      </c>
      <c r="O19" s="320">
        <v>0</v>
      </c>
      <c r="P19" s="320">
        <v>0</v>
      </c>
      <c r="Q19" s="320">
        <v>1</v>
      </c>
      <c r="R19" s="381">
        <v>0</v>
      </c>
      <c r="S19" s="438">
        <v>0</v>
      </c>
      <c r="T19" s="438">
        <v>35</v>
      </c>
      <c r="U19" s="433">
        <v>1</v>
      </c>
      <c r="V19" s="320">
        <v>0</v>
      </c>
      <c r="W19" s="383">
        <v>22</v>
      </c>
    </row>
    <row r="20" spans="1:23" s="13" customFormat="1" ht="16.2">
      <c r="A20" s="392">
        <v>13</v>
      </c>
      <c r="B20" s="369" t="s">
        <v>261</v>
      </c>
      <c r="C20" s="433">
        <v>0</v>
      </c>
      <c r="D20" s="320">
        <v>0</v>
      </c>
      <c r="E20" s="320">
        <v>0</v>
      </c>
      <c r="F20" s="320">
        <v>0</v>
      </c>
      <c r="G20" s="320">
        <v>0</v>
      </c>
      <c r="H20" s="320">
        <v>0</v>
      </c>
      <c r="I20" s="320">
        <v>0</v>
      </c>
      <c r="J20" s="320">
        <v>0</v>
      </c>
      <c r="K20" s="320">
        <v>0</v>
      </c>
      <c r="L20" s="320">
        <v>0</v>
      </c>
      <c r="M20" s="320">
        <v>0</v>
      </c>
      <c r="N20" s="320">
        <v>0</v>
      </c>
      <c r="O20" s="320">
        <v>0</v>
      </c>
      <c r="P20" s="320">
        <v>0</v>
      </c>
      <c r="Q20" s="320">
        <v>0</v>
      </c>
      <c r="R20" s="381">
        <v>0</v>
      </c>
      <c r="S20" s="438">
        <v>0</v>
      </c>
      <c r="T20" s="438">
        <v>0</v>
      </c>
      <c r="U20" s="433">
        <v>0</v>
      </c>
      <c r="V20" s="320">
        <v>0</v>
      </c>
      <c r="W20" s="383">
        <v>0</v>
      </c>
    </row>
    <row r="21" spans="1:23" s="13" customFormat="1" ht="16.2">
      <c r="A21" s="392">
        <v>14</v>
      </c>
      <c r="B21" s="369" t="s">
        <v>262</v>
      </c>
      <c r="C21" s="433">
        <v>0</v>
      </c>
      <c r="D21" s="320">
        <v>0</v>
      </c>
      <c r="E21" s="320">
        <v>2</v>
      </c>
      <c r="F21" s="320">
        <v>0</v>
      </c>
      <c r="G21" s="320">
        <v>0</v>
      </c>
      <c r="H21" s="320">
        <v>0</v>
      </c>
      <c r="I21" s="320">
        <v>3</v>
      </c>
      <c r="J21" s="320">
        <v>0</v>
      </c>
      <c r="K21" s="320">
        <v>7</v>
      </c>
      <c r="L21" s="320">
        <v>0</v>
      </c>
      <c r="M21" s="320">
        <v>28</v>
      </c>
      <c r="N21" s="320">
        <v>2</v>
      </c>
      <c r="O21" s="320">
        <v>0</v>
      </c>
      <c r="P21" s="320">
        <v>0</v>
      </c>
      <c r="Q21" s="320">
        <v>0</v>
      </c>
      <c r="R21" s="381">
        <v>0</v>
      </c>
      <c r="S21" s="438">
        <v>0</v>
      </c>
      <c r="T21" s="438">
        <v>42</v>
      </c>
      <c r="U21" s="433">
        <v>3</v>
      </c>
      <c r="V21" s="320">
        <v>0</v>
      </c>
      <c r="W21" s="383">
        <v>17</v>
      </c>
    </row>
    <row r="22" spans="1:23" s="13" customFormat="1" ht="16.2">
      <c r="A22" s="392">
        <v>15</v>
      </c>
      <c r="B22" s="369" t="s">
        <v>263</v>
      </c>
      <c r="C22" s="433">
        <v>4</v>
      </c>
      <c r="D22" s="320">
        <v>1</v>
      </c>
      <c r="E22" s="320">
        <v>0</v>
      </c>
      <c r="F22" s="320">
        <v>0</v>
      </c>
      <c r="G22" s="320">
        <v>0</v>
      </c>
      <c r="H22" s="320">
        <v>0</v>
      </c>
      <c r="I22" s="320">
        <v>7</v>
      </c>
      <c r="J22" s="320">
        <v>1</v>
      </c>
      <c r="K22" s="320">
        <v>56</v>
      </c>
      <c r="L22" s="320">
        <v>2</v>
      </c>
      <c r="M22" s="320">
        <v>1</v>
      </c>
      <c r="N22" s="320">
        <v>0</v>
      </c>
      <c r="O22" s="320">
        <v>0</v>
      </c>
      <c r="P22" s="320">
        <v>0</v>
      </c>
      <c r="Q22" s="320">
        <v>0</v>
      </c>
      <c r="R22" s="381">
        <v>0</v>
      </c>
      <c r="S22" s="438">
        <v>0</v>
      </c>
      <c r="T22" s="438">
        <v>72</v>
      </c>
      <c r="U22" s="433">
        <v>6</v>
      </c>
      <c r="V22" s="320">
        <v>1</v>
      </c>
      <c r="W22" s="383">
        <v>32</v>
      </c>
    </row>
    <row r="23" spans="1:23" s="13" customFormat="1" ht="16.2">
      <c r="A23" s="392">
        <v>16</v>
      </c>
      <c r="B23" s="369" t="s">
        <v>264</v>
      </c>
      <c r="C23" s="433">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38">
        <v>0</v>
      </c>
      <c r="T23" s="438">
        <v>0</v>
      </c>
      <c r="U23" s="433">
        <v>0</v>
      </c>
      <c r="V23" s="320">
        <v>0</v>
      </c>
      <c r="W23" s="383">
        <v>0</v>
      </c>
    </row>
    <row r="24" spans="1:23" s="13" customFormat="1" ht="16.2">
      <c r="A24" s="392">
        <v>17</v>
      </c>
      <c r="B24" s="369" t="s">
        <v>265</v>
      </c>
      <c r="C24" s="433">
        <v>0</v>
      </c>
      <c r="D24" s="320">
        <v>0</v>
      </c>
      <c r="E24" s="320">
        <v>1</v>
      </c>
      <c r="F24" s="320">
        <v>0</v>
      </c>
      <c r="G24" s="320">
        <v>0</v>
      </c>
      <c r="H24" s="320">
        <v>0</v>
      </c>
      <c r="I24" s="320">
        <v>4</v>
      </c>
      <c r="J24" s="320">
        <v>0</v>
      </c>
      <c r="K24" s="320">
        <v>5</v>
      </c>
      <c r="L24" s="320">
        <v>0</v>
      </c>
      <c r="M24" s="320">
        <v>27</v>
      </c>
      <c r="N24" s="320">
        <v>1</v>
      </c>
      <c r="O24" s="320">
        <v>0</v>
      </c>
      <c r="P24" s="320">
        <v>0</v>
      </c>
      <c r="Q24" s="320">
        <v>2</v>
      </c>
      <c r="R24" s="381">
        <v>0</v>
      </c>
      <c r="S24" s="438">
        <v>0</v>
      </c>
      <c r="T24" s="438">
        <v>40</v>
      </c>
      <c r="U24" s="433">
        <v>1</v>
      </c>
      <c r="V24" s="320">
        <v>0</v>
      </c>
      <c r="W24" s="383">
        <v>19</v>
      </c>
    </row>
    <row r="25" spans="1:23" s="13" customFormat="1" ht="16.2">
      <c r="A25" s="392">
        <v>18</v>
      </c>
      <c r="B25" s="369" t="s">
        <v>266</v>
      </c>
      <c r="C25" s="433">
        <v>0</v>
      </c>
      <c r="D25" s="320">
        <v>0</v>
      </c>
      <c r="E25" s="320">
        <v>0</v>
      </c>
      <c r="F25" s="320">
        <v>0</v>
      </c>
      <c r="G25" s="320">
        <v>0</v>
      </c>
      <c r="H25" s="320">
        <v>0</v>
      </c>
      <c r="I25" s="320">
        <v>0</v>
      </c>
      <c r="J25" s="320">
        <v>0</v>
      </c>
      <c r="K25" s="320">
        <v>0</v>
      </c>
      <c r="L25" s="320">
        <v>0</v>
      </c>
      <c r="M25" s="320">
        <v>0</v>
      </c>
      <c r="N25" s="320">
        <v>0</v>
      </c>
      <c r="O25" s="320">
        <v>0</v>
      </c>
      <c r="P25" s="320">
        <v>0</v>
      </c>
      <c r="Q25" s="320">
        <v>0</v>
      </c>
      <c r="R25" s="381">
        <v>0</v>
      </c>
      <c r="S25" s="438">
        <v>0</v>
      </c>
      <c r="T25" s="438">
        <v>0</v>
      </c>
      <c r="U25" s="433">
        <v>0</v>
      </c>
      <c r="V25" s="320">
        <v>0</v>
      </c>
      <c r="W25" s="383">
        <v>0</v>
      </c>
    </row>
    <row r="26" spans="1:23" s="13" customFormat="1" ht="16.2">
      <c r="A26" s="392">
        <v>19</v>
      </c>
      <c r="B26" s="369" t="s">
        <v>267</v>
      </c>
      <c r="C26" s="433">
        <v>0</v>
      </c>
      <c r="D26" s="320">
        <v>0</v>
      </c>
      <c r="E26" s="320">
        <v>0</v>
      </c>
      <c r="F26" s="320">
        <v>0</v>
      </c>
      <c r="G26" s="320">
        <v>0</v>
      </c>
      <c r="H26" s="320">
        <v>0</v>
      </c>
      <c r="I26" s="320">
        <v>0</v>
      </c>
      <c r="J26" s="320">
        <v>0</v>
      </c>
      <c r="K26" s="320">
        <v>0</v>
      </c>
      <c r="L26" s="320">
        <v>0</v>
      </c>
      <c r="M26" s="320">
        <v>0</v>
      </c>
      <c r="N26" s="320">
        <v>0</v>
      </c>
      <c r="O26" s="320">
        <v>0</v>
      </c>
      <c r="P26" s="320">
        <v>0</v>
      </c>
      <c r="Q26" s="320">
        <v>0</v>
      </c>
      <c r="R26" s="381">
        <v>0</v>
      </c>
      <c r="S26" s="438">
        <v>0</v>
      </c>
      <c r="T26" s="438">
        <v>0</v>
      </c>
      <c r="U26" s="433">
        <v>0</v>
      </c>
      <c r="V26" s="320">
        <v>0</v>
      </c>
      <c r="W26" s="383">
        <v>0</v>
      </c>
    </row>
    <row r="27" spans="1:23" s="13" customFormat="1" ht="16.2">
      <c r="A27" s="392">
        <v>20</v>
      </c>
      <c r="B27" s="369" t="s">
        <v>268</v>
      </c>
      <c r="C27" s="433">
        <v>0</v>
      </c>
      <c r="D27" s="320">
        <v>0</v>
      </c>
      <c r="E27" s="320">
        <v>0</v>
      </c>
      <c r="F27" s="320">
        <v>0</v>
      </c>
      <c r="G27" s="320">
        <v>0</v>
      </c>
      <c r="H27" s="320">
        <v>0</v>
      </c>
      <c r="I27" s="320">
        <v>0</v>
      </c>
      <c r="J27" s="320">
        <v>0</v>
      </c>
      <c r="K27" s="320">
        <v>0</v>
      </c>
      <c r="L27" s="320">
        <v>0</v>
      </c>
      <c r="M27" s="320">
        <v>0</v>
      </c>
      <c r="N27" s="320">
        <v>0</v>
      </c>
      <c r="O27" s="320">
        <v>0</v>
      </c>
      <c r="P27" s="320">
        <v>0</v>
      </c>
      <c r="Q27" s="320">
        <v>0</v>
      </c>
      <c r="R27" s="381">
        <v>0</v>
      </c>
      <c r="S27" s="438">
        <v>0</v>
      </c>
      <c r="T27" s="438">
        <v>0</v>
      </c>
      <c r="U27" s="433">
        <v>0</v>
      </c>
      <c r="V27" s="320">
        <v>0</v>
      </c>
      <c r="W27" s="383">
        <v>0</v>
      </c>
    </row>
    <row r="28" spans="1:23" s="13" customFormat="1" ht="16.2">
      <c r="A28" s="392">
        <v>21</v>
      </c>
      <c r="B28" s="369" t="s">
        <v>269</v>
      </c>
      <c r="C28" s="433">
        <v>0</v>
      </c>
      <c r="D28" s="320">
        <v>0</v>
      </c>
      <c r="E28" s="320">
        <v>1</v>
      </c>
      <c r="F28" s="320">
        <v>0</v>
      </c>
      <c r="G28" s="320">
        <v>0</v>
      </c>
      <c r="H28" s="320">
        <v>0</v>
      </c>
      <c r="I28" s="320">
        <v>2</v>
      </c>
      <c r="J28" s="320">
        <v>0</v>
      </c>
      <c r="K28" s="320">
        <v>10</v>
      </c>
      <c r="L28" s="320">
        <v>0</v>
      </c>
      <c r="M28" s="320">
        <v>22</v>
      </c>
      <c r="N28" s="320">
        <v>3</v>
      </c>
      <c r="O28" s="320">
        <v>0</v>
      </c>
      <c r="P28" s="320">
        <v>0</v>
      </c>
      <c r="Q28" s="320">
        <v>1</v>
      </c>
      <c r="R28" s="381">
        <v>0</v>
      </c>
      <c r="S28" s="438">
        <v>1</v>
      </c>
      <c r="T28" s="438">
        <v>40</v>
      </c>
      <c r="U28" s="433">
        <v>2</v>
      </c>
      <c r="V28" s="320">
        <v>0</v>
      </c>
      <c r="W28" s="383">
        <v>20</v>
      </c>
    </row>
    <row r="29" spans="1:23" s="13" customFormat="1" ht="16.2">
      <c r="A29" s="392">
        <v>22</v>
      </c>
      <c r="B29" s="369" t="s">
        <v>270</v>
      </c>
      <c r="C29" s="433">
        <v>0</v>
      </c>
      <c r="D29" s="320">
        <v>0</v>
      </c>
      <c r="E29" s="320">
        <v>0</v>
      </c>
      <c r="F29" s="320">
        <v>0</v>
      </c>
      <c r="G29" s="320">
        <v>0</v>
      </c>
      <c r="H29" s="320">
        <v>0</v>
      </c>
      <c r="I29" s="320">
        <v>1</v>
      </c>
      <c r="J29" s="320">
        <v>0</v>
      </c>
      <c r="K29" s="320">
        <v>2</v>
      </c>
      <c r="L29" s="320">
        <v>0</v>
      </c>
      <c r="M29" s="320">
        <v>21</v>
      </c>
      <c r="N29" s="320">
        <v>1</v>
      </c>
      <c r="O29" s="320">
        <v>0</v>
      </c>
      <c r="P29" s="320">
        <v>0</v>
      </c>
      <c r="Q29" s="320">
        <v>1</v>
      </c>
      <c r="R29" s="381">
        <v>0</v>
      </c>
      <c r="S29" s="438">
        <v>0</v>
      </c>
      <c r="T29" s="438">
        <v>26</v>
      </c>
      <c r="U29" s="433">
        <v>0</v>
      </c>
      <c r="V29" s="320">
        <v>0</v>
      </c>
      <c r="W29" s="383">
        <v>16</v>
      </c>
    </row>
    <row r="30" spans="1:23" s="13" customFormat="1" ht="16.2">
      <c r="A30" s="392">
        <v>23</v>
      </c>
      <c r="B30" s="369" t="s">
        <v>271</v>
      </c>
      <c r="C30" s="433">
        <v>0</v>
      </c>
      <c r="D30" s="320">
        <v>0</v>
      </c>
      <c r="E30" s="320">
        <v>2</v>
      </c>
      <c r="F30" s="320">
        <v>0</v>
      </c>
      <c r="G30" s="320">
        <v>1</v>
      </c>
      <c r="H30" s="320">
        <v>0</v>
      </c>
      <c r="I30" s="320">
        <v>18</v>
      </c>
      <c r="J30" s="320">
        <v>0</v>
      </c>
      <c r="K30" s="320">
        <v>15</v>
      </c>
      <c r="L30" s="320">
        <v>1</v>
      </c>
      <c r="M30" s="320">
        <v>67</v>
      </c>
      <c r="N30" s="320">
        <v>6</v>
      </c>
      <c r="O30" s="320">
        <v>0</v>
      </c>
      <c r="P30" s="320">
        <v>0</v>
      </c>
      <c r="Q30" s="320">
        <v>7</v>
      </c>
      <c r="R30" s="381">
        <v>0</v>
      </c>
      <c r="S30" s="438">
        <v>7</v>
      </c>
      <c r="T30" s="438">
        <v>124</v>
      </c>
      <c r="U30" s="433">
        <v>7</v>
      </c>
      <c r="V30" s="320">
        <v>0</v>
      </c>
      <c r="W30" s="383">
        <v>72</v>
      </c>
    </row>
    <row r="31" spans="1:23" s="13" customFormat="1" ht="16.2">
      <c r="A31" s="392">
        <v>24</v>
      </c>
      <c r="B31" s="369" t="s">
        <v>272</v>
      </c>
      <c r="C31" s="433" t="s">
        <v>622</v>
      </c>
      <c r="D31" s="320" t="s">
        <v>622</v>
      </c>
      <c r="E31" s="320" t="s">
        <v>622</v>
      </c>
      <c r="F31" s="320" t="s">
        <v>622</v>
      </c>
      <c r="G31" s="320" t="s">
        <v>622</v>
      </c>
      <c r="H31" s="320" t="s">
        <v>622</v>
      </c>
      <c r="I31" s="320" t="s">
        <v>622</v>
      </c>
      <c r="J31" s="320" t="s">
        <v>622</v>
      </c>
      <c r="K31" s="320" t="s">
        <v>622</v>
      </c>
      <c r="L31" s="320" t="s">
        <v>622</v>
      </c>
      <c r="M31" s="320" t="s">
        <v>622</v>
      </c>
      <c r="N31" s="320" t="s">
        <v>622</v>
      </c>
      <c r="O31" s="320" t="s">
        <v>622</v>
      </c>
      <c r="P31" s="320" t="s">
        <v>622</v>
      </c>
      <c r="Q31" s="320" t="s">
        <v>622</v>
      </c>
      <c r="R31" s="381" t="s">
        <v>622</v>
      </c>
      <c r="S31" s="440" t="s">
        <v>622</v>
      </c>
      <c r="T31" s="440" t="s">
        <v>622</v>
      </c>
      <c r="U31" s="320" t="s">
        <v>622</v>
      </c>
      <c r="V31" s="320" t="s">
        <v>622</v>
      </c>
      <c r="W31" s="383" t="s">
        <v>622</v>
      </c>
    </row>
    <row r="32" spans="1:23" s="13" customFormat="1" ht="16.2">
      <c r="A32" s="392">
        <v>25</v>
      </c>
      <c r="B32" s="369" t="s">
        <v>273</v>
      </c>
      <c r="C32" s="433">
        <v>0</v>
      </c>
      <c r="D32" s="320">
        <v>0</v>
      </c>
      <c r="E32" s="320">
        <v>0</v>
      </c>
      <c r="F32" s="320">
        <v>0</v>
      </c>
      <c r="G32" s="320">
        <v>1</v>
      </c>
      <c r="H32" s="320">
        <v>0</v>
      </c>
      <c r="I32" s="320">
        <v>0</v>
      </c>
      <c r="J32" s="320">
        <v>0</v>
      </c>
      <c r="K32" s="320">
        <v>2</v>
      </c>
      <c r="L32" s="320">
        <v>0</v>
      </c>
      <c r="M32" s="320">
        <v>13</v>
      </c>
      <c r="N32" s="320">
        <v>0</v>
      </c>
      <c r="O32" s="320">
        <v>0</v>
      </c>
      <c r="P32" s="320">
        <v>0</v>
      </c>
      <c r="Q32" s="320">
        <v>0</v>
      </c>
      <c r="R32" s="381">
        <v>0</v>
      </c>
      <c r="S32" s="438">
        <v>0</v>
      </c>
      <c r="T32" s="438">
        <v>16</v>
      </c>
      <c r="U32" s="433">
        <v>0</v>
      </c>
      <c r="V32" s="320">
        <v>0</v>
      </c>
      <c r="W32" s="383">
        <v>9</v>
      </c>
    </row>
    <row r="33" spans="1:23" s="13" customFormat="1" ht="16.2">
      <c r="A33" s="392">
        <v>26</v>
      </c>
      <c r="B33" s="369" t="s">
        <v>274</v>
      </c>
      <c r="C33" s="433">
        <v>0</v>
      </c>
      <c r="D33" s="320">
        <v>0</v>
      </c>
      <c r="E33" s="320">
        <v>0</v>
      </c>
      <c r="F33" s="320">
        <v>0</v>
      </c>
      <c r="G33" s="320">
        <v>0</v>
      </c>
      <c r="H33" s="320">
        <v>0</v>
      </c>
      <c r="I33" s="320">
        <v>1</v>
      </c>
      <c r="J33" s="320">
        <v>0</v>
      </c>
      <c r="K33" s="320">
        <v>5</v>
      </c>
      <c r="L33" s="320">
        <v>1</v>
      </c>
      <c r="M33" s="320">
        <v>4</v>
      </c>
      <c r="N33" s="320">
        <v>0</v>
      </c>
      <c r="O33" s="320">
        <v>0</v>
      </c>
      <c r="P33" s="320">
        <v>0</v>
      </c>
      <c r="Q33" s="320">
        <v>0</v>
      </c>
      <c r="R33" s="381">
        <v>0</v>
      </c>
      <c r="S33" s="438">
        <v>0</v>
      </c>
      <c r="T33" s="438">
        <v>11</v>
      </c>
      <c r="U33" s="433">
        <v>0</v>
      </c>
      <c r="V33" s="320">
        <v>0</v>
      </c>
      <c r="W33" s="383">
        <v>6</v>
      </c>
    </row>
    <row r="34" spans="1:23" s="13" customFormat="1" ht="16.2">
      <c r="A34" s="392">
        <v>27</v>
      </c>
      <c r="B34" s="369" t="s">
        <v>275</v>
      </c>
      <c r="C34" s="433">
        <v>0</v>
      </c>
      <c r="D34" s="320">
        <v>0</v>
      </c>
      <c r="E34" s="320">
        <v>0</v>
      </c>
      <c r="F34" s="320">
        <v>0</v>
      </c>
      <c r="G34" s="320">
        <v>0</v>
      </c>
      <c r="H34" s="320">
        <v>0</v>
      </c>
      <c r="I34" s="320">
        <v>2</v>
      </c>
      <c r="J34" s="320">
        <v>1</v>
      </c>
      <c r="K34" s="320">
        <v>3</v>
      </c>
      <c r="L34" s="320">
        <v>0</v>
      </c>
      <c r="M34" s="320">
        <v>11</v>
      </c>
      <c r="N34" s="320">
        <v>0</v>
      </c>
      <c r="O34" s="320">
        <v>0</v>
      </c>
      <c r="P34" s="320">
        <v>0</v>
      </c>
      <c r="Q34" s="320">
        <v>0</v>
      </c>
      <c r="R34" s="381">
        <v>1</v>
      </c>
      <c r="S34" s="438">
        <v>0</v>
      </c>
      <c r="T34" s="438">
        <v>18</v>
      </c>
      <c r="U34" s="433">
        <v>2</v>
      </c>
      <c r="V34" s="320">
        <v>0</v>
      </c>
      <c r="W34" s="383">
        <v>10</v>
      </c>
    </row>
    <row r="35" spans="1:23" s="13" customFormat="1" ht="16.2">
      <c r="A35" s="393">
        <v>28</v>
      </c>
      <c r="B35" s="744" t="s">
        <v>276</v>
      </c>
      <c r="C35" s="435">
        <v>0</v>
      </c>
      <c r="D35" s="817">
        <v>0</v>
      </c>
      <c r="E35" s="817">
        <v>0</v>
      </c>
      <c r="F35" s="817">
        <v>0</v>
      </c>
      <c r="G35" s="817">
        <v>0</v>
      </c>
      <c r="H35" s="817">
        <v>0</v>
      </c>
      <c r="I35" s="817">
        <v>0</v>
      </c>
      <c r="J35" s="817">
        <v>0</v>
      </c>
      <c r="K35" s="817">
        <v>0</v>
      </c>
      <c r="L35" s="817">
        <v>0</v>
      </c>
      <c r="M35" s="817">
        <v>0</v>
      </c>
      <c r="N35" s="817">
        <v>0</v>
      </c>
      <c r="O35" s="817">
        <v>0</v>
      </c>
      <c r="P35" s="817">
        <v>0</v>
      </c>
      <c r="Q35" s="817">
        <v>0</v>
      </c>
      <c r="R35" s="742">
        <v>0</v>
      </c>
      <c r="S35" s="685">
        <v>0</v>
      </c>
      <c r="T35" s="685">
        <v>0</v>
      </c>
      <c r="U35" s="435">
        <v>0</v>
      </c>
      <c r="V35" s="817">
        <v>0</v>
      </c>
      <c r="W35" s="898">
        <v>0</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731</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732</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A0EE4B4-C55D-4D84-9A6B-493AE83BB5C5}"/>
    <hyperlink ref="A43" location="'Table of Contents'!A1" display="Return to Table of Contents" xr:uid="{96F2F525-79D9-4068-AD1F-2B68F0644A40}"/>
  </hyperlinks>
  <pageMargins left="0.2" right="0.2" top="0.5" bottom="0.5" header="0" footer="0"/>
  <pageSetup paperSize="5" scale="65"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BF60-F39C-4B3B-A595-DF6D32611025}">
  <dimension ref="A1:W43"/>
  <sheetViews>
    <sheetView showGridLines="0" topLeftCell="A4" zoomScale="80" zoomScaleNormal="80" workbookViewId="0">
      <selection activeCell="A7" sqref="A7:A35"/>
    </sheetView>
  </sheetViews>
  <sheetFormatPr defaultColWidth="11" defaultRowHeight="15" customHeight="1"/>
  <cols>
    <col min="1" max="1" width="11.69921875" style="9" customWidth="1"/>
    <col min="2" max="2" width="44.0976562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4.6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3984375" bestFit="1" customWidth="1"/>
    <col min="21" max="21" width="7.3984375" bestFit="1" customWidth="1"/>
    <col min="22" max="22" width="3.59765625" bestFit="1" customWidth="1"/>
    <col min="23" max="23" width="11.09765625" bestFit="1" customWidth="1"/>
  </cols>
  <sheetData>
    <row r="1" spans="1:23" ht="15" customHeight="1">
      <c r="A1" s="128" t="s">
        <v>204</v>
      </c>
    </row>
    <row r="2" spans="1:23" ht="117" customHeight="1">
      <c r="A2" s="1243" t="s">
        <v>733</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27.6" customHeight="1">
      <c r="A3" s="1360" t="s">
        <v>621</v>
      </c>
      <c r="B3" s="1360"/>
      <c r="C3" s="1360"/>
      <c r="D3" s="1360"/>
      <c r="E3" s="1360"/>
      <c r="F3" s="1360"/>
      <c r="G3" s="1360"/>
      <c r="H3" s="1360"/>
      <c r="I3" s="1360"/>
      <c r="J3" s="1360"/>
      <c r="K3" s="1360"/>
      <c r="L3" s="1360"/>
      <c r="M3" s="1360"/>
      <c r="N3" s="1360"/>
      <c r="O3" s="1360"/>
      <c r="P3" s="1360"/>
      <c r="Q3" s="1360"/>
      <c r="R3" s="1360"/>
      <c r="S3" s="1360"/>
      <c r="T3" s="1360"/>
      <c r="U3" s="1360"/>
      <c r="V3" s="1360"/>
      <c r="W3" s="1360"/>
    </row>
    <row r="4" spans="1:23" ht="17.100000000000001" customHeight="1">
      <c r="A4" s="1308" t="s">
        <v>245</v>
      </c>
      <c r="B4" s="1363" t="s">
        <v>246</v>
      </c>
      <c r="C4" s="1293" t="s">
        <v>592</v>
      </c>
      <c r="D4" s="1293"/>
      <c r="E4" s="1293"/>
      <c r="F4" s="1293"/>
      <c r="G4" s="1293"/>
      <c r="H4" s="1293"/>
      <c r="I4" s="1293"/>
      <c r="J4" s="1293"/>
      <c r="K4" s="1293"/>
      <c r="L4" s="1293"/>
      <c r="M4" s="1293"/>
      <c r="N4" s="1293"/>
      <c r="O4" s="1293"/>
      <c r="P4" s="1293"/>
      <c r="Q4" s="1293"/>
      <c r="R4" s="1293"/>
      <c r="S4" s="1293"/>
      <c r="T4" s="1294"/>
      <c r="U4" s="1335" t="s">
        <v>598</v>
      </c>
      <c r="V4" s="1335"/>
      <c r="W4" s="1358"/>
    </row>
    <row r="5" spans="1:23" ht="46.2" customHeight="1">
      <c r="A5" s="1308"/>
      <c r="B5" s="1363"/>
      <c r="C5" s="1354" t="s">
        <v>295</v>
      </c>
      <c r="D5" s="1355"/>
      <c r="E5" s="1354" t="s">
        <v>593</v>
      </c>
      <c r="F5" s="1355"/>
      <c r="G5" s="1354" t="s">
        <v>594</v>
      </c>
      <c r="H5" s="1355"/>
      <c r="I5" s="1354" t="s">
        <v>217</v>
      </c>
      <c r="J5" s="1355"/>
      <c r="K5" s="1354" t="s">
        <v>595</v>
      </c>
      <c r="L5" s="1355"/>
      <c r="M5" s="1354" t="s">
        <v>223</v>
      </c>
      <c r="N5" s="1355"/>
      <c r="O5" s="1354" t="s">
        <v>596</v>
      </c>
      <c r="P5" s="1355"/>
      <c r="Q5" s="1354" t="s">
        <v>221</v>
      </c>
      <c r="R5" s="1356"/>
      <c r="S5" s="403" t="s">
        <v>207</v>
      </c>
      <c r="T5" s="403" t="s">
        <v>597</v>
      </c>
      <c r="U5" s="1336"/>
      <c r="V5" s="1336"/>
      <c r="W5" s="1359"/>
    </row>
    <row r="6" spans="1:23" ht="17.100000000000001" customHeight="1">
      <c r="A6" s="1309"/>
      <c r="B6" s="1364"/>
      <c r="C6" s="334" t="s">
        <v>234</v>
      </c>
      <c r="D6" s="334" t="s">
        <v>238</v>
      </c>
      <c r="E6" s="334" t="s">
        <v>234</v>
      </c>
      <c r="F6" s="334" t="s">
        <v>238</v>
      </c>
      <c r="G6" s="334" t="s">
        <v>234</v>
      </c>
      <c r="H6" s="334" t="s">
        <v>238</v>
      </c>
      <c r="I6" s="334" t="s">
        <v>234</v>
      </c>
      <c r="J6" s="334" t="s">
        <v>238</v>
      </c>
      <c r="K6" s="334" t="s">
        <v>234</v>
      </c>
      <c r="L6" s="334" t="s">
        <v>238</v>
      </c>
      <c r="M6" s="334" t="s">
        <v>234</v>
      </c>
      <c r="N6" s="334" t="s">
        <v>238</v>
      </c>
      <c r="O6" s="334" t="s">
        <v>234</v>
      </c>
      <c r="P6" s="334" t="s">
        <v>238</v>
      </c>
      <c r="Q6" s="334" t="s">
        <v>234</v>
      </c>
      <c r="R6" s="403" t="s">
        <v>238</v>
      </c>
      <c r="S6" s="917" t="s">
        <v>599</v>
      </c>
      <c r="T6" s="917" t="s">
        <v>207</v>
      </c>
      <c r="U6" s="371" t="s">
        <v>600</v>
      </c>
      <c r="V6" s="437" t="s">
        <v>601</v>
      </c>
      <c r="W6" s="403" t="s">
        <v>602</v>
      </c>
    </row>
    <row r="7" spans="1:23" ht="17.100000000000001" customHeight="1">
      <c r="A7" s="914" t="s">
        <v>603</v>
      </c>
      <c r="B7" s="410" t="s">
        <v>248</v>
      </c>
      <c r="C7" s="921">
        <v>38</v>
      </c>
      <c r="D7" s="887">
        <v>7</v>
      </c>
      <c r="E7" s="887">
        <v>81</v>
      </c>
      <c r="F7" s="887">
        <v>16</v>
      </c>
      <c r="G7" s="887">
        <v>6</v>
      </c>
      <c r="H7" s="887">
        <v>2</v>
      </c>
      <c r="I7" s="887">
        <v>359</v>
      </c>
      <c r="J7" s="887">
        <v>37</v>
      </c>
      <c r="K7" s="887">
        <v>441</v>
      </c>
      <c r="L7" s="887">
        <v>98</v>
      </c>
      <c r="M7" s="887">
        <v>826</v>
      </c>
      <c r="N7" s="887">
        <v>129</v>
      </c>
      <c r="O7" s="887">
        <v>3</v>
      </c>
      <c r="P7" s="887">
        <v>0</v>
      </c>
      <c r="Q7" s="887">
        <v>72</v>
      </c>
      <c r="R7" s="895">
        <v>13</v>
      </c>
      <c r="S7" s="923">
        <v>60</v>
      </c>
      <c r="T7" s="919">
        <v>2188</v>
      </c>
      <c r="U7" s="431">
        <v>106</v>
      </c>
      <c r="V7" s="389">
        <v>116</v>
      </c>
      <c r="W7" s="395">
        <v>705</v>
      </c>
    </row>
    <row r="8" spans="1:23" ht="16.2">
      <c r="A8" s="392" t="s">
        <v>604</v>
      </c>
      <c r="B8" s="369" t="s">
        <v>249</v>
      </c>
      <c r="C8" s="433">
        <v>0</v>
      </c>
      <c r="D8" s="320">
        <v>0</v>
      </c>
      <c r="E8" s="320">
        <v>1</v>
      </c>
      <c r="F8" s="320">
        <v>0</v>
      </c>
      <c r="G8" s="320">
        <v>0</v>
      </c>
      <c r="H8" s="320">
        <v>0</v>
      </c>
      <c r="I8" s="320">
        <v>6</v>
      </c>
      <c r="J8" s="320">
        <v>0</v>
      </c>
      <c r="K8" s="320">
        <v>6</v>
      </c>
      <c r="L8" s="320">
        <v>0</v>
      </c>
      <c r="M8" s="320">
        <v>34</v>
      </c>
      <c r="N8" s="320">
        <v>5</v>
      </c>
      <c r="O8" s="320">
        <v>0</v>
      </c>
      <c r="P8" s="320">
        <v>0</v>
      </c>
      <c r="Q8" s="320">
        <v>5</v>
      </c>
      <c r="R8" s="381">
        <v>0</v>
      </c>
      <c r="S8" s="438">
        <v>1</v>
      </c>
      <c r="T8" s="438">
        <v>58</v>
      </c>
      <c r="U8" s="433">
        <v>5</v>
      </c>
      <c r="V8" s="320">
        <v>2</v>
      </c>
      <c r="W8" s="383">
        <v>27</v>
      </c>
    </row>
    <row r="9" spans="1:23" ht="16.2">
      <c r="A9" s="392" t="s">
        <v>605</v>
      </c>
      <c r="B9" s="369" t="s">
        <v>250</v>
      </c>
      <c r="C9" s="433">
        <v>5</v>
      </c>
      <c r="D9" s="320">
        <v>0</v>
      </c>
      <c r="E9" s="320">
        <v>2</v>
      </c>
      <c r="F9" s="320">
        <v>1</v>
      </c>
      <c r="G9" s="320">
        <v>0</v>
      </c>
      <c r="H9" s="320">
        <v>0</v>
      </c>
      <c r="I9" s="320">
        <v>37</v>
      </c>
      <c r="J9" s="320">
        <v>1</v>
      </c>
      <c r="K9" s="320">
        <v>13</v>
      </c>
      <c r="L9" s="320">
        <v>4</v>
      </c>
      <c r="M9" s="320">
        <v>7</v>
      </c>
      <c r="N9" s="320">
        <v>1</v>
      </c>
      <c r="O9" s="320">
        <v>1</v>
      </c>
      <c r="P9" s="320">
        <v>0</v>
      </c>
      <c r="Q9" s="320">
        <v>4</v>
      </c>
      <c r="R9" s="381">
        <v>0</v>
      </c>
      <c r="S9" s="438">
        <v>2</v>
      </c>
      <c r="T9" s="438">
        <v>78</v>
      </c>
      <c r="U9" s="433">
        <v>1</v>
      </c>
      <c r="V9" s="320">
        <v>14</v>
      </c>
      <c r="W9" s="383">
        <v>28</v>
      </c>
    </row>
    <row r="10" spans="1:23" ht="16.2">
      <c r="A10" s="392" t="s">
        <v>606</v>
      </c>
      <c r="B10" s="369" t="s">
        <v>251</v>
      </c>
      <c r="C10" s="433">
        <v>0</v>
      </c>
      <c r="D10" s="320">
        <v>0</v>
      </c>
      <c r="E10" s="320">
        <v>1</v>
      </c>
      <c r="F10" s="320">
        <v>0</v>
      </c>
      <c r="G10" s="320">
        <v>0</v>
      </c>
      <c r="H10" s="320">
        <v>0</v>
      </c>
      <c r="I10" s="320">
        <v>5</v>
      </c>
      <c r="J10" s="320">
        <v>1</v>
      </c>
      <c r="K10" s="320">
        <v>2</v>
      </c>
      <c r="L10" s="320">
        <v>0</v>
      </c>
      <c r="M10" s="320">
        <v>26</v>
      </c>
      <c r="N10" s="320">
        <v>4</v>
      </c>
      <c r="O10" s="320">
        <v>0</v>
      </c>
      <c r="P10" s="320">
        <v>0</v>
      </c>
      <c r="Q10" s="320">
        <v>0</v>
      </c>
      <c r="R10" s="381">
        <v>0</v>
      </c>
      <c r="S10" s="438">
        <v>0</v>
      </c>
      <c r="T10" s="438">
        <v>39</v>
      </c>
      <c r="U10" s="433">
        <v>2</v>
      </c>
      <c r="V10" s="320">
        <v>0</v>
      </c>
      <c r="W10" s="383">
        <v>24</v>
      </c>
    </row>
    <row r="11" spans="1:23" ht="16.2">
      <c r="A11" s="392" t="s">
        <v>607</v>
      </c>
      <c r="B11" s="369" t="s">
        <v>252</v>
      </c>
      <c r="C11" s="433">
        <v>0</v>
      </c>
      <c r="D11" s="320">
        <v>0</v>
      </c>
      <c r="E11" s="320">
        <v>0</v>
      </c>
      <c r="F11" s="320">
        <v>0</v>
      </c>
      <c r="G11" s="320">
        <v>0</v>
      </c>
      <c r="H11" s="320">
        <v>0</v>
      </c>
      <c r="I11" s="320">
        <v>2</v>
      </c>
      <c r="J11" s="320">
        <v>0</v>
      </c>
      <c r="K11" s="320">
        <v>0</v>
      </c>
      <c r="L11" s="320">
        <v>0</v>
      </c>
      <c r="M11" s="320">
        <v>14</v>
      </c>
      <c r="N11" s="320">
        <v>1</v>
      </c>
      <c r="O11" s="320">
        <v>0</v>
      </c>
      <c r="P11" s="320">
        <v>0</v>
      </c>
      <c r="Q11" s="320">
        <v>1</v>
      </c>
      <c r="R11" s="381">
        <v>0</v>
      </c>
      <c r="S11" s="438">
        <v>0</v>
      </c>
      <c r="T11" s="438">
        <v>18</v>
      </c>
      <c r="U11" s="433">
        <v>0</v>
      </c>
      <c r="V11" s="320">
        <v>0</v>
      </c>
      <c r="W11" s="383">
        <v>5</v>
      </c>
    </row>
    <row r="12" spans="1:23" ht="16.2">
      <c r="A12" s="392" t="s">
        <v>608</v>
      </c>
      <c r="B12" s="369" t="s">
        <v>253</v>
      </c>
      <c r="C12" s="433">
        <v>0</v>
      </c>
      <c r="D12" s="320">
        <v>0</v>
      </c>
      <c r="E12" s="320">
        <v>2</v>
      </c>
      <c r="F12" s="320">
        <v>0</v>
      </c>
      <c r="G12" s="320">
        <v>0</v>
      </c>
      <c r="H12" s="320">
        <v>0</v>
      </c>
      <c r="I12" s="320">
        <v>10</v>
      </c>
      <c r="J12" s="320">
        <v>0</v>
      </c>
      <c r="K12" s="320">
        <v>14</v>
      </c>
      <c r="L12" s="320">
        <v>2</v>
      </c>
      <c r="M12" s="320">
        <v>63</v>
      </c>
      <c r="N12" s="320">
        <v>7</v>
      </c>
      <c r="O12" s="320">
        <v>0</v>
      </c>
      <c r="P12" s="320">
        <v>0</v>
      </c>
      <c r="Q12" s="320">
        <v>5</v>
      </c>
      <c r="R12" s="381">
        <v>2</v>
      </c>
      <c r="S12" s="438">
        <v>16</v>
      </c>
      <c r="T12" s="438">
        <v>121</v>
      </c>
      <c r="U12" s="433">
        <v>4</v>
      </c>
      <c r="V12" s="320">
        <v>16</v>
      </c>
      <c r="W12" s="383">
        <v>37</v>
      </c>
    </row>
    <row r="13" spans="1:23" ht="16.2">
      <c r="A13" s="392" t="s">
        <v>609</v>
      </c>
      <c r="B13" s="369" t="s">
        <v>254</v>
      </c>
      <c r="C13" s="433">
        <v>3</v>
      </c>
      <c r="D13" s="320">
        <v>0</v>
      </c>
      <c r="E13" s="320">
        <v>2</v>
      </c>
      <c r="F13" s="320">
        <v>0</v>
      </c>
      <c r="G13" s="320">
        <v>0</v>
      </c>
      <c r="H13" s="320">
        <v>0</v>
      </c>
      <c r="I13" s="320">
        <v>9</v>
      </c>
      <c r="J13" s="320">
        <v>3</v>
      </c>
      <c r="K13" s="320">
        <v>36</v>
      </c>
      <c r="L13" s="320">
        <v>8</v>
      </c>
      <c r="M13" s="320">
        <v>48</v>
      </c>
      <c r="N13" s="320">
        <v>10</v>
      </c>
      <c r="O13" s="320">
        <v>0</v>
      </c>
      <c r="P13" s="320">
        <v>0</v>
      </c>
      <c r="Q13" s="320">
        <v>2</v>
      </c>
      <c r="R13" s="381">
        <v>0</v>
      </c>
      <c r="S13" s="438">
        <v>4</v>
      </c>
      <c r="T13" s="438">
        <v>125</v>
      </c>
      <c r="U13" s="433">
        <v>4</v>
      </c>
      <c r="V13" s="320">
        <v>0</v>
      </c>
      <c r="W13" s="383">
        <v>38</v>
      </c>
    </row>
    <row r="14" spans="1:23" ht="16.2">
      <c r="A14" s="392" t="s">
        <v>611</v>
      </c>
      <c r="B14" s="369" t="s">
        <v>255</v>
      </c>
      <c r="C14" s="433">
        <v>8</v>
      </c>
      <c r="D14" s="320">
        <v>1</v>
      </c>
      <c r="E14" s="320">
        <v>6</v>
      </c>
      <c r="F14" s="320">
        <v>3</v>
      </c>
      <c r="G14" s="320">
        <v>0</v>
      </c>
      <c r="H14" s="320">
        <v>0</v>
      </c>
      <c r="I14" s="320">
        <v>26</v>
      </c>
      <c r="J14" s="320">
        <v>1</v>
      </c>
      <c r="K14" s="320">
        <v>13</v>
      </c>
      <c r="L14" s="320">
        <v>1</v>
      </c>
      <c r="M14" s="320">
        <v>72</v>
      </c>
      <c r="N14" s="320">
        <v>9</v>
      </c>
      <c r="O14" s="320">
        <v>1</v>
      </c>
      <c r="P14" s="320">
        <v>0</v>
      </c>
      <c r="Q14" s="320">
        <v>17</v>
      </c>
      <c r="R14" s="381">
        <v>4</v>
      </c>
      <c r="S14" s="438">
        <v>0</v>
      </c>
      <c r="T14" s="438">
        <v>162</v>
      </c>
      <c r="U14" s="433">
        <v>10</v>
      </c>
      <c r="V14" s="320">
        <v>0</v>
      </c>
      <c r="W14" s="383">
        <v>66</v>
      </c>
    </row>
    <row r="15" spans="1:23" ht="16.2">
      <c r="A15" s="392" t="s">
        <v>613</v>
      </c>
      <c r="B15" s="369" t="s">
        <v>256</v>
      </c>
      <c r="C15" s="433" t="s">
        <v>622</v>
      </c>
      <c r="D15" s="320" t="s">
        <v>622</v>
      </c>
      <c r="E15" s="320" t="s">
        <v>622</v>
      </c>
      <c r="F15" s="320" t="s">
        <v>622</v>
      </c>
      <c r="G15" s="320" t="s">
        <v>622</v>
      </c>
      <c r="H15" s="320" t="s">
        <v>622</v>
      </c>
      <c r="I15" s="320" t="s">
        <v>622</v>
      </c>
      <c r="J15" s="320" t="s">
        <v>622</v>
      </c>
      <c r="K15" s="320" t="s">
        <v>622</v>
      </c>
      <c r="L15" s="320" t="s">
        <v>622</v>
      </c>
      <c r="M15" s="320" t="s">
        <v>622</v>
      </c>
      <c r="N15" s="320" t="s">
        <v>622</v>
      </c>
      <c r="O15" s="320" t="s">
        <v>622</v>
      </c>
      <c r="P15" s="320" t="s">
        <v>622</v>
      </c>
      <c r="Q15" s="320" t="s">
        <v>622</v>
      </c>
      <c r="R15" s="381" t="s">
        <v>622</v>
      </c>
      <c r="S15" s="440" t="s">
        <v>622</v>
      </c>
      <c r="T15" s="440" t="s">
        <v>622</v>
      </c>
      <c r="U15" s="320" t="s">
        <v>622</v>
      </c>
      <c r="V15" s="320" t="s">
        <v>622</v>
      </c>
      <c r="W15" s="383" t="s">
        <v>622</v>
      </c>
    </row>
    <row r="16" spans="1:23" ht="16.2">
      <c r="A16" s="392" t="s">
        <v>614</v>
      </c>
      <c r="B16" s="369" t="s">
        <v>257</v>
      </c>
      <c r="C16" s="433">
        <v>0</v>
      </c>
      <c r="D16" s="320">
        <v>0</v>
      </c>
      <c r="E16" s="320">
        <v>4</v>
      </c>
      <c r="F16" s="320">
        <v>0</v>
      </c>
      <c r="G16" s="320">
        <v>0</v>
      </c>
      <c r="H16" s="320">
        <v>1</v>
      </c>
      <c r="I16" s="320">
        <v>4</v>
      </c>
      <c r="J16" s="320">
        <v>0</v>
      </c>
      <c r="K16" s="320">
        <v>4</v>
      </c>
      <c r="L16" s="320">
        <v>0</v>
      </c>
      <c r="M16" s="320">
        <v>25</v>
      </c>
      <c r="N16" s="320">
        <v>2</v>
      </c>
      <c r="O16" s="320">
        <v>0</v>
      </c>
      <c r="P16" s="320">
        <v>0</v>
      </c>
      <c r="Q16" s="320">
        <v>0</v>
      </c>
      <c r="R16" s="381">
        <v>1</v>
      </c>
      <c r="S16" s="438">
        <v>2</v>
      </c>
      <c r="T16" s="438">
        <v>43</v>
      </c>
      <c r="U16" s="433">
        <v>3</v>
      </c>
      <c r="V16" s="320">
        <v>0</v>
      </c>
      <c r="W16" s="383">
        <v>18</v>
      </c>
    </row>
    <row r="17" spans="1:23" ht="16.2">
      <c r="A17" s="392">
        <v>10</v>
      </c>
      <c r="B17" s="369" t="s">
        <v>258</v>
      </c>
      <c r="C17" s="433">
        <v>2</v>
      </c>
      <c r="D17" s="320">
        <v>0</v>
      </c>
      <c r="E17" s="320">
        <v>3</v>
      </c>
      <c r="F17" s="320">
        <v>0</v>
      </c>
      <c r="G17" s="320">
        <v>0</v>
      </c>
      <c r="H17" s="320">
        <v>0</v>
      </c>
      <c r="I17" s="320">
        <v>10</v>
      </c>
      <c r="J17" s="320">
        <v>1</v>
      </c>
      <c r="K17" s="320">
        <v>11</v>
      </c>
      <c r="L17" s="320">
        <v>6</v>
      </c>
      <c r="M17" s="320">
        <v>20</v>
      </c>
      <c r="N17" s="320">
        <v>5</v>
      </c>
      <c r="O17" s="320">
        <v>0</v>
      </c>
      <c r="P17" s="320">
        <v>0</v>
      </c>
      <c r="Q17" s="320">
        <v>2</v>
      </c>
      <c r="R17" s="381">
        <v>0</v>
      </c>
      <c r="S17" s="438">
        <v>4</v>
      </c>
      <c r="T17" s="438">
        <v>64</v>
      </c>
      <c r="U17" s="433">
        <v>0</v>
      </c>
      <c r="V17" s="320">
        <v>2</v>
      </c>
      <c r="W17" s="383">
        <v>7</v>
      </c>
    </row>
    <row r="18" spans="1:23" ht="16.2">
      <c r="A18" s="392">
        <v>11</v>
      </c>
      <c r="B18" s="369" t="s">
        <v>259</v>
      </c>
      <c r="C18" s="433">
        <v>1</v>
      </c>
      <c r="D18" s="320">
        <v>0</v>
      </c>
      <c r="E18" s="320">
        <v>2</v>
      </c>
      <c r="F18" s="320">
        <v>1</v>
      </c>
      <c r="G18" s="320">
        <v>0</v>
      </c>
      <c r="H18" s="320">
        <v>0</v>
      </c>
      <c r="I18" s="320">
        <v>16</v>
      </c>
      <c r="J18" s="320">
        <v>2</v>
      </c>
      <c r="K18" s="320">
        <v>31</v>
      </c>
      <c r="L18" s="320">
        <v>1</v>
      </c>
      <c r="M18" s="320">
        <v>43</v>
      </c>
      <c r="N18" s="320">
        <v>5</v>
      </c>
      <c r="O18" s="320">
        <v>0</v>
      </c>
      <c r="P18" s="320">
        <v>0</v>
      </c>
      <c r="Q18" s="320">
        <v>1</v>
      </c>
      <c r="R18" s="381">
        <v>1</v>
      </c>
      <c r="S18" s="438">
        <v>3</v>
      </c>
      <c r="T18" s="438">
        <v>107</v>
      </c>
      <c r="U18" s="433">
        <v>0</v>
      </c>
      <c r="V18" s="320">
        <v>16</v>
      </c>
      <c r="W18" s="383">
        <v>23</v>
      </c>
    </row>
    <row r="19" spans="1:23" ht="16.2">
      <c r="A19" s="392">
        <v>12</v>
      </c>
      <c r="B19" s="369" t="s">
        <v>260</v>
      </c>
      <c r="C19" s="433">
        <v>0</v>
      </c>
      <c r="D19" s="320">
        <v>0</v>
      </c>
      <c r="E19" s="320">
        <v>1</v>
      </c>
      <c r="F19" s="320">
        <v>0</v>
      </c>
      <c r="G19" s="320">
        <v>0</v>
      </c>
      <c r="H19" s="320">
        <v>0</v>
      </c>
      <c r="I19" s="320">
        <v>6</v>
      </c>
      <c r="J19" s="320">
        <v>1</v>
      </c>
      <c r="K19" s="320">
        <v>1</v>
      </c>
      <c r="L19" s="320">
        <v>0</v>
      </c>
      <c r="M19" s="320">
        <v>24</v>
      </c>
      <c r="N19" s="320">
        <v>2</v>
      </c>
      <c r="O19" s="320">
        <v>0</v>
      </c>
      <c r="P19" s="320">
        <v>0</v>
      </c>
      <c r="Q19" s="320">
        <v>1</v>
      </c>
      <c r="R19" s="381">
        <v>1</v>
      </c>
      <c r="S19" s="438">
        <v>0</v>
      </c>
      <c r="T19" s="438">
        <v>37</v>
      </c>
      <c r="U19" s="433">
        <v>3</v>
      </c>
      <c r="V19" s="320">
        <v>0</v>
      </c>
      <c r="W19" s="383">
        <v>12</v>
      </c>
    </row>
    <row r="20" spans="1:23" ht="16.2">
      <c r="A20" s="392">
        <v>13</v>
      </c>
      <c r="B20" s="369" t="s">
        <v>261</v>
      </c>
      <c r="C20" s="433">
        <v>0</v>
      </c>
      <c r="D20" s="320">
        <v>0</v>
      </c>
      <c r="E20" s="320">
        <v>4</v>
      </c>
      <c r="F20" s="320">
        <v>1</v>
      </c>
      <c r="G20" s="320">
        <v>1</v>
      </c>
      <c r="H20" s="320">
        <v>0</v>
      </c>
      <c r="I20" s="320">
        <v>5</v>
      </c>
      <c r="J20" s="320">
        <v>1</v>
      </c>
      <c r="K20" s="320">
        <v>12</v>
      </c>
      <c r="L20" s="320">
        <v>3</v>
      </c>
      <c r="M20" s="320">
        <v>22</v>
      </c>
      <c r="N20" s="320">
        <v>3</v>
      </c>
      <c r="O20" s="320">
        <v>0</v>
      </c>
      <c r="P20" s="320">
        <v>0</v>
      </c>
      <c r="Q20" s="320">
        <v>0</v>
      </c>
      <c r="R20" s="381">
        <v>0</v>
      </c>
      <c r="S20" s="438">
        <v>1</v>
      </c>
      <c r="T20" s="438">
        <v>53</v>
      </c>
      <c r="U20" s="433">
        <v>5</v>
      </c>
      <c r="V20" s="320">
        <v>1</v>
      </c>
      <c r="W20" s="383">
        <v>16</v>
      </c>
    </row>
    <row r="21" spans="1:23" ht="16.2">
      <c r="A21" s="392">
        <v>14</v>
      </c>
      <c r="B21" s="369" t="s">
        <v>262</v>
      </c>
      <c r="C21" s="433">
        <v>2</v>
      </c>
      <c r="D21" s="320">
        <v>1</v>
      </c>
      <c r="E21" s="320">
        <v>3</v>
      </c>
      <c r="F21" s="320">
        <v>3</v>
      </c>
      <c r="G21" s="320">
        <v>1</v>
      </c>
      <c r="H21" s="320">
        <v>0</v>
      </c>
      <c r="I21" s="320">
        <v>8</v>
      </c>
      <c r="J21" s="320">
        <v>1</v>
      </c>
      <c r="K21" s="320">
        <v>15</v>
      </c>
      <c r="L21" s="320">
        <v>5</v>
      </c>
      <c r="M21" s="320">
        <v>49</v>
      </c>
      <c r="N21" s="320">
        <v>12</v>
      </c>
      <c r="O21" s="320">
        <v>0</v>
      </c>
      <c r="P21" s="320">
        <v>0</v>
      </c>
      <c r="Q21" s="320">
        <v>1</v>
      </c>
      <c r="R21" s="381">
        <v>0</v>
      </c>
      <c r="S21" s="438">
        <v>0</v>
      </c>
      <c r="T21" s="438">
        <v>101</v>
      </c>
      <c r="U21" s="433">
        <v>12</v>
      </c>
      <c r="V21" s="320">
        <v>4</v>
      </c>
      <c r="W21" s="383">
        <v>26</v>
      </c>
    </row>
    <row r="22" spans="1:23" ht="16.2">
      <c r="A22" s="392">
        <v>15</v>
      </c>
      <c r="B22" s="369" t="s">
        <v>263</v>
      </c>
      <c r="C22" s="433">
        <v>11</v>
      </c>
      <c r="D22" s="320">
        <v>1</v>
      </c>
      <c r="E22" s="320">
        <v>4</v>
      </c>
      <c r="F22" s="320">
        <v>1</v>
      </c>
      <c r="G22" s="320">
        <v>0</v>
      </c>
      <c r="H22" s="320">
        <v>0</v>
      </c>
      <c r="I22" s="320">
        <v>58</v>
      </c>
      <c r="J22" s="320">
        <v>10</v>
      </c>
      <c r="K22" s="320">
        <v>144</v>
      </c>
      <c r="L22" s="320">
        <v>41</v>
      </c>
      <c r="M22" s="320">
        <v>12</v>
      </c>
      <c r="N22" s="320">
        <v>2</v>
      </c>
      <c r="O22" s="320">
        <v>0</v>
      </c>
      <c r="P22" s="320">
        <v>0</v>
      </c>
      <c r="Q22" s="320">
        <v>4</v>
      </c>
      <c r="R22" s="381">
        <v>0</v>
      </c>
      <c r="S22" s="438">
        <v>0</v>
      </c>
      <c r="T22" s="438">
        <v>288</v>
      </c>
      <c r="U22" s="433">
        <v>9</v>
      </c>
      <c r="V22" s="320">
        <v>27</v>
      </c>
      <c r="W22" s="383">
        <v>77</v>
      </c>
    </row>
    <row r="23" spans="1:23" ht="16.2">
      <c r="A23" s="392">
        <v>16</v>
      </c>
      <c r="B23" s="369" t="s">
        <v>264</v>
      </c>
      <c r="C23" s="433">
        <v>0</v>
      </c>
      <c r="D23" s="320">
        <v>0</v>
      </c>
      <c r="E23" s="320">
        <v>0</v>
      </c>
      <c r="F23" s="320">
        <v>0</v>
      </c>
      <c r="G23" s="320">
        <v>0</v>
      </c>
      <c r="H23" s="320">
        <v>0</v>
      </c>
      <c r="I23" s="320">
        <v>7</v>
      </c>
      <c r="J23" s="320">
        <v>0</v>
      </c>
      <c r="K23" s="320">
        <v>2</v>
      </c>
      <c r="L23" s="320">
        <v>3</v>
      </c>
      <c r="M23" s="320">
        <v>11</v>
      </c>
      <c r="N23" s="320">
        <v>5</v>
      </c>
      <c r="O23" s="320">
        <v>0</v>
      </c>
      <c r="P23" s="320">
        <v>0</v>
      </c>
      <c r="Q23" s="320">
        <v>0</v>
      </c>
      <c r="R23" s="381">
        <v>0</v>
      </c>
      <c r="S23" s="438">
        <v>0</v>
      </c>
      <c r="T23" s="438">
        <v>28</v>
      </c>
      <c r="U23" s="433">
        <v>1</v>
      </c>
      <c r="V23" s="320">
        <v>0</v>
      </c>
      <c r="W23" s="383">
        <v>5</v>
      </c>
    </row>
    <row r="24" spans="1:23" ht="16.2">
      <c r="A24" s="392">
        <v>17</v>
      </c>
      <c r="B24" s="369" t="s">
        <v>265</v>
      </c>
      <c r="C24" s="433">
        <v>0</v>
      </c>
      <c r="D24" s="320">
        <v>0</v>
      </c>
      <c r="E24" s="320">
        <v>4</v>
      </c>
      <c r="F24" s="320">
        <v>0</v>
      </c>
      <c r="G24" s="320">
        <v>0</v>
      </c>
      <c r="H24" s="320">
        <v>0</v>
      </c>
      <c r="I24" s="320">
        <v>1</v>
      </c>
      <c r="J24" s="320">
        <v>0</v>
      </c>
      <c r="K24" s="320">
        <v>7</v>
      </c>
      <c r="L24" s="320">
        <v>1</v>
      </c>
      <c r="M24" s="320">
        <v>20</v>
      </c>
      <c r="N24" s="320">
        <v>2</v>
      </c>
      <c r="O24" s="320">
        <v>0</v>
      </c>
      <c r="P24" s="320">
        <v>0</v>
      </c>
      <c r="Q24" s="320">
        <v>3</v>
      </c>
      <c r="R24" s="381">
        <v>1</v>
      </c>
      <c r="S24" s="438">
        <v>0</v>
      </c>
      <c r="T24" s="438">
        <v>39</v>
      </c>
      <c r="U24" s="433">
        <v>4</v>
      </c>
      <c r="V24" s="320">
        <v>2</v>
      </c>
      <c r="W24" s="383">
        <v>9</v>
      </c>
    </row>
    <row r="25" spans="1:23" ht="16.2">
      <c r="A25" s="392">
        <v>18</v>
      </c>
      <c r="B25" s="369" t="s">
        <v>266</v>
      </c>
      <c r="C25" s="433">
        <v>0</v>
      </c>
      <c r="D25" s="320">
        <v>1</v>
      </c>
      <c r="E25" s="320">
        <v>6</v>
      </c>
      <c r="F25" s="320">
        <v>2</v>
      </c>
      <c r="G25" s="320">
        <v>2</v>
      </c>
      <c r="H25" s="320">
        <v>0</v>
      </c>
      <c r="I25" s="320">
        <v>40</v>
      </c>
      <c r="J25" s="320">
        <v>5</v>
      </c>
      <c r="K25" s="320">
        <v>25</v>
      </c>
      <c r="L25" s="320">
        <v>2</v>
      </c>
      <c r="M25" s="320">
        <v>32</v>
      </c>
      <c r="N25" s="320">
        <v>4</v>
      </c>
      <c r="O25" s="320">
        <v>0</v>
      </c>
      <c r="P25" s="320">
        <v>0</v>
      </c>
      <c r="Q25" s="320">
        <v>1</v>
      </c>
      <c r="R25" s="381">
        <v>0</v>
      </c>
      <c r="S25" s="438">
        <v>7</v>
      </c>
      <c r="T25" s="438">
        <v>127</v>
      </c>
      <c r="U25" s="433">
        <v>3</v>
      </c>
      <c r="V25" s="320">
        <v>8</v>
      </c>
      <c r="W25" s="383">
        <v>74</v>
      </c>
    </row>
    <row r="26" spans="1:23" ht="16.2">
      <c r="A26" s="392">
        <v>19</v>
      </c>
      <c r="B26" s="369" t="s">
        <v>267</v>
      </c>
      <c r="C26" s="433">
        <v>1</v>
      </c>
      <c r="D26" s="320">
        <v>0</v>
      </c>
      <c r="E26" s="320">
        <v>0</v>
      </c>
      <c r="F26" s="320">
        <v>0</v>
      </c>
      <c r="G26" s="320">
        <v>0</v>
      </c>
      <c r="H26" s="320">
        <v>0</v>
      </c>
      <c r="I26" s="320">
        <v>0</v>
      </c>
      <c r="J26" s="320">
        <v>0</v>
      </c>
      <c r="K26" s="320">
        <v>1</v>
      </c>
      <c r="L26" s="320">
        <v>0</v>
      </c>
      <c r="M26" s="320">
        <v>5</v>
      </c>
      <c r="N26" s="320">
        <v>2</v>
      </c>
      <c r="O26" s="320">
        <v>0</v>
      </c>
      <c r="P26" s="320">
        <v>0</v>
      </c>
      <c r="Q26" s="320">
        <v>0</v>
      </c>
      <c r="R26" s="381">
        <v>0</v>
      </c>
      <c r="S26" s="438">
        <v>2</v>
      </c>
      <c r="T26" s="438">
        <v>11</v>
      </c>
      <c r="U26" s="433">
        <v>1</v>
      </c>
      <c r="V26" s="320">
        <v>0</v>
      </c>
      <c r="W26" s="383">
        <v>2</v>
      </c>
    </row>
    <row r="27" spans="1:23" ht="16.2">
      <c r="A27" s="392">
        <v>20</v>
      </c>
      <c r="B27" s="369" t="s">
        <v>268</v>
      </c>
      <c r="C27" s="433">
        <v>0</v>
      </c>
      <c r="D27" s="320">
        <v>2</v>
      </c>
      <c r="E27" s="320">
        <v>2</v>
      </c>
      <c r="F27" s="320">
        <v>0</v>
      </c>
      <c r="G27" s="320">
        <v>0</v>
      </c>
      <c r="H27" s="320">
        <v>0</v>
      </c>
      <c r="I27" s="320">
        <v>7</v>
      </c>
      <c r="J27" s="320">
        <v>0</v>
      </c>
      <c r="K27" s="320">
        <v>1</v>
      </c>
      <c r="L27" s="320">
        <v>0</v>
      </c>
      <c r="M27" s="320">
        <v>29</v>
      </c>
      <c r="N27" s="320">
        <v>8</v>
      </c>
      <c r="O27" s="320">
        <v>0</v>
      </c>
      <c r="P27" s="320">
        <v>0</v>
      </c>
      <c r="Q27" s="320">
        <v>2</v>
      </c>
      <c r="R27" s="381">
        <v>1</v>
      </c>
      <c r="S27" s="438">
        <v>0</v>
      </c>
      <c r="T27" s="438">
        <v>52</v>
      </c>
      <c r="U27" s="433">
        <v>3</v>
      </c>
      <c r="V27" s="320">
        <v>0</v>
      </c>
      <c r="W27" s="383">
        <v>28</v>
      </c>
    </row>
    <row r="28" spans="1:23" ht="16.2">
      <c r="A28" s="392">
        <v>21</v>
      </c>
      <c r="B28" s="369" t="s">
        <v>269</v>
      </c>
      <c r="C28" s="433">
        <v>1</v>
      </c>
      <c r="D28" s="320">
        <v>0</v>
      </c>
      <c r="E28" s="320">
        <v>5</v>
      </c>
      <c r="F28" s="320">
        <v>0</v>
      </c>
      <c r="G28" s="320">
        <v>0</v>
      </c>
      <c r="H28" s="320">
        <v>0</v>
      </c>
      <c r="I28" s="320">
        <v>10</v>
      </c>
      <c r="J28" s="320">
        <v>1</v>
      </c>
      <c r="K28" s="320">
        <v>7</v>
      </c>
      <c r="L28" s="320">
        <v>2</v>
      </c>
      <c r="M28" s="320">
        <v>30</v>
      </c>
      <c r="N28" s="320">
        <v>8</v>
      </c>
      <c r="O28" s="320">
        <v>0</v>
      </c>
      <c r="P28" s="320">
        <v>0</v>
      </c>
      <c r="Q28" s="320">
        <v>2</v>
      </c>
      <c r="R28" s="381">
        <v>0</v>
      </c>
      <c r="S28" s="438">
        <v>1</v>
      </c>
      <c r="T28" s="438">
        <v>67</v>
      </c>
      <c r="U28" s="433">
        <v>5</v>
      </c>
      <c r="V28" s="320">
        <v>0</v>
      </c>
      <c r="W28" s="383">
        <v>12</v>
      </c>
    </row>
    <row r="29" spans="1:23" ht="16.2">
      <c r="A29" s="392">
        <v>22</v>
      </c>
      <c r="B29" s="369" t="s">
        <v>270</v>
      </c>
      <c r="C29" s="433">
        <v>0</v>
      </c>
      <c r="D29" s="320">
        <v>0</v>
      </c>
      <c r="E29" s="320">
        <v>1</v>
      </c>
      <c r="F29" s="320">
        <v>0</v>
      </c>
      <c r="G29" s="320">
        <v>0</v>
      </c>
      <c r="H29" s="320">
        <v>0</v>
      </c>
      <c r="I29" s="320">
        <v>6</v>
      </c>
      <c r="J29" s="320">
        <v>0</v>
      </c>
      <c r="K29" s="320">
        <v>4</v>
      </c>
      <c r="L29" s="320">
        <v>2</v>
      </c>
      <c r="M29" s="320">
        <v>25</v>
      </c>
      <c r="N29" s="320">
        <v>2</v>
      </c>
      <c r="O29" s="320">
        <v>0</v>
      </c>
      <c r="P29" s="320">
        <v>0</v>
      </c>
      <c r="Q29" s="320">
        <v>1</v>
      </c>
      <c r="R29" s="381">
        <v>0</v>
      </c>
      <c r="S29" s="438">
        <v>0</v>
      </c>
      <c r="T29" s="438">
        <v>41</v>
      </c>
      <c r="U29" s="433">
        <v>2</v>
      </c>
      <c r="V29" s="320">
        <v>0</v>
      </c>
      <c r="W29" s="383">
        <v>9</v>
      </c>
    </row>
    <row r="30" spans="1:23" ht="16.2">
      <c r="A30" s="392">
        <v>23</v>
      </c>
      <c r="B30" s="369" t="s">
        <v>271</v>
      </c>
      <c r="C30" s="433">
        <v>0</v>
      </c>
      <c r="D30" s="320">
        <v>0</v>
      </c>
      <c r="E30" s="320">
        <v>12</v>
      </c>
      <c r="F30" s="320">
        <v>0</v>
      </c>
      <c r="G30" s="320">
        <v>1</v>
      </c>
      <c r="H30" s="320">
        <v>0</v>
      </c>
      <c r="I30" s="320">
        <v>28</v>
      </c>
      <c r="J30" s="320">
        <v>4</v>
      </c>
      <c r="K30" s="320">
        <v>32</v>
      </c>
      <c r="L30" s="320">
        <v>8</v>
      </c>
      <c r="M30" s="320">
        <v>102</v>
      </c>
      <c r="N30" s="320">
        <v>17</v>
      </c>
      <c r="O30" s="320">
        <v>0</v>
      </c>
      <c r="P30" s="320">
        <v>0</v>
      </c>
      <c r="Q30" s="320">
        <v>8</v>
      </c>
      <c r="R30" s="381">
        <v>2</v>
      </c>
      <c r="S30" s="438">
        <v>5</v>
      </c>
      <c r="T30" s="438">
        <v>219</v>
      </c>
      <c r="U30" s="433">
        <v>22</v>
      </c>
      <c r="V30" s="320">
        <v>10</v>
      </c>
      <c r="W30" s="383">
        <v>64</v>
      </c>
    </row>
    <row r="31" spans="1:23" ht="16.2">
      <c r="A31" s="392">
        <v>24</v>
      </c>
      <c r="B31" s="369" t="s">
        <v>272</v>
      </c>
      <c r="C31" s="433">
        <v>1</v>
      </c>
      <c r="D31" s="320">
        <v>0</v>
      </c>
      <c r="E31" s="320">
        <v>1</v>
      </c>
      <c r="F31" s="320">
        <v>0</v>
      </c>
      <c r="G31" s="320">
        <v>0</v>
      </c>
      <c r="H31" s="320">
        <v>0</v>
      </c>
      <c r="I31" s="320">
        <v>2</v>
      </c>
      <c r="J31" s="320">
        <v>1</v>
      </c>
      <c r="K31" s="320">
        <v>2</v>
      </c>
      <c r="L31" s="320">
        <v>0</v>
      </c>
      <c r="M31" s="320">
        <v>24</v>
      </c>
      <c r="N31" s="320">
        <v>3</v>
      </c>
      <c r="O31" s="320">
        <v>0</v>
      </c>
      <c r="P31" s="320">
        <v>0</v>
      </c>
      <c r="Q31" s="320">
        <v>2</v>
      </c>
      <c r="R31" s="381">
        <v>0</v>
      </c>
      <c r="S31" s="438">
        <v>4</v>
      </c>
      <c r="T31" s="438">
        <v>40</v>
      </c>
      <c r="U31" s="433">
        <v>1</v>
      </c>
      <c r="V31" s="320">
        <v>0</v>
      </c>
      <c r="W31" s="383">
        <v>11</v>
      </c>
    </row>
    <row r="32" spans="1:23" ht="16.2">
      <c r="A32" s="392">
        <v>25</v>
      </c>
      <c r="B32" s="369" t="s">
        <v>273</v>
      </c>
      <c r="C32" s="433">
        <v>2</v>
      </c>
      <c r="D32" s="320">
        <v>1</v>
      </c>
      <c r="E32" s="320">
        <v>6</v>
      </c>
      <c r="F32" s="320">
        <v>1</v>
      </c>
      <c r="G32" s="320">
        <v>0</v>
      </c>
      <c r="H32" s="320">
        <v>0</v>
      </c>
      <c r="I32" s="320">
        <v>8</v>
      </c>
      <c r="J32" s="320">
        <v>2</v>
      </c>
      <c r="K32" s="320">
        <v>10</v>
      </c>
      <c r="L32" s="320">
        <v>4</v>
      </c>
      <c r="M32" s="320">
        <v>29</v>
      </c>
      <c r="N32" s="320">
        <v>1</v>
      </c>
      <c r="O32" s="320">
        <v>0</v>
      </c>
      <c r="P32" s="320">
        <v>0</v>
      </c>
      <c r="Q32" s="320">
        <v>2</v>
      </c>
      <c r="R32" s="381">
        <v>0</v>
      </c>
      <c r="S32" s="438">
        <v>2</v>
      </c>
      <c r="T32" s="438">
        <v>68</v>
      </c>
      <c r="U32" s="433">
        <v>3</v>
      </c>
      <c r="V32" s="320">
        <v>4</v>
      </c>
      <c r="W32" s="383">
        <v>21</v>
      </c>
    </row>
    <row r="33" spans="1:23" ht="16.2">
      <c r="A33" s="392">
        <v>26</v>
      </c>
      <c r="B33" s="369" t="s">
        <v>274</v>
      </c>
      <c r="C33" s="433">
        <v>0</v>
      </c>
      <c r="D33" s="320">
        <v>0</v>
      </c>
      <c r="E33" s="320">
        <v>0</v>
      </c>
      <c r="F33" s="320">
        <v>0</v>
      </c>
      <c r="G33" s="320">
        <v>0</v>
      </c>
      <c r="H33" s="320">
        <v>0</v>
      </c>
      <c r="I33" s="320">
        <v>4</v>
      </c>
      <c r="J33" s="320">
        <v>0</v>
      </c>
      <c r="K33" s="320">
        <v>2</v>
      </c>
      <c r="L33" s="320">
        <v>1</v>
      </c>
      <c r="M33" s="320">
        <v>4</v>
      </c>
      <c r="N33" s="320">
        <v>0</v>
      </c>
      <c r="O33" s="320">
        <v>0</v>
      </c>
      <c r="P33" s="320">
        <v>0</v>
      </c>
      <c r="Q33" s="320">
        <v>1</v>
      </c>
      <c r="R33" s="381">
        <v>0</v>
      </c>
      <c r="S33" s="438">
        <v>0</v>
      </c>
      <c r="T33" s="438">
        <v>12</v>
      </c>
      <c r="U33" s="433">
        <v>0</v>
      </c>
      <c r="V33" s="320">
        <v>0</v>
      </c>
      <c r="W33" s="383">
        <v>4</v>
      </c>
    </row>
    <row r="34" spans="1:23" ht="16.2">
      <c r="A34" s="392">
        <v>27</v>
      </c>
      <c r="B34" s="369" t="s">
        <v>275</v>
      </c>
      <c r="C34" s="433">
        <v>0</v>
      </c>
      <c r="D34" s="320">
        <v>0</v>
      </c>
      <c r="E34" s="320">
        <v>1</v>
      </c>
      <c r="F34" s="320">
        <v>1</v>
      </c>
      <c r="G34" s="320">
        <v>0</v>
      </c>
      <c r="H34" s="320">
        <v>0</v>
      </c>
      <c r="I34" s="320">
        <v>8</v>
      </c>
      <c r="J34" s="320">
        <v>1</v>
      </c>
      <c r="K34" s="320">
        <v>4</v>
      </c>
      <c r="L34" s="320">
        <v>0</v>
      </c>
      <c r="M34" s="320">
        <v>10</v>
      </c>
      <c r="N34" s="320">
        <v>2</v>
      </c>
      <c r="O34" s="320">
        <v>0</v>
      </c>
      <c r="P34" s="320">
        <v>0</v>
      </c>
      <c r="Q34" s="320">
        <v>0</v>
      </c>
      <c r="R34" s="381">
        <v>0</v>
      </c>
      <c r="S34" s="438">
        <v>2</v>
      </c>
      <c r="T34" s="438">
        <v>29</v>
      </c>
      <c r="U34" s="433">
        <v>0</v>
      </c>
      <c r="V34" s="320">
        <v>0</v>
      </c>
      <c r="W34" s="383">
        <v>9</v>
      </c>
    </row>
    <row r="35" spans="1:23" ht="16.2">
      <c r="A35" s="393">
        <v>28</v>
      </c>
      <c r="B35" s="744" t="s">
        <v>276</v>
      </c>
      <c r="C35" s="435">
        <v>1</v>
      </c>
      <c r="D35" s="817">
        <v>0</v>
      </c>
      <c r="E35" s="817">
        <v>8</v>
      </c>
      <c r="F35" s="817">
        <v>2</v>
      </c>
      <c r="G35" s="817">
        <v>1</v>
      </c>
      <c r="H35" s="817">
        <v>1</v>
      </c>
      <c r="I35" s="817">
        <v>36</v>
      </c>
      <c r="J35" s="817">
        <v>1</v>
      </c>
      <c r="K35" s="817">
        <v>39</v>
      </c>
      <c r="L35" s="817">
        <v>4</v>
      </c>
      <c r="M35" s="817">
        <v>42</v>
      </c>
      <c r="N35" s="817">
        <v>7</v>
      </c>
      <c r="O35" s="817">
        <v>1</v>
      </c>
      <c r="P35" s="817">
        <v>0</v>
      </c>
      <c r="Q35" s="817">
        <v>6</v>
      </c>
      <c r="R35" s="742">
        <v>0</v>
      </c>
      <c r="S35" s="685">
        <v>4</v>
      </c>
      <c r="T35" s="685">
        <v>153</v>
      </c>
      <c r="U35" s="435">
        <v>0</v>
      </c>
      <c r="V35" s="817">
        <v>8</v>
      </c>
      <c r="W35" s="898">
        <v>47</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734</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732</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736C1630-D28F-425D-9C0D-D0145CB3969C}"/>
    <hyperlink ref="A43" location="'Table of Contents'!A1" display="Return to Table of Contents" xr:uid="{9657275A-E11B-4B23-B36B-D5F830CAE018}"/>
  </hyperlinks>
  <pageMargins left="0.2" right="0.2" top="0.5" bottom="0.5" header="0" footer="0"/>
  <pageSetup paperSize="5"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2EEC-A206-498E-8443-8DC7C85B80D6}">
  <dimension ref="A1:W43"/>
  <sheetViews>
    <sheetView showGridLines="0" topLeftCell="A2" zoomScale="80" zoomScaleNormal="80" workbookViewId="0">
      <selection activeCell="A7" sqref="A7:A35"/>
    </sheetView>
  </sheetViews>
  <sheetFormatPr defaultColWidth="11" defaultRowHeight="15" customHeight="1"/>
  <cols>
    <col min="1" max="1" width="10.19921875" style="9" customWidth="1"/>
    <col min="2" max="2" width="44.699218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5.1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5" bestFit="1" customWidth="1"/>
    <col min="21" max="21" width="7.3984375" bestFit="1" customWidth="1"/>
    <col min="22" max="22" width="3.8984375" bestFit="1" customWidth="1"/>
    <col min="23" max="23" width="11.09765625" bestFit="1" customWidth="1"/>
  </cols>
  <sheetData>
    <row r="1" spans="1:23" ht="15" customHeight="1">
      <c r="A1" s="128" t="s">
        <v>204</v>
      </c>
    </row>
    <row r="2" spans="1:23" ht="128.4" customHeight="1">
      <c r="A2" s="1367" t="s">
        <v>735</v>
      </c>
      <c r="B2" s="1367"/>
      <c r="C2" s="1367"/>
      <c r="D2" s="1367"/>
      <c r="E2" s="1367"/>
      <c r="F2" s="1367"/>
      <c r="G2" s="1367"/>
      <c r="H2" s="1367"/>
      <c r="I2" s="1367"/>
      <c r="J2" s="1367"/>
      <c r="K2" s="1367"/>
      <c r="L2" s="1367"/>
      <c r="M2" s="1367"/>
      <c r="N2" s="1367"/>
      <c r="O2" s="1367"/>
      <c r="P2" s="1367"/>
      <c r="Q2" s="1367"/>
      <c r="R2" s="1367"/>
      <c r="S2" s="1367"/>
      <c r="T2" s="1367"/>
      <c r="U2" s="1367"/>
      <c r="V2" s="1367"/>
      <c r="W2" s="1367"/>
    </row>
    <row r="3" spans="1:23" ht="32.4" customHeight="1">
      <c r="A3" s="1368" t="s">
        <v>621</v>
      </c>
      <c r="B3" s="1368"/>
      <c r="C3" s="1368"/>
      <c r="D3" s="1368"/>
      <c r="E3" s="1368"/>
      <c r="F3" s="1368"/>
      <c r="G3" s="1368"/>
      <c r="H3" s="1368"/>
      <c r="I3" s="1368"/>
      <c r="J3" s="1368"/>
      <c r="K3" s="1368"/>
      <c r="L3" s="1368"/>
      <c r="M3" s="1368"/>
      <c r="N3" s="1368"/>
      <c r="O3" s="1368"/>
      <c r="P3" s="1368"/>
      <c r="Q3" s="1368"/>
      <c r="R3" s="1368"/>
      <c r="S3" s="1368"/>
      <c r="T3" s="1368"/>
      <c r="U3" s="1368"/>
      <c r="V3" s="1368"/>
      <c r="W3" s="1368"/>
    </row>
    <row r="4" spans="1:23" s="13" customFormat="1" ht="17.100000000000001" customHeight="1">
      <c r="A4" s="1369" t="s">
        <v>245</v>
      </c>
      <c r="B4" s="1371" t="s">
        <v>246</v>
      </c>
      <c r="C4" s="1373" t="s">
        <v>592</v>
      </c>
      <c r="D4" s="1373"/>
      <c r="E4" s="1373"/>
      <c r="F4" s="1373"/>
      <c r="G4" s="1373"/>
      <c r="H4" s="1373"/>
      <c r="I4" s="1373"/>
      <c r="J4" s="1373"/>
      <c r="K4" s="1373"/>
      <c r="L4" s="1373"/>
      <c r="M4" s="1373"/>
      <c r="N4" s="1373"/>
      <c r="O4" s="1373"/>
      <c r="P4" s="1373"/>
      <c r="Q4" s="1373"/>
      <c r="R4" s="1373"/>
      <c r="S4" s="1373"/>
      <c r="T4" s="1374"/>
      <c r="U4" s="1375" t="s">
        <v>598</v>
      </c>
      <c r="V4" s="1375"/>
      <c r="W4" s="1376"/>
    </row>
    <row r="5" spans="1:23" s="13" customFormat="1" ht="42.6" customHeight="1">
      <c r="A5" s="1369"/>
      <c r="B5" s="1371"/>
      <c r="C5" s="1379" t="s">
        <v>295</v>
      </c>
      <c r="D5" s="1380"/>
      <c r="E5" s="1379" t="s">
        <v>593</v>
      </c>
      <c r="F5" s="1380"/>
      <c r="G5" s="1379" t="s">
        <v>594</v>
      </c>
      <c r="H5" s="1380"/>
      <c r="I5" s="1379" t="s">
        <v>217</v>
      </c>
      <c r="J5" s="1380"/>
      <c r="K5" s="1379" t="s">
        <v>595</v>
      </c>
      <c r="L5" s="1380"/>
      <c r="M5" s="1379" t="s">
        <v>223</v>
      </c>
      <c r="N5" s="1380"/>
      <c r="O5" s="1379" t="s">
        <v>596</v>
      </c>
      <c r="P5" s="1380"/>
      <c r="Q5" s="1379" t="s">
        <v>221</v>
      </c>
      <c r="R5" s="1381"/>
      <c r="S5" s="442" t="s">
        <v>207</v>
      </c>
      <c r="T5" s="442" t="s">
        <v>597</v>
      </c>
      <c r="U5" s="1377"/>
      <c r="V5" s="1377"/>
      <c r="W5" s="1378"/>
    </row>
    <row r="6" spans="1:23" s="13" customFormat="1" ht="17.100000000000001" customHeight="1">
      <c r="A6" s="1370"/>
      <c r="B6" s="1372"/>
      <c r="C6" s="443" t="s">
        <v>234</v>
      </c>
      <c r="D6" s="443" t="s">
        <v>238</v>
      </c>
      <c r="E6" s="443" t="s">
        <v>234</v>
      </c>
      <c r="F6" s="443" t="s">
        <v>238</v>
      </c>
      <c r="G6" s="443" t="s">
        <v>234</v>
      </c>
      <c r="H6" s="443" t="s">
        <v>238</v>
      </c>
      <c r="I6" s="443" t="s">
        <v>234</v>
      </c>
      <c r="J6" s="443" t="s">
        <v>238</v>
      </c>
      <c r="K6" s="443" t="s">
        <v>234</v>
      </c>
      <c r="L6" s="443" t="s">
        <v>238</v>
      </c>
      <c r="M6" s="443" t="s">
        <v>234</v>
      </c>
      <c r="N6" s="443" t="s">
        <v>238</v>
      </c>
      <c r="O6" s="443" t="s">
        <v>234</v>
      </c>
      <c r="P6" s="443" t="s">
        <v>238</v>
      </c>
      <c r="Q6" s="443" t="s">
        <v>234</v>
      </c>
      <c r="R6" s="442" t="s">
        <v>238</v>
      </c>
      <c r="S6" s="925" t="s">
        <v>599</v>
      </c>
      <c r="T6" s="925" t="s">
        <v>207</v>
      </c>
      <c r="U6" s="445" t="s">
        <v>600</v>
      </c>
      <c r="V6" s="444" t="s">
        <v>601</v>
      </c>
      <c r="W6" s="442" t="s">
        <v>602</v>
      </c>
    </row>
    <row r="7" spans="1:23" s="13" customFormat="1" ht="16.2">
      <c r="A7" s="914" t="s">
        <v>603</v>
      </c>
      <c r="B7" s="410" t="s">
        <v>248</v>
      </c>
      <c r="C7" s="921">
        <v>89</v>
      </c>
      <c r="D7" s="887">
        <v>79</v>
      </c>
      <c r="E7" s="887">
        <v>122</v>
      </c>
      <c r="F7" s="887">
        <v>98</v>
      </c>
      <c r="G7" s="887">
        <v>15</v>
      </c>
      <c r="H7" s="887">
        <v>11</v>
      </c>
      <c r="I7" s="887">
        <v>769</v>
      </c>
      <c r="J7" s="887">
        <v>393</v>
      </c>
      <c r="K7" s="886">
        <v>1213</v>
      </c>
      <c r="L7" s="887">
        <v>883</v>
      </c>
      <c r="M7" s="886">
        <v>1560</v>
      </c>
      <c r="N7" s="886">
        <v>1241</v>
      </c>
      <c r="O7" s="887">
        <v>9</v>
      </c>
      <c r="P7" s="887">
        <v>6</v>
      </c>
      <c r="Q7" s="887">
        <v>166</v>
      </c>
      <c r="R7" s="895">
        <v>140</v>
      </c>
      <c r="S7" s="923">
        <v>174</v>
      </c>
      <c r="T7" s="919">
        <v>6968</v>
      </c>
      <c r="U7" s="431">
        <v>319</v>
      </c>
      <c r="V7" s="389">
        <v>356</v>
      </c>
      <c r="W7" s="375">
        <v>3326</v>
      </c>
    </row>
    <row r="8" spans="1:23" s="13" customFormat="1" ht="16.2">
      <c r="A8" s="392" t="s">
        <v>604</v>
      </c>
      <c r="B8" s="369" t="s">
        <v>249</v>
      </c>
      <c r="C8" s="433">
        <v>1</v>
      </c>
      <c r="D8" s="320">
        <v>1</v>
      </c>
      <c r="E8" s="320">
        <v>12</v>
      </c>
      <c r="F8" s="320">
        <v>4</v>
      </c>
      <c r="G8" s="320">
        <v>2</v>
      </c>
      <c r="H8" s="320">
        <v>1</v>
      </c>
      <c r="I8" s="320">
        <v>26</v>
      </c>
      <c r="J8" s="320">
        <v>15</v>
      </c>
      <c r="K8" s="320">
        <v>42</v>
      </c>
      <c r="L8" s="320">
        <v>21</v>
      </c>
      <c r="M8" s="320">
        <v>171</v>
      </c>
      <c r="N8" s="320">
        <v>156</v>
      </c>
      <c r="O8" s="320">
        <v>0</v>
      </c>
      <c r="P8" s="320">
        <v>0</v>
      </c>
      <c r="Q8" s="320">
        <v>18</v>
      </c>
      <c r="R8" s="381">
        <v>13</v>
      </c>
      <c r="S8" s="438">
        <v>12</v>
      </c>
      <c r="T8" s="438">
        <v>495</v>
      </c>
      <c r="U8" s="433">
        <v>30</v>
      </c>
      <c r="V8" s="320">
        <v>12</v>
      </c>
      <c r="W8" s="383">
        <v>244</v>
      </c>
    </row>
    <row r="9" spans="1:23" s="13" customFormat="1" ht="16.2">
      <c r="A9" s="392" t="s">
        <v>605</v>
      </c>
      <c r="B9" s="369" t="s">
        <v>250</v>
      </c>
      <c r="C9" s="433">
        <v>10</v>
      </c>
      <c r="D9" s="320">
        <v>10</v>
      </c>
      <c r="E9" s="320">
        <v>13</v>
      </c>
      <c r="F9" s="320">
        <v>8</v>
      </c>
      <c r="G9" s="320">
        <v>0</v>
      </c>
      <c r="H9" s="320">
        <v>0</v>
      </c>
      <c r="I9" s="320">
        <v>88</v>
      </c>
      <c r="J9" s="320">
        <v>62</v>
      </c>
      <c r="K9" s="320">
        <v>61</v>
      </c>
      <c r="L9" s="320">
        <v>81</v>
      </c>
      <c r="M9" s="320">
        <v>32</v>
      </c>
      <c r="N9" s="320">
        <v>39</v>
      </c>
      <c r="O9" s="320">
        <v>1</v>
      </c>
      <c r="P9" s="320">
        <v>0</v>
      </c>
      <c r="Q9" s="320">
        <v>17</v>
      </c>
      <c r="R9" s="381">
        <v>12</v>
      </c>
      <c r="S9" s="438">
        <v>17</v>
      </c>
      <c r="T9" s="438">
        <v>451</v>
      </c>
      <c r="U9" s="433">
        <v>14</v>
      </c>
      <c r="V9" s="320">
        <v>28</v>
      </c>
      <c r="W9" s="383">
        <v>218</v>
      </c>
    </row>
    <row r="10" spans="1:23" s="13" customFormat="1" ht="16.2">
      <c r="A10" s="392" t="s">
        <v>606</v>
      </c>
      <c r="B10" s="369" t="s">
        <v>251</v>
      </c>
      <c r="C10" s="433">
        <v>2</v>
      </c>
      <c r="D10" s="320">
        <v>0</v>
      </c>
      <c r="E10" s="320">
        <v>2</v>
      </c>
      <c r="F10" s="320">
        <v>1</v>
      </c>
      <c r="G10" s="320">
        <v>1</v>
      </c>
      <c r="H10" s="320">
        <v>0</v>
      </c>
      <c r="I10" s="320">
        <v>8</v>
      </c>
      <c r="J10" s="320">
        <v>3</v>
      </c>
      <c r="K10" s="320">
        <v>15</v>
      </c>
      <c r="L10" s="320">
        <v>8</v>
      </c>
      <c r="M10" s="320">
        <v>64</v>
      </c>
      <c r="N10" s="320">
        <v>29</v>
      </c>
      <c r="O10" s="320">
        <v>1</v>
      </c>
      <c r="P10" s="320">
        <v>0</v>
      </c>
      <c r="Q10" s="320">
        <v>0</v>
      </c>
      <c r="R10" s="381">
        <v>2</v>
      </c>
      <c r="S10" s="438">
        <v>4</v>
      </c>
      <c r="T10" s="438">
        <v>140</v>
      </c>
      <c r="U10" s="433">
        <v>8</v>
      </c>
      <c r="V10" s="320">
        <v>0</v>
      </c>
      <c r="W10" s="383">
        <v>85</v>
      </c>
    </row>
    <row r="11" spans="1:23" s="13" customFormat="1" ht="16.2">
      <c r="A11" s="392" t="s">
        <v>607</v>
      </c>
      <c r="B11" s="369" t="s">
        <v>252</v>
      </c>
      <c r="C11" s="433">
        <v>0</v>
      </c>
      <c r="D11" s="320">
        <v>0</v>
      </c>
      <c r="E11" s="320">
        <v>0</v>
      </c>
      <c r="F11" s="320">
        <v>0</v>
      </c>
      <c r="G11" s="320">
        <v>0</v>
      </c>
      <c r="H11" s="320">
        <v>0</v>
      </c>
      <c r="I11" s="320">
        <v>3</v>
      </c>
      <c r="J11" s="320">
        <v>1</v>
      </c>
      <c r="K11" s="320">
        <v>0</v>
      </c>
      <c r="L11" s="320">
        <v>0</v>
      </c>
      <c r="M11" s="320">
        <v>6</v>
      </c>
      <c r="N11" s="320">
        <v>7</v>
      </c>
      <c r="O11" s="320">
        <v>0</v>
      </c>
      <c r="P11" s="320">
        <v>0</v>
      </c>
      <c r="Q11" s="320">
        <v>2</v>
      </c>
      <c r="R11" s="381">
        <v>0</v>
      </c>
      <c r="S11" s="438">
        <v>0</v>
      </c>
      <c r="T11" s="438">
        <v>19</v>
      </c>
      <c r="U11" s="433">
        <v>0</v>
      </c>
      <c r="V11" s="320">
        <v>0</v>
      </c>
      <c r="W11" s="383">
        <v>9</v>
      </c>
    </row>
    <row r="12" spans="1:23" s="13" customFormat="1" ht="16.2">
      <c r="A12" s="392" t="s">
        <v>608</v>
      </c>
      <c r="B12" s="369" t="s">
        <v>253</v>
      </c>
      <c r="C12" s="433">
        <v>0</v>
      </c>
      <c r="D12" s="320">
        <v>1</v>
      </c>
      <c r="E12" s="320">
        <v>3</v>
      </c>
      <c r="F12" s="320">
        <v>6</v>
      </c>
      <c r="G12" s="320">
        <v>0</v>
      </c>
      <c r="H12" s="320">
        <v>0</v>
      </c>
      <c r="I12" s="320">
        <v>18</v>
      </c>
      <c r="J12" s="320">
        <v>11</v>
      </c>
      <c r="K12" s="320">
        <v>35</v>
      </c>
      <c r="L12" s="320">
        <v>29</v>
      </c>
      <c r="M12" s="320">
        <v>84</v>
      </c>
      <c r="N12" s="320">
        <v>91</v>
      </c>
      <c r="O12" s="320">
        <v>0</v>
      </c>
      <c r="P12" s="320">
        <v>0</v>
      </c>
      <c r="Q12" s="320">
        <v>5</v>
      </c>
      <c r="R12" s="381">
        <v>7</v>
      </c>
      <c r="S12" s="438">
        <v>26</v>
      </c>
      <c r="T12" s="438">
        <v>316</v>
      </c>
      <c r="U12" s="433">
        <v>10</v>
      </c>
      <c r="V12" s="320">
        <v>44</v>
      </c>
      <c r="W12" s="383">
        <v>154</v>
      </c>
    </row>
    <row r="13" spans="1:23" s="13" customFormat="1" ht="16.2">
      <c r="A13" s="392" t="s">
        <v>609</v>
      </c>
      <c r="B13" s="369" t="s">
        <v>254</v>
      </c>
      <c r="C13" s="433">
        <v>6</v>
      </c>
      <c r="D13" s="320">
        <v>1</v>
      </c>
      <c r="E13" s="320">
        <v>1</v>
      </c>
      <c r="F13" s="320">
        <v>1</v>
      </c>
      <c r="G13" s="320">
        <v>1</v>
      </c>
      <c r="H13" s="320">
        <v>0</v>
      </c>
      <c r="I13" s="320">
        <v>10</v>
      </c>
      <c r="J13" s="320">
        <v>3</v>
      </c>
      <c r="K13" s="320">
        <v>29</v>
      </c>
      <c r="L13" s="320">
        <v>22</v>
      </c>
      <c r="M13" s="320">
        <v>42</v>
      </c>
      <c r="N13" s="320">
        <v>27</v>
      </c>
      <c r="O13" s="320">
        <v>0</v>
      </c>
      <c r="P13" s="320">
        <v>0</v>
      </c>
      <c r="Q13" s="320">
        <v>3</v>
      </c>
      <c r="R13" s="381">
        <v>2</v>
      </c>
      <c r="S13" s="438">
        <v>5</v>
      </c>
      <c r="T13" s="438">
        <v>153</v>
      </c>
      <c r="U13" s="433">
        <v>4</v>
      </c>
      <c r="V13" s="320">
        <v>0</v>
      </c>
      <c r="W13" s="383">
        <v>63</v>
      </c>
    </row>
    <row r="14" spans="1:23" s="13" customFormat="1" ht="16.2">
      <c r="A14" s="392" t="s">
        <v>611</v>
      </c>
      <c r="B14" s="369" t="s">
        <v>255</v>
      </c>
      <c r="C14" s="433">
        <v>12</v>
      </c>
      <c r="D14" s="320">
        <v>4</v>
      </c>
      <c r="E14" s="320">
        <v>14</v>
      </c>
      <c r="F14" s="320">
        <v>9</v>
      </c>
      <c r="G14" s="320">
        <v>1</v>
      </c>
      <c r="H14" s="320">
        <v>1</v>
      </c>
      <c r="I14" s="320">
        <v>108</v>
      </c>
      <c r="J14" s="320">
        <v>51</v>
      </c>
      <c r="K14" s="320">
        <v>51</v>
      </c>
      <c r="L14" s="320">
        <v>20</v>
      </c>
      <c r="M14" s="320">
        <v>161</v>
      </c>
      <c r="N14" s="320">
        <v>110</v>
      </c>
      <c r="O14" s="320">
        <v>2</v>
      </c>
      <c r="P14" s="320">
        <v>1</v>
      </c>
      <c r="Q14" s="320">
        <v>46</v>
      </c>
      <c r="R14" s="381">
        <v>27</v>
      </c>
      <c r="S14" s="438">
        <v>5</v>
      </c>
      <c r="T14" s="438">
        <v>623</v>
      </c>
      <c r="U14" s="433">
        <v>32</v>
      </c>
      <c r="V14" s="320">
        <v>2</v>
      </c>
      <c r="W14" s="383">
        <v>329</v>
      </c>
    </row>
    <row r="15" spans="1:23" s="13" customFormat="1" ht="16.2">
      <c r="A15" s="392" t="s">
        <v>613</v>
      </c>
      <c r="B15" s="369" t="s">
        <v>256</v>
      </c>
      <c r="C15" s="433">
        <v>0</v>
      </c>
      <c r="D15" s="320">
        <v>1</v>
      </c>
      <c r="E15" s="320">
        <v>0</v>
      </c>
      <c r="F15" s="320">
        <v>0</v>
      </c>
      <c r="G15" s="320">
        <v>0</v>
      </c>
      <c r="H15" s="320">
        <v>1</v>
      </c>
      <c r="I15" s="320">
        <v>2</v>
      </c>
      <c r="J15" s="320">
        <v>0</v>
      </c>
      <c r="K15" s="320">
        <v>6</v>
      </c>
      <c r="L15" s="320">
        <v>2</v>
      </c>
      <c r="M15" s="320">
        <v>5</v>
      </c>
      <c r="N15" s="320">
        <v>7</v>
      </c>
      <c r="O15" s="320">
        <v>0</v>
      </c>
      <c r="P15" s="320">
        <v>1</v>
      </c>
      <c r="Q15" s="320">
        <v>0</v>
      </c>
      <c r="R15" s="381">
        <v>0</v>
      </c>
      <c r="S15" s="438">
        <v>1</v>
      </c>
      <c r="T15" s="438">
        <v>26</v>
      </c>
      <c r="U15" s="433">
        <v>2</v>
      </c>
      <c r="V15" s="320">
        <v>5</v>
      </c>
      <c r="W15" s="383">
        <v>13</v>
      </c>
    </row>
    <row r="16" spans="1:23" s="13" customFormat="1" ht="16.2">
      <c r="A16" s="392" t="s">
        <v>614</v>
      </c>
      <c r="B16" s="369" t="s">
        <v>257</v>
      </c>
      <c r="C16" s="433">
        <v>0</v>
      </c>
      <c r="D16" s="320">
        <v>0</v>
      </c>
      <c r="E16" s="320">
        <v>2</v>
      </c>
      <c r="F16" s="320">
        <v>0</v>
      </c>
      <c r="G16" s="320">
        <v>0</v>
      </c>
      <c r="H16" s="320">
        <v>0</v>
      </c>
      <c r="I16" s="320">
        <v>4</v>
      </c>
      <c r="J16" s="320">
        <v>0</v>
      </c>
      <c r="K16" s="320">
        <v>2</v>
      </c>
      <c r="L16" s="320">
        <v>2</v>
      </c>
      <c r="M16" s="320">
        <v>15</v>
      </c>
      <c r="N16" s="320">
        <v>18</v>
      </c>
      <c r="O16" s="320">
        <v>0</v>
      </c>
      <c r="P16" s="320">
        <v>0</v>
      </c>
      <c r="Q16" s="320">
        <v>1</v>
      </c>
      <c r="R16" s="381">
        <v>1</v>
      </c>
      <c r="S16" s="438">
        <v>0</v>
      </c>
      <c r="T16" s="438">
        <v>45</v>
      </c>
      <c r="U16" s="433">
        <v>6</v>
      </c>
      <c r="V16" s="320">
        <v>0</v>
      </c>
      <c r="W16" s="383">
        <v>20</v>
      </c>
    </row>
    <row r="17" spans="1:23" s="13" customFormat="1" ht="16.2">
      <c r="A17" s="392">
        <v>10</v>
      </c>
      <c r="B17" s="369" t="s">
        <v>258</v>
      </c>
      <c r="C17" s="433">
        <v>0</v>
      </c>
      <c r="D17" s="320">
        <v>0</v>
      </c>
      <c r="E17" s="320">
        <v>0</v>
      </c>
      <c r="F17" s="320">
        <v>0</v>
      </c>
      <c r="G17" s="320">
        <v>0</v>
      </c>
      <c r="H17" s="320">
        <v>0</v>
      </c>
      <c r="I17" s="320">
        <v>0</v>
      </c>
      <c r="J17" s="320">
        <v>0</v>
      </c>
      <c r="K17" s="320">
        <v>0</v>
      </c>
      <c r="L17" s="320">
        <v>0</v>
      </c>
      <c r="M17" s="320">
        <v>0</v>
      </c>
      <c r="N17" s="320">
        <v>0</v>
      </c>
      <c r="O17" s="320">
        <v>0</v>
      </c>
      <c r="P17" s="320">
        <v>0</v>
      </c>
      <c r="Q17" s="320">
        <v>0</v>
      </c>
      <c r="R17" s="381">
        <v>0</v>
      </c>
      <c r="S17" s="438">
        <v>0</v>
      </c>
      <c r="T17" s="438">
        <v>0</v>
      </c>
      <c r="U17" s="433">
        <v>0</v>
      </c>
      <c r="V17" s="320">
        <v>0</v>
      </c>
      <c r="W17" s="383">
        <v>0</v>
      </c>
    </row>
    <row r="18" spans="1:23" s="13" customFormat="1" ht="16.2">
      <c r="A18" s="392">
        <v>11</v>
      </c>
      <c r="B18" s="369" t="s">
        <v>259</v>
      </c>
      <c r="C18" s="433">
        <v>2</v>
      </c>
      <c r="D18" s="320">
        <v>1</v>
      </c>
      <c r="E18" s="320">
        <v>3</v>
      </c>
      <c r="F18" s="320">
        <v>5</v>
      </c>
      <c r="G18" s="320">
        <v>1</v>
      </c>
      <c r="H18" s="320">
        <v>1</v>
      </c>
      <c r="I18" s="320">
        <v>45</v>
      </c>
      <c r="J18" s="320">
        <v>23</v>
      </c>
      <c r="K18" s="320">
        <v>123</v>
      </c>
      <c r="L18" s="320">
        <v>63</v>
      </c>
      <c r="M18" s="320">
        <v>119</v>
      </c>
      <c r="N18" s="320">
        <v>104</v>
      </c>
      <c r="O18" s="320">
        <v>2</v>
      </c>
      <c r="P18" s="320">
        <v>1</v>
      </c>
      <c r="Q18" s="320">
        <v>7</v>
      </c>
      <c r="R18" s="381">
        <v>8</v>
      </c>
      <c r="S18" s="438">
        <v>7</v>
      </c>
      <c r="T18" s="438">
        <v>515</v>
      </c>
      <c r="U18" s="433">
        <v>18</v>
      </c>
      <c r="V18" s="320">
        <v>78</v>
      </c>
      <c r="W18" s="383">
        <v>249</v>
      </c>
    </row>
    <row r="19" spans="1:23" s="13" customFormat="1" ht="16.2">
      <c r="A19" s="392">
        <v>12</v>
      </c>
      <c r="B19" s="369" t="s">
        <v>260</v>
      </c>
      <c r="C19" s="433" t="s">
        <v>622</v>
      </c>
      <c r="D19" s="320" t="s">
        <v>622</v>
      </c>
      <c r="E19" s="320" t="s">
        <v>622</v>
      </c>
      <c r="F19" s="320" t="s">
        <v>622</v>
      </c>
      <c r="G19" s="320" t="s">
        <v>622</v>
      </c>
      <c r="H19" s="320" t="s">
        <v>622</v>
      </c>
      <c r="I19" s="320" t="s">
        <v>622</v>
      </c>
      <c r="J19" s="320" t="s">
        <v>622</v>
      </c>
      <c r="K19" s="320" t="s">
        <v>622</v>
      </c>
      <c r="L19" s="320" t="s">
        <v>622</v>
      </c>
      <c r="M19" s="320" t="s">
        <v>622</v>
      </c>
      <c r="N19" s="320" t="s">
        <v>622</v>
      </c>
      <c r="O19" s="320" t="s">
        <v>622</v>
      </c>
      <c r="P19" s="320" t="s">
        <v>622</v>
      </c>
      <c r="Q19" s="320" t="s">
        <v>622</v>
      </c>
      <c r="R19" s="381" t="s">
        <v>622</v>
      </c>
      <c r="S19" s="440" t="s">
        <v>622</v>
      </c>
      <c r="T19" s="440" t="s">
        <v>622</v>
      </c>
      <c r="U19" s="320" t="s">
        <v>622</v>
      </c>
      <c r="V19" s="320" t="s">
        <v>622</v>
      </c>
      <c r="W19" s="383" t="s">
        <v>622</v>
      </c>
    </row>
    <row r="20" spans="1:23" s="13" customFormat="1" ht="16.2">
      <c r="A20" s="392">
        <v>13</v>
      </c>
      <c r="B20" s="369" t="s">
        <v>261</v>
      </c>
      <c r="C20" s="433">
        <v>0</v>
      </c>
      <c r="D20" s="320">
        <v>0</v>
      </c>
      <c r="E20" s="320">
        <v>2</v>
      </c>
      <c r="F20" s="320">
        <v>1</v>
      </c>
      <c r="G20" s="320">
        <v>1</v>
      </c>
      <c r="H20" s="320">
        <v>0</v>
      </c>
      <c r="I20" s="320">
        <v>4</v>
      </c>
      <c r="J20" s="320">
        <v>0</v>
      </c>
      <c r="K20" s="320">
        <v>13</v>
      </c>
      <c r="L20" s="320">
        <v>5</v>
      </c>
      <c r="M20" s="320">
        <v>20</v>
      </c>
      <c r="N20" s="320">
        <v>7</v>
      </c>
      <c r="O20" s="320">
        <v>0</v>
      </c>
      <c r="P20" s="320">
        <v>0</v>
      </c>
      <c r="Q20" s="320">
        <v>0</v>
      </c>
      <c r="R20" s="381">
        <v>0</v>
      </c>
      <c r="S20" s="438">
        <v>1</v>
      </c>
      <c r="T20" s="438">
        <v>54</v>
      </c>
      <c r="U20" s="433">
        <v>6</v>
      </c>
      <c r="V20" s="320">
        <v>7</v>
      </c>
      <c r="W20" s="383">
        <v>27</v>
      </c>
    </row>
    <row r="21" spans="1:23" s="13" customFormat="1" ht="16.2">
      <c r="A21" s="392">
        <v>14</v>
      </c>
      <c r="B21" s="369" t="s">
        <v>262</v>
      </c>
      <c r="C21" s="433">
        <v>2</v>
      </c>
      <c r="D21" s="320">
        <v>2</v>
      </c>
      <c r="E21" s="320">
        <v>1</v>
      </c>
      <c r="F21" s="320">
        <v>1</v>
      </c>
      <c r="G21" s="320">
        <v>1</v>
      </c>
      <c r="H21" s="320">
        <v>0</v>
      </c>
      <c r="I21" s="320">
        <v>8</v>
      </c>
      <c r="J21" s="320">
        <v>1</v>
      </c>
      <c r="K21" s="320">
        <v>9</v>
      </c>
      <c r="L21" s="320">
        <v>7</v>
      </c>
      <c r="M21" s="320">
        <v>38</v>
      </c>
      <c r="N21" s="320">
        <v>25</v>
      </c>
      <c r="O21" s="320">
        <v>0</v>
      </c>
      <c r="P21" s="320">
        <v>0</v>
      </c>
      <c r="Q21" s="320">
        <v>1</v>
      </c>
      <c r="R21" s="381">
        <v>0</v>
      </c>
      <c r="S21" s="438">
        <v>4</v>
      </c>
      <c r="T21" s="438">
        <v>100</v>
      </c>
      <c r="U21" s="433">
        <v>4</v>
      </c>
      <c r="V21" s="320">
        <v>1</v>
      </c>
      <c r="W21" s="383">
        <v>51</v>
      </c>
    </row>
    <row r="22" spans="1:23" s="13" customFormat="1" ht="16.2">
      <c r="A22" s="392">
        <v>15</v>
      </c>
      <c r="B22" s="369" t="s">
        <v>263</v>
      </c>
      <c r="C22" s="433">
        <v>30</v>
      </c>
      <c r="D22" s="320">
        <v>31</v>
      </c>
      <c r="E22" s="320">
        <v>7</v>
      </c>
      <c r="F22" s="320">
        <v>10</v>
      </c>
      <c r="G22" s="320">
        <v>1</v>
      </c>
      <c r="H22" s="320">
        <v>0</v>
      </c>
      <c r="I22" s="320">
        <v>117</v>
      </c>
      <c r="J22" s="320">
        <v>60</v>
      </c>
      <c r="K22" s="320">
        <v>377</v>
      </c>
      <c r="L22" s="320">
        <v>345</v>
      </c>
      <c r="M22" s="320">
        <v>25</v>
      </c>
      <c r="N22" s="320">
        <v>16</v>
      </c>
      <c r="O22" s="320">
        <v>0</v>
      </c>
      <c r="P22" s="320">
        <v>0</v>
      </c>
      <c r="Q22" s="320">
        <v>1</v>
      </c>
      <c r="R22" s="381">
        <v>7</v>
      </c>
      <c r="S22" s="438">
        <v>5</v>
      </c>
      <c r="T22" s="441">
        <v>1032</v>
      </c>
      <c r="U22" s="433">
        <v>58</v>
      </c>
      <c r="V22" s="320">
        <v>66</v>
      </c>
      <c r="W22" s="383">
        <v>482</v>
      </c>
    </row>
    <row r="23" spans="1:23" s="13" customFormat="1" ht="16.2">
      <c r="A23" s="392">
        <v>16</v>
      </c>
      <c r="B23" s="369" t="s">
        <v>264</v>
      </c>
      <c r="C23" s="433">
        <v>0</v>
      </c>
      <c r="D23" s="320">
        <v>0</v>
      </c>
      <c r="E23" s="320">
        <v>0</v>
      </c>
      <c r="F23" s="320">
        <v>0</v>
      </c>
      <c r="G23" s="320">
        <v>0</v>
      </c>
      <c r="H23" s="320">
        <v>0</v>
      </c>
      <c r="I23" s="320">
        <v>0</v>
      </c>
      <c r="J23" s="320">
        <v>0</v>
      </c>
      <c r="K23" s="320">
        <v>0</v>
      </c>
      <c r="L23" s="320">
        <v>0</v>
      </c>
      <c r="M23" s="320">
        <v>0</v>
      </c>
      <c r="N23" s="320">
        <v>0</v>
      </c>
      <c r="O23" s="320">
        <v>0</v>
      </c>
      <c r="P23" s="320">
        <v>0</v>
      </c>
      <c r="Q23" s="320">
        <v>0</v>
      </c>
      <c r="R23" s="381">
        <v>0</v>
      </c>
      <c r="S23" s="438">
        <v>0</v>
      </c>
      <c r="T23" s="438">
        <v>0</v>
      </c>
      <c r="U23" s="433">
        <v>0</v>
      </c>
      <c r="V23" s="320">
        <v>0</v>
      </c>
      <c r="W23" s="383">
        <v>0</v>
      </c>
    </row>
    <row r="24" spans="1:23" s="13" customFormat="1" ht="16.2">
      <c r="A24" s="392">
        <v>17</v>
      </c>
      <c r="B24" s="369" t="s">
        <v>265</v>
      </c>
      <c r="C24" s="433">
        <v>0</v>
      </c>
      <c r="D24" s="320">
        <v>1</v>
      </c>
      <c r="E24" s="320">
        <v>3</v>
      </c>
      <c r="F24" s="320">
        <v>1</v>
      </c>
      <c r="G24" s="320">
        <v>0</v>
      </c>
      <c r="H24" s="320">
        <v>0</v>
      </c>
      <c r="I24" s="320">
        <v>5</v>
      </c>
      <c r="J24" s="320">
        <v>4</v>
      </c>
      <c r="K24" s="320">
        <v>9</v>
      </c>
      <c r="L24" s="320">
        <v>5</v>
      </c>
      <c r="M24" s="320">
        <v>38</v>
      </c>
      <c r="N24" s="320">
        <v>13</v>
      </c>
      <c r="O24" s="320">
        <v>0</v>
      </c>
      <c r="P24" s="320">
        <v>0</v>
      </c>
      <c r="Q24" s="320">
        <v>1</v>
      </c>
      <c r="R24" s="381">
        <v>4</v>
      </c>
      <c r="S24" s="438">
        <v>2</v>
      </c>
      <c r="T24" s="438">
        <v>86</v>
      </c>
      <c r="U24" s="433">
        <v>2</v>
      </c>
      <c r="V24" s="320">
        <v>0</v>
      </c>
      <c r="W24" s="383">
        <v>37</v>
      </c>
    </row>
    <row r="25" spans="1:23" s="13" customFormat="1" ht="16.2">
      <c r="A25" s="392">
        <v>18</v>
      </c>
      <c r="B25" s="369" t="s">
        <v>266</v>
      </c>
      <c r="C25" s="433">
        <v>3</v>
      </c>
      <c r="D25" s="320">
        <v>3</v>
      </c>
      <c r="E25" s="320">
        <v>12</v>
      </c>
      <c r="F25" s="320">
        <v>5</v>
      </c>
      <c r="G25" s="320">
        <v>2</v>
      </c>
      <c r="H25" s="320">
        <v>0</v>
      </c>
      <c r="I25" s="320">
        <v>92</v>
      </c>
      <c r="J25" s="320">
        <v>33</v>
      </c>
      <c r="K25" s="320">
        <v>67</v>
      </c>
      <c r="L25" s="320">
        <v>35</v>
      </c>
      <c r="M25" s="320">
        <v>54</v>
      </c>
      <c r="N25" s="320">
        <v>48</v>
      </c>
      <c r="O25" s="320">
        <v>1</v>
      </c>
      <c r="P25" s="320">
        <v>0</v>
      </c>
      <c r="Q25" s="320">
        <v>6</v>
      </c>
      <c r="R25" s="381">
        <v>4</v>
      </c>
      <c r="S25" s="438">
        <v>15</v>
      </c>
      <c r="T25" s="438">
        <v>380</v>
      </c>
      <c r="U25" s="433">
        <v>30</v>
      </c>
      <c r="V25" s="320">
        <v>37</v>
      </c>
      <c r="W25" s="383">
        <v>230</v>
      </c>
    </row>
    <row r="26" spans="1:23" s="13" customFormat="1" ht="16.2">
      <c r="A26" s="392">
        <v>19</v>
      </c>
      <c r="B26" s="369" t="s">
        <v>267</v>
      </c>
      <c r="C26" s="433">
        <v>0</v>
      </c>
      <c r="D26" s="320">
        <v>0</v>
      </c>
      <c r="E26" s="320">
        <v>0</v>
      </c>
      <c r="F26" s="320">
        <v>0</v>
      </c>
      <c r="G26" s="320">
        <v>0</v>
      </c>
      <c r="H26" s="320">
        <v>0</v>
      </c>
      <c r="I26" s="320">
        <v>0</v>
      </c>
      <c r="J26" s="320">
        <v>1</v>
      </c>
      <c r="K26" s="320">
        <v>0</v>
      </c>
      <c r="L26" s="320">
        <v>1</v>
      </c>
      <c r="M26" s="320">
        <v>11</v>
      </c>
      <c r="N26" s="320">
        <v>6</v>
      </c>
      <c r="O26" s="320">
        <v>0</v>
      </c>
      <c r="P26" s="320">
        <v>0</v>
      </c>
      <c r="Q26" s="320">
        <v>0</v>
      </c>
      <c r="R26" s="381">
        <v>0</v>
      </c>
      <c r="S26" s="438">
        <v>2</v>
      </c>
      <c r="T26" s="438">
        <v>21</v>
      </c>
      <c r="U26" s="433">
        <v>1</v>
      </c>
      <c r="V26" s="320">
        <v>0</v>
      </c>
      <c r="W26" s="383">
        <v>5</v>
      </c>
    </row>
    <row r="27" spans="1:23" s="13" customFormat="1" ht="16.2">
      <c r="A27" s="392">
        <v>20</v>
      </c>
      <c r="B27" s="369" t="s">
        <v>268</v>
      </c>
      <c r="C27" s="433">
        <v>1</v>
      </c>
      <c r="D27" s="320">
        <v>0</v>
      </c>
      <c r="E27" s="320">
        <v>1</v>
      </c>
      <c r="F27" s="320">
        <v>1</v>
      </c>
      <c r="G27" s="320">
        <v>1</v>
      </c>
      <c r="H27" s="320">
        <v>0</v>
      </c>
      <c r="I27" s="320">
        <v>24</v>
      </c>
      <c r="J27" s="320">
        <v>16</v>
      </c>
      <c r="K27" s="320">
        <v>6</v>
      </c>
      <c r="L27" s="320">
        <v>5</v>
      </c>
      <c r="M27" s="320">
        <v>59</v>
      </c>
      <c r="N27" s="320">
        <v>36</v>
      </c>
      <c r="O27" s="320">
        <v>1</v>
      </c>
      <c r="P27" s="320">
        <v>0</v>
      </c>
      <c r="Q27" s="320">
        <v>6</v>
      </c>
      <c r="R27" s="381">
        <v>11</v>
      </c>
      <c r="S27" s="438">
        <v>0</v>
      </c>
      <c r="T27" s="438">
        <v>168</v>
      </c>
      <c r="U27" s="433">
        <v>10</v>
      </c>
      <c r="V27" s="320">
        <v>0</v>
      </c>
      <c r="W27" s="383">
        <v>87</v>
      </c>
    </row>
    <row r="28" spans="1:23" s="13" customFormat="1" ht="16.2">
      <c r="A28" s="392">
        <v>21</v>
      </c>
      <c r="B28" s="369" t="s">
        <v>269</v>
      </c>
      <c r="C28" s="433">
        <v>3</v>
      </c>
      <c r="D28" s="320">
        <v>2</v>
      </c>
      <c r="E28" s="320">
        <v>5</v>
      </c>
      <c r="F28" s="320">
        <v>4</v>
      </c>
      <c r="G28" s="320">
        <v>1</v>
      </c>
      <c r="H28" s="320">
        <v>0</v>
      </c>
      <c r="I28" s="320">
        <v>19</v>
      </c>
      <c r="J28" s="320">
        <v>10</v>
      </c>
      <c r="K28" s="320">
        <v>30</v>
      </c>
      <c r="L28" s="320">
        <v>13</v>
      </c>
      <c r="M28" s="320">
        <v>71</v>
      </c>
      <c r="N28" s="320">
        <v>38</v>
      </c>
      <c r="O28" s="320">
        <v>0</v>
      </c>
      <c r="P28" s="320">
        <v>0</v>
      </c>
      <c r="Q28" s="320">
        <v>7</v>
      </c>
      <c r="R28" s="381">
        <v>4</v>
      </c>
      <c r="S28" s="438">
        <v>2</v>
      </c>
      <c r="T28" s="438">
        <v>209</v>
      </c>
      <c r="U28" s="433">
        <v>7</v>
      </c>
      <c r="V28" s="320">
        <v>0</v>
      </c>
      <c r="W28" s="383">
        <v>83</v>
      </c>
    </row>
    <row r="29" spans="1:23" s="13" customFormat="1" ht="16.2">
      <c r="A29" s="392">
        <v>22</v>
      </c>
      <c r="B29" s="369" t="s">
        <v>270</v>
      </c>
      <c r="C29" s="433">
        <v>0</v>
      </c>
      <c r="D29" s="320">
        <v>0</v>
      </c>
      <c r="E29" s="320">
        <v>0</v>
      </c>
      <c r="F29" s="320">
        <v>0</v>
      </c>
      <c r="G29" s="320">
        <v>0</v>
      </c>
      <c r="H29" s="320">
        <v>0</v>
      </c>
      <c r="I29" s="320">
        <v>3</v>
      </c>
      <c r="J29" s="320">
        <v>0</v>
      </c>
      <c r="K29" s="320">
        <v>6</v>
      </c>
      <c r="L29" s="320">
        <v>1</v>
      </c>
      <c r="M29" s="320">
        <v>27</v>
      </c>
      <c r="N29" s="320">
        <v>3</v>
      </c>
      <c r="O29" s="320">
        <v>0</v>
      </c>
      <c r="P29" s="320">
        <v>0</v>
      </c>
      <c r="Q29" s="320">
        <v>3</v>
      </c>
      <c r="R29" s="381">
        <v>1</v>
      </c>
      <c r="S29" s="438">
        <v>0</v>
      </c>
      <c r="T29" s="438">
        <v>44</v>
      </c>
      <c r="U29" s="433">
        <v>0</v>
      </c>
      <c r="V29" s="320">
        <v>0</v>
      </c>
      <c r="W29" s="383">
        <v>13</v>
      </c>
    </row>
    <row r="30" spans="1:23" s="13" customFormat="1" ht="16.2">
      <c r="A30" s="392">
        <v>23</v>
      </c>
      <c r="B30" s="369" t="s">
        <v>271</v>
      </c>
      <c r="C30" s="433">
        <v>3</v>
      </c>
      <c r="D30" s="320">
        <v>1</v>
      </c>
      <c r="E30" s="320">
        <v>14</v>
      </c>
      <c r="F30" s="320">
        <v>6</v>
      </c>
      <c r="G30" s="320">
        <v>2</v>
      </c>
      <c r="H30" s="320">
        <v>3</v>
      </c>
      <c r="I30" s="320">
        <v>64</v>
      </c>
      <c r="J30" s="320">
        <v>34</v>
      </c>
      <c r="K30" s="320">
        <v>67</v>
      </c>
      <c r="L30" s="320">
        <v>44</v>
      </c>
      <c r="M30" s="320">
        <v>227</v>
      </c>
      <c r="N30" s="320">
        <v>191</v>
      </c>
      <c r="O30" s="320">
        <v>1</v>
      </c>
      <c r="P30" s="320">
        <v>1</v>
      </c>
      <c r="Q30" s="320">
        <v>17</v>
      </c>
      <c r="R30" s="381">
        <v>12</v>
      </c>
      <c r="S30" s="438">
        <v>43</v>
      </c>
      <c r="T30" s="438">
        <v>730</v>
      </c>
      <c r="U30" s="433">
        <v>35</v>
      </c>
      <c r="V30" s="320">
        <v>14</v>
      </c>
      <c r="W30" s="383">
        <v>326</v>
      </c>
    </row>
    <row r="31" spans="1:23" s="13" customFormat="1" ht="16.2">
      <c r="A31" s="392">
        <v>24</v>
      </c>
      <c r="B31" s="369" t="s">
        <v>272</v>
      </c>
      <c r="C31" s="433">
        <v>4</v>
      </c>
      <c r="D31" s="320">
        <v>4</v>
      </c>
      <c r="E31" s="320">
        <v>5</v>
      </c>
      <c r="F31" s="320">
        <v>3</v>
      </c>
      <c r="G31" s="320">
        <v>0</v>
      </c>
      <c r="H31" s="320">
        <v>1</v>
      </c>
      <c r="I31" s="320">
        <v>9</v>
      </c>
      <c r="J31" s="320">
        <v>6</v>
      </c>
      <c r="K31" s="320">
        <v>14</v>
      </c>
      <c r="L31" s="320">
        <v>10</v>
      </c>
      <c r="M31" s="320">
        <v>47</v>
      </c>
      <c r="N31" s="320">
        <v>46</v>
      </c>
      <c r="O31" s="320">
        <v>0</v>
      </c>
      <c r="P31" s="320">
        <v>0</v>
      </c>
      <c r="Q31" s="320">
        <v>4</v>
      </c>
      <c r="R31" s="381">
        <v>5</v>
      </c>
      <c r="S31" s="438">
        <v>1</v>
      </c>
      <c r="T31" s="438">
        <v>159</v>
      </c>
      <c r="U31" s="433">
        <v>15</v>
      </c>
      <c r="V31" s="320">
        <v>0</v>
      </c>
      <c r="W31" s="383">
        <v>49</v>
      </c>
    </row>
    <row r="32" spans="1:23" s="13" customFormat="1" ht="16.2">
      <c r="A32" s="392">
        <v>25</v>
      </c>
      <c r="B32" s="369" t="s">
        <v>273</v>
      </c>
      <c r="C32" s="433">
        <v>2</v>
      </c>
      <c r="D32" s="320">
        <v>4</v>
      </c>
      <c r="E32" s="320">
        <v>8</v>
      </c>
      <c r="F32" s="320">
        <v>12</v>
      </c>
      <c r="G32" s="320">
        <v>0</v>
      </c>
      <c r="H32" s="320">
        <v>1</v>
      </c>
      <c r="I32" s="320">
        <v>49</v>
      </c>
      <c r="J32" s="320">
        <v>19</v>
      </c>
      <c r="K32" s="320">
        <v>76</v>
      </c>
      <c r="L32" s="320">
        <v>55</v>
      </c>
      <c r="M32" s="320">
        <v>112</v>
      </c>
      <c r="N32" s="320">
        <v>113</v>
      </c>
      <c r="O32" s="320">
        <v>0</v>
      </c>
      <c r="P32" s="320">
        <v>1</v>
      </c>
      <c r="Q32" s="320">
        <v>12</v>
      </c>
      <c r="R32" s="381">
        <v>9</v>
      </c>
      <c r="S32" s="438">
        <v>8</v>
      </c>
      <c r="T32" s="438">
        <v>481</v>
      </c>
      <c r="U32" s="433">
        <v>19</v>
      </c>
      <c r="V32" s="320">
        <v>18</v>
      </c>
      <c r="W32" s="383">
        <v>209</v>
      </c>
    </row>
    <row r="33" spans="1:23" s="13" customFormat="1" ht="16.2">
      <c r="A33" s="392">
        <v>26</v>
      </c>
      <c r="B33" s="369" t="s">
        <v>274</v>
      </c>
      <c r="C33" s="433">
        <v>0</v>
      </c>
      <c r="D33" s="320">
        <v>0</v>
      </c>
      <c r="E33" s="320">
        <v>0</v>
      </c>
      <c r="F33" s="320">
        <v>0</v>
      </c>
      <c r="G33" s="320">
        <v>0</v>
      </c>
      <c r="H33" s="320">
        <v>1</v>
      </c>
      <c r="I33" s="320">
        <v>3</v>
      </c>
      <c r="J33" s="320">
        <v>0</v>
      </c>
      <c r="K33" s="320">
        <v>7</v>
      </c>
      <c r="L33" s="320">
        <v>1</v>
      </c>
      <c r="M33" s="320">
        <v>12</v>
      </c>
      <c r="N33" s="320">
        <v>4</v>
      </c>
      <c r="O33" s="320">
        <v>0</v>
      </c>
      <c r="P33" s="320">
        <v>0</v>
      </c>
      <c r="Q33" s="320">
        <v>0</v>
      </c>
      <c r="R33" s="381">
        <v>0</v>
      </c>
      <c r="S33" s="438">
        <v>0</v>
      </c>
      <c r="T33" s="438">
        <v>28</v>
      </c>
      <c r="U33" s="433">
        <v>3</v>
      </c>
      <c r="V33" s="320">
        <v>0</v>
      </c>
      <c r="W33" s="383">
        <v>17</v>
      </c>
    </row>
    <row r="34" spans="1:23" s="13" customFormat="1" ht="16.2">
      <c r="A34" s="392">
        <v>27</v>
      </c>
      <c r="B34" s="369" t="s">
        <v>275</v>
      </c>
      <c r="C34" s="433">
        <v>1</v>
      </c>
      <c r="D34" s="320">
        <v>0</v>
      </c>
      <c r="E34" s="320">
        <v>0</v>
      </c>
      <c r="F34" s="320">
        <v>0</v>
      </c>
      <c r="G34" s="320">
        <v>0</v>
      </c>
      <c r="H34" s="320">
        <v>0</v>
      </c>
      <c r="I34" s="320">
        <v>3</v>
      </c>
      <c r="J34" s="320">
        <v>0</v>
      </c>
      <c r="K34" s="320">
        <v>1</v>
      </c>
      <c r="L34" s="320">
        <v>0</v>
      </c>
      <c r="M34" s="320">
        <v>2</v>
      </c>
      <c r="N34" s="320">
        <v>2</v>
      </c>
      <c r="O34" s="320">
        <v>0</v>
      </c>
      <c r="P34" s="320">
        <v>0</v>
      </c>
      <c r="Q34" s="320">
        <v>1</v>
      </c>
      <c r="R34" s="381">
        <v>0</v>
      </c>
      <c r="S34" s="438">
        <v>0</v>
      </c>
      <c r="T34" s="438">
        <v>10</v>
      </c>
      <c r="U34" s="433">
        <v>1</v>
      </c>
      <c r="V34" s="320">
        <v>0</v>
      </c>
      <c r="W34" s="383">
        <v>8</v>
      </c>
    </row>
    <row r="35" spans="1:23" s="13" customFormat="1" ht="16.2">
      <c r="A35" s="393">
        <v>28</v>
      </c>
      <c r="B35" s="744" t="s">
        <v>276</v>
      </c>
      <c r="C35" s="435">
        <v>7</v>
      </c>
      <c r="D35" s="817">
        <v>12</v>
      </c>
      <c r="E35" s="817">
        <v>14</v>
      </c>
      <c r="F35" s="817">
        <v>20</v>
      </c>
      <c r="G35" s="817">
        <v>0</v>
      </c>
      <c r="H35" s="817">
        <v>1</v>
      </c>
      <c r="I35" s="817">
        <v>57</v>
      </c>
      <c r="J35" s="817">
        <v>38</v>
      </c>
      <c r="K35" s="817">
        <v>167</v>
      </c>
      <c r="L35" s="817">
        <v>107</v>
      </c>
      <c r="M35" s="817">
        <v>115</v>
      </c>
      <c r="N35" s="817">
        <v>102</v>
      </c>
      <c r="O35" s="817">
        <v>0</v>
      </c>
      <c r="P35" s="817">
        <v>1</v>
      </c>
      <c r="Q35" s="817">
        <v>8</v>
      </c>
      <c r="R35" s="742">
        <v>11</v>
      </c>
      <c r="S35" s="685">
        <v>14</v>
      </c>
      <c r="T35" s="685">
        <v>674</v>
      </c>
      <c r="U35" s="435">
        <v>4</v>
      </c>
      <c r="V35" s="817">
        <v>44</v>
      </c>
      <c r="W35" s="898">
        <v>313</v>
      </c>
    </row>
    <row r="36" spans="1:23" ht="17.100000000000001" customHeight="1">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ht="17.100000000000001" customHeight="1">
      <c r="A37" s="1219" t="s">
        <v>736</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732</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617</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713</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619</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2" spans="1:23" ht="15" customHeight="1">
      <c r="A42" s="1219" t="s">
        <v>697</v>
      </c>
      <c r="B42" s="1219"/>
      <c r="C42" s="1219"/>
      <c r="D42" s="1219"/>
      <c r="E42" s="1219"/>
      <c r="F42" s="1219"/>
      <c r="G42" s="1219"/>
      <c r="H42" s="1219"/>
      <c r="I42" s="1219"/>
      <c r="J42" s="1219"/>
      <c r="K42" s="1219"/>
      <c r="L42" s="1219"/>
      <c r="M42" s="1219"/>
      <c r="N42" s="1219"/>
      <c r="O42" s="1219"/>
      <c r="P42" s="1219"/>
      <c r="Q42" s="1219"/>
      <c r="R42" s="1219"/>
      <c r="S42" s="1219"/>
      <c r="T42" s="1219"/>
      <c r="U42" s="1219"/>
      <c r="V42" s="1219"/>
      <c r="W42" s="1219"/>
    </row>
    <row r="43" spans="1:23" ht="15" customHeight="1">
      <c r="A43" s="128" t="s">
        <v>204</v>
      </c>
    </row>
  </sheetData>
  <mergeCells count="20">
    <mergeCell ref="A42:W42"/>
    <mergeCell ref="K5:L5"/>
    <mergeCell ref="M5:N5"/>
    <mergeCell ref="O5:P5"/>
    <mergeCell ref="Q5:R5"/>
    <mergeCell ref="A41:W41"/>
    <mergeCell ref="A37:W37"/>
    <mergeCell ref="A38:W38"/>
    <mergeCell ref="A39:W39"/>
    <mergeCell ref="A40:W40"/>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4DF662DC-C6E7-46FB-9DEF-3D8B6BC673CD}"/>
    <hyperlink ref="A43" location="'Table of Contents'!A1" display="Return to Table of Contents" xr:uid="{28E720C6-8E5D-4F32-85BB-FC1BF7FEEB13}"/>
  </hyperlinks>
  <pageMargins left="0.2" right="0.2" top="0.5" bottom="0.5" header="0" footer="0"/>
  <pageSetup paperSize="5"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5753-7EE3-4C51-BA76-7A300B1EA6CD}">
  <dimension ref="A1:W43"/>
  <sheetViews>
    <sheetView showGridLines="0" zoomScale="80" zoomScaleNormal="80" workbookViewId="0">
      <selection activeCell="A6" sqref="A6:A34"/>
    </sheetView>
  </sheetViews>
  <sheetFormatPr defaultColWidth="11" defaultRowHeight="15" customHeight="1"/>
  <cols>
    <col min="1" max="1" width="10.3984375" style="9" customWidth="1"/>
    <col min="2" max="2" width="39.1992187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128" t="s">
        <v>204</v>
      </c>
    </row>
    <row r="2" spans="1:23" ht="114.6" customHeight="1">
      <c r="A2" s="1243" t="s">
        <v>737</v>
      </c>
      <c r="B2" s="1243"/>
      <c r="C2" s="1243"/>
      <c r="D2" s="1243"/>
      <c r="E2" s="1243"/>
      <c r="F2" s="1243"/>
      <c r="G2" s="1243"/>
      <c r="H2" s="1243"/>
      <c r="I2" s="1243"/>
      <c r="J2" s="1243"/>
      <c r="K2" s="1243"/>
      <c r="L2" s="1243"/>
      <c r="M2" s="1243"/>
      <c r="N2" s="1243"/>
      <c r="O2" s="1243"/>
      <c r="P2" s="1243"/>
      <c r="Q2" s="1243"/>
      <c r="R2" s="1243"/>
      <c r="S2" s="1243"/>
      <c r="T2" s="1243"/>
      <c r="U2" s="1243"/>
      <c r="V2" s="1243"/>
      <c r="W2" s="1243"/>
    </row>
    <row r="3" spans="1:23" ht="30.6" customHeight="1">
      <c r="A3" s="1307" t="s">
        <v>245</v>
      </c>
      <c r="B3" s="1365" t="s">
        <v>246</v>
      </c>
      <c r="C3" s="1293" t="s">
        <v>592</v>
      </c>
      <c r="D3" s="1293"/>
      <c r="E3" s="1293"/>
      <c r="F3" s="1293"/>
      <c r="G3" s="1293"/>
      <c r="H3" s="1293"/>
      <c r="I3" s="1293"/>
      <c r="J3" s="1293"/>
      <c r="K3" s="1293"/>
      <c r="L3" s="1293"/>
      <c r="M3" s="1293"/>
      <c r="N3" s="1293"/>
      <c r="O3" s="1293"/>
      <c r="P3" s="1293"/>
      <c r="Q3" s="1293"/>
      <c r="R3" s="1293"/>
      <c r="S3" s="1293"/>
      <c r="T3" s="1294"/>
      <c r="U3" s="1335" t="s">
        <v>598</v>
      </c>
      <c r="V3" s="1335"/>
      <c r="W3" s="1358"/>
    </row>
    <row r="4" spans="1:23" ht="17.100000000000001" customHeight="1">
      <c r="A4" s="1308"/>
      <c r="B4" s="1363"/>
      <c r="C4" s="1354" t="s">
        <v>295</v>
      </c>
      <c r="D4" s="1355"/>
      <c r="E4" s="1354" t="s">
        <v>593</v>
      </c>
      <c r="F4" s="1355"/>
      <c r="G4" s="1354" t="s">
        <v>594</v>
      </c>
      <c r="H4" s="1355"/>
      <c r="I4" s="1354" t="s">
        <v>217</v>
      </c>
      <c r="J4" s="1355"/>
      <c r="K4" s="1354" t="s">
        <v>595</v>
      </c>
      <c r="L4" s="1355"/>
      <c r="M4" s="1354" t="s">
        <v>223</v>
      </c>
      <c r="N4" s="1355"/>
      <c r="O4" s="1354" t="s">
        <v>596</v>
      </c>
      <c r="P4" s="1355"/>
      <c r="Q4" s="1354" t="s">
        <v>221</v>
      </c>
      <c r="R4" s="1356"/>
      <c r="S4" s="403" t="s">
        <v>207</v>
      </c>
      <c r="T4" s="403" t="s">
        <v>597</v>
      </c>
      <c r="U4" s="1336"/>
      <c r="V4" s="1336"/>
      <c r="W4" s="1359"/>
    </row>
    <row r="5" spans="1:23" ht="35.1" customHeight="1">
      <c r="A5" s="1309"/>
      <c r="B5" s="1364"/>
      <c r="C5" s="334" t="s">
        <v>234</v>
      </c>
      <c r="D5" s="334" t="s">
        <v>238</v>
      </c>
      <c r="E5" s="334" t="s">
        <v>234</v>
      </c>
      <c r="F5" s="334" t="s">
        <v>238</v>
      </c>
      <c r="G5" s="334" t="s">
        <v>234</v>
      </c>
      <c r="H5" s="334" t="s">
        <v>238</v>
      </c>
      <c r="I5" s="334" t="s">
        <v>234</v>
      </c>
      <c r="J5" s="334" t="s">
        <v>238</v>
      </c>
      <c r="K5" s="334" t="s">
        <v>234</v>
      </c>
      <c r="L5" s="334" t="s">
        <v>238</v>
      </c>
      <c r="M5" s="334" t="s">
        <v>234</v>
      </c>
      <c r="N5" s="334" t="s">
        <v>238</v>
      </c>
      <c r="O5" s="334" t="s">
        <v>234</v>
      </c>
      <c r="P5" s="334" t="s">
        <v>238</v>
      </c>
      <c r="Q5" s="334" t="s">
        <v>234</v>
      </c>
      <c r="R5" s="403" t="s">
        <v>238</v>
      </c>
      <c r="S5" s="917" t="s">
        <v>599</v>
      </c>
      <c r="T5" s="917" t="s">
        <v>207</v>
      </c>
      <c r="U5" s="371" t="s">
        <v>600</v>
      </c>
      <c r="V5" s="437" t="s">
        <v>601</v>
      </c>
      <c r="W5" s="403" t="s">
        <v>602</v>
      </c>
    </row>
    <row r="6" spans="1:23" ht="17.100000000000001" customHeight="1">
      <c r="A6" s="914" t="s">
        <v>603</v>
      </c>
      <c r="B6" s="410" t="s">
        <v>248</v>
      </c>
      <c r="C6" s="921">
        <v>138</v>
      </c>
      <c r="D6" s="887">
        <v>87</v>
      </c>
      <c r="E6" s="887">
        <v>210</v>
      </c>
      <c r="F6" s="887">
        <v>114</v>
      </c>
      <c r="G6" s="887">
        <v>24</v>
      </c>
      <c r="H6" s="887">
        <v>13</v>
      </c>
      <c r="I6" s="886">
        <v>1190</v>
      </c>
      <c r="J6" s="887">
        <v>436</v>
      </c>
      <c r="K6" s="886">
        <v>1836</v>
      </c>
      <c r="L6" s="887">
        <v>992</v>
      </c>
      <c r="M6" s="886">
        <v>2738</v>
      </c>
      <c r="N6" s="886">
        <v>1405</v>
      </c>
      <c r="O6" s="887">
        <v>12</v>
      </c>
      <c r="P6" s="887">
        <v>6</v>
      </c>
      <c r="Q6" s="887">
        <v>264</v>
      </c>
      <c r="R6" s="895">
        <v>156</v>
      </c>
      <c r="S6" s="923">
        <v>254</v>
      </c>
      <c r="T6" s="919">
        <v>9875</v>
      </c>
      <c r="U6" s="431">
        <v>453</v>
      </c>
      <c r="V6" s="389">
        <v>480</v>
      </c>
      <c r="W6" s="375">
        <v>4420</v>
      </c>
    </row>
    <row r="7" spans="1:23" ht="16.2">
      <c r="A7" s="392" t="s">
        <v>604</v>
      </c>
      <c r="B7" s="369" t="s">
        <v>249</v>
      </c>
      <c r="C7" s="433">
        <v>1</v>
      </c>
      <c r="D7" s="320">
        <v>1</v>
      </c>
      <c r="E7" s="320">
        <v>13</v>
      </c>
      <c r="F7" s="320">
        <v>4</v>
      </c>
      <c r="G7" s="320">
        <v>2</v>
      </c>
      <c r="H7" s="320">
        <v>1</v>
      </c>
      <c r="I7" s="320">
        <v>32</v>
      </c>
      <c r="J7" s="320">
        <v>15</v>
      </c>
      <c r="K7" s="320">
        <v>48</v>
      </c>
      <c r="L7" s="320">
        <v>21</v>
      </c>
      <c r="M7" s="320">
        <v>205</v>
      </c>
      <c r="N7" s="320">
        <v>161</v>
      </c>
      <c r="O7" s="320">
        <v>0</v>
      </c>
      <c r="P7" s="320">
        <v>0</v>
      </c>
      <c r="Q7" s="320">
        <v>23</v>
      </c>
      <c r="R7" s="381">
        <v>13</v>
      </c>
      <c r="S7" s="438">
        <v>13</v>
      </c>
      <c r="T7" s="438">
        <v>553</v>
      </c>
      <c r="U7" s="433">
        <v>35</v>
      </c>
      <c r="V7" s="320">
        <v>14</v>
      </c>
      <c r="W7" s="383">
        <v>271</v>
      </c>
    </row>
    <row r="8" spans="1:23" ht="16.2">
      <c r="A8" s="392" t="s">
        <v>605</v>
      </c>
      <c r="B8" s="369" t="s">
        <v>250</v>
      </c>
      <c r="C8" s="433">
        <v>17</v>
      </c>
      <c r="D8" s="320">
        <v>10</v>
      </c>
      <c r="E8" s="320">
        <v>15</v>
      </c>
      <c r="F8" s="320">
        <v>9</v>
      </c>
      <c r="G8" s="320">
        <v>0</v>
      </c>
      <c r="H8" s="320">
        <v>0</v>
      </c>
      <c r="I8" s="320">
        <v>137</v>
      </c>
      <c r="J8" s="320">
        <v>65</v>
      </c>
      <c r="K8" s="320">
        <v>95</v>
      </c>
      <c r="L8" s="320">
        <v>88</v>
      </c>
      <c r="M8" s="320">
        <v>50</v>
      </c>
      <c r="N8" s="320">
        <v>42</v>
      </c>
      <c r="O8" s="320">
        <v>2</v>
      </c>
      <c r="P8" s="320">
        <v>0</v>
      </c>
      <c r="Q8" s="320">
        <v>24</v>
      </c>
      <c r="R8" s="381">
        <v>12</v>
      </c>
      <c r="S8" s="438">
        <v>22</v>
      </c>
      <c r="T8" s="438">
        <v>588</v>
      </c>
      <c r="U8" s="433">
        <v>18</v>
      </c>
      <c r="V8" s="320">
        <v>43</v>
      </c>
      <c r="W8" s="383">
        <v>267</v>
      </c>
    </row>
    <row r="9" spans="1:23" ht="16.2">
      <c r="A9" s="392" t="s">
        <v>606</v>
      </c>
      <c r="B9" s="369" t="s">
        <v>251</v>
      </c>
      <c r="C9" s="433">
        <v>2</v>
      </c>
      <c r="D9" s="320">
        <v>0</v>
      </c>
      <c r="E9" s="320">
        <v>3</v>
      </c>
      <c r="F9" s="320">
        <v>1</v>
      </c>
      <c r="G9" s="320">
        <v>1</v>
      </c>
      <c r="H9" s="320">
        <v>0</v>
      </c>
      <c r="I9" s="320">
        <v>13</v>
      </c>
      <c r="J9" s="320">
        <v>4</v>
      </c>
      <c r="K9" s="320">
        <v>18</v>
      </c>
      <c r="L9" s="320">
        <v>9</v>
      </c>
      <c r="M9" s="320">
        <v>100</v>
      </c>
      <c r="N9" s="320">
        <v>35</v>
      </c>
      <c r="O9" s="320">
        <v>1</v>
      </c>
      <c r="P9" s="320">
        <v>0</v>
      </c>
      <c r="Q9" s="320">
        <v>0</v>
      </c>
      <c r="R9" s="381">
        <v>2</v>
      </c>
      <c r="S9" s="438">
        <v>4</v>
      </c>
      <c r="T9" s="438">
        <v>193</v>
      </c>
      <c r="U9" s="433">
        <v>10</v>
      </c>
      <c r="V9" s="320">
        <v>0</v>
      </c>
      <c r="W9" s="383">
        <v>120</v>
      </c>
    </row>
    <row r="10" spans="1:23" ht="16.2">
      <c r="A10" s="392" t="s">
        <v>607</v>
      </c>
      <c r="B10" s="369" t="s">
        <v>252</v>
      </c>
      <c r="C10" s="433">
        <v>0</v>
      </c>
      <c r="D10" s="320">
        <v>0</v>
      </c>
      <c r="E10" s="320">
        <v>0</v>
      </c>
      <c r="F10" s="320">
        <v>0</v>
      </c>
      <c r="G10" s="320">
        <v>0</v>
      </c>
      <c r="H10" s="320">
        <v>0</v>
      </c>
      <c r="I10" s="320">
        <v>5</v>
      </c>
      <c r="J10" s="320">
        <v>1</v>
      </c>
      <c r="K10" s="320">
        <v>0</v>
      </c>
      <c r="L10" s="320">
        <v>0</v>
      </c>
      <c r="M10" s="320">
        <v>34</v>
      </c>
      <c r="N10" s="320">
        <v>12</v>
      </c>
      <c r="O10" s="320">
        <v>0</v>
      </c>
      <c r="P10" s="320">
        <v>0</v>
      </c>
      <c r="Q10" s="320">
        <v>3</v>
      </c>
      <c r="R10" s="381">
        <v>0</v>
      </c>
      <c r="S10" s="438">
        <v>1</v>
      </c>
      <c r="T10" s="438">
        <v>56</v>
      </c>
      <c r="U10" s="433">
        <v>0</v>
      </c>
      <c r="V10" s="320">
        <v>0</v>
      </c>
      <c r="W10" s="383">
        <v>22</v>
      </c>
    </row>
    <row r="11" spans="1:23" ht="16.2">
      <c r="A11" s="392" t="s">
        <v>608</v>
      </c>
      <c r="B11" s="369" t="s">
        <v>253</v>
      </c>
      <c r="C11" s="433">
        <v>1</v>
      </c>
      <c r="D11" s="320">
        <v>1</v>
      </c>
      <c r="E11" s="320">
        <v>5</v>
      </c>
      <c r="F11" s="320">
        <v>6</v>
      </c>
      <c r="G11" s="320">
        <v>0</v>
      </c>
      <c r="H11" s="320">
        <v>0</v>
      </c>
      <c r="I11" s="320">
        <v>30</v>
      </c>
      <c r="J11" s="320">
        <v>12</v>
      </c>
      <c r="K11" s="320">
        <v>59</v>
      </c>
      <c r="L11" s="320">
        <v>32</v>
      </c>
      <c r="M11" s="320">
        <v>174</v>
      </c>
      <c r="N11" s="320">
        <v>105</v>
      </c>
      <c r="O11" s="320">
        <v>0</v>
      </c>
      <c r="P11" s="320">
        <v>0</v>
      </c>
      <c r="Q11" s="320">
        <v>11</v>
      </c>
      <c r="R11" s="381">
        <v>10</v>
      </c>
      <c r="S11" s="438">
        <v>48</v>
      </c>
      <c r="T11" s="438">
        <v>494</v>
      </c>
      <c r="U11" s="433">
        <v>14</v>
      </c>
      <c r="V11" s="320">
        <v>63</v>
      </c>
      <c r="W11" s="383">
        <v>227</v>
      </c>
    </row>
    <row r="12" spans="1:23" ht="16.2">
      <c r="A12" s="392" t="s">
        <v>609</v>
      </c>
      <c r="B12" s="369" t="s">
        <v>254</v>
      </c>
      <c r="C12" s="433">
        <v>11</v>
      </c>
      <c r="D12" s="320">
        <v>1</v>
      </c>
      <c r="E12" s="320">
        <v>3</v>
      </c>
      <c r="F12" s="320">
        <v>1</v>
      </c>
      <c r="G12" s="320">
        <v>1</v>
      </c>
      <c r="H12" s="320">
        <v>0</v>
      </c>
      <c r="I12" s="320">
        <v>21</v>
      </c>
      <c r="J12" s="320">
        <v>7</v>
      </c>
      <c r="K12" s="320">
        <v>87</v>
      </c>
      <c r="L12" s="320">
        <v>32</v>
      </c>
      <c r="M12" s="320">
        <v>116</v>
      </c>
      <c r="N12" s="320">
        <v>39</v>
      </c>
      <c r="O12" s="320">
        <v>0</v>
      </c>
      <c r="P12" s="320">
        <v>0</v>
      </c>
      <c r="Q12" s="320">
        <v>8</v>
      </c>
      <c r="R12" s="381">
        <v>2</v>
      </c>
      <c r="S12" s="438">
        <v>10</v>
      </c>
      <c r="T12" s="438">
        <v>339</v>
      </c>
      <c r="U12" s="433">
        <v>9</v>
      </c>
      <c r="V12" s="320">
        <v>0</v>
      </c>
      <c r="W12" s="383">
        <v>141</v>
      </c>
    </row>
    <row r="13" spans="1:23" ht="16.2">
      <c r="A13" s="392" t="s">
        <v>611</v>
      </c>
      <c r="B13" s="369" t="s">
        <v>255</v>
      </c>
      <c r="C13" s="433">
        <v>22</v>
      </c>
      <c r="D13" s="320">
        <v>5</v>
      </c>
      <c r="E13" s="320">
        <v>21</v>
      </c>
      <c r="F13" s="320">
        <v>12</v>
      </c>
      <c r="G13" s="320">
        <v>1</v>
      </c>
      <c r="H13" s="320">
        <v>1</v>
      </c>
      <c r="I13" s="320">
        <v>137</v>
      </c>
      <c r="J13" s="320">
        <v>52</v>
      </c>
      <c r="K13" s="320">
        <v>70</v>
      </c>
      <c r="L13" s="320">
        <v>21</v>
      </c>
      <c r="M13" s="320">
        <v>254</v>
      </c>
      <c r="N13" s="320">
        <v>119</v>
      </c>
      <c r="O13" s="320">
        <v>3</v>
      </c>
      <c r="P13" s="320">
        <v>1</v>
      </c>
      <c r="Q13" s="320">
        <v>70</v>
      </c>
      <c r="R13" s="381">
        <v>32</v>
      </c>
      <c r="S13" s="438">
        <v>5</v>
      </c>
      <c r="T13" s="438">
        <v>826</v>
      </c>
      <c r="U13" s="433">
        <v>42</v>
      </c>
      <c r="V13" s="320">
        <v>2</v>
      </c>
      <c r="W13" s="383">
        <v>419</v>
      </c>
    </row>
    <row r="14" spans="1:23" ht="16.2">
      <c r="A14" s="392" t="s">
        <v>613</v>
      </c>
      <c r="B14" s="369" t="s">
        <v>256</v>
      </c>
      <c r="C14" s="433">
        <v>0</v>
      </c>
      <c r="D14" s="320">
        <v>1</v>
      </c>
      <c r="E14" s="320">
        <v>0</v>
      </c>
      <c r="F14" s="320">
        <v>0</v>
      </c>
      <c r="G14" s="320">
        <v>0</v>
      </c>
      <c r="H14" s="320">
        <v>1</v>
      </c>
      <c r="I14" s="320">
        <v>2</v>
      </c>
      <c r="J14" s="320">
        <v>0</v>
      </c>
      <c r="K14" s="320">
        <v>9</v>
      </c>
      <c r="L14" s="320">
        <v>2</v>
      </c>
      <c r="M14" s="320">
        <v>9</v>
      </c>
      <c r="N14" s="320">
        <v>7</v>
      </c>
      <c r="O14" s="320">
        <v>0</v>
      </c>
      <c r="P14" s="320">
        <v>1</v>
      </c>
      <c r="Q14" s="320">
        <v>1</v>
      </c>
      <c r="R14" s="381">
        <v>0</v>
      </c>
      <c r="S14" s="438">
        <v>1</v>
      </c>
      <c r="T14" s="438">
        <v>34</v>
      </c>
      <c r="U14" s="433">
        <v>5</v>
      </c>
      <c r="V14" s="320">
        <v>7</v>
      </c>
      <c r="W14" s="383">
        <v>19</v>
      </c>
    </row>
    <row r="15" spans="1:23" ht="16.2">
      <c r="A15" s="392" t="s">
        <v>614</v>
      </c>
      <c r="B15" s="369" t="s">
        <v>257</v>
      </c>
      <c r="C15" s="433">
        <v>0</v>
      </c>
      <c r="D15" s="320">
        <v>0</v>
      </c>
      <c r="E15" s="320">
        <v>6</v>
      </c>
      <c r="F15" s="320">
        <v>0</v>
      </c>
      <c r="G15" s="320">
        <v>0</v>
      </c>
      <c r="H15" s="320">
        <v>1</v>
      </c>
      <c r="I15" s="320">
        <v>8</v>
      </c>
      <c r="J15" s="320">
        <v>0</v>
      </c>
      <c r="K15" s="320">
        <v>6</v>
      </c>
      <c r="L15" s="320">
        <v>2</v>
      </c>
      <c r="M15" s="320">
        <v>40</v>
      </c>
      <c r="N15" s="320">
        <v>20</v>
      </c>
      <c r="O15" s="320">
        <v>0</v>
      </c>
      <c r="P15" s="320">
        <v>0</v>
      </c>
      <c r="Q15" s="320">
        <v>1</v>
      </c>
      <c r="R15" s="381">
        <v>2</v>
      </c>
      <c r="S15" s="438">
        <v>2</v>
      </c>
      <c r="T15" s="438">
        <v>88</v>
      </c>
      <c r="U15" s="433">
        <v>9</v>
      </c>
      <c r="V15" s="320">
        <v>0</v>
      </c>
      <c r="W15" s="383">
        <v>38</v>
      </c>
    </row>
    <row r="16" spans="1:23" ht="16.2">
      <c r="A16" s="392">
        <v>10</v>
      </c>
      <c r="B16" s="369" t="s">
        <v>258</v>
      </c>
      <c r="C16" s="433">
        <v>2</v>
      </c>
      <c r="D16" s="320">
        <v>0</v>
      </c>
      <c r="E16" s="320">
        <v>3</v>
      </c>
      <c r="F16" s="320">
        <v>0</v>
      </c>
      <c r="G16" s="320">
        <v>0</v>
      </c>
      <c r="H16" s="320">
        <v>0</v>
      </c>
      <c r="I16" s="320">
        <v>10</v>
      </c>
      <c r="J16" s="320">
        <v>1</v>
      </c>
      <c r="K16" s="320">
        <v>11</v>
      </c>
      <c r="L16" s="320">
        <v>6</v>
      </c>
      <c r="M16" s="320">
        <v>20</v>
      </c>
      <c r="N16" s="320">
        <v>5</v>
      </c>
      <c r="O16" s="320">
        <v>0</v>
      </c>
      <c r="P16" s="320">
        <v>0</v>
      </c>
      <c r="Q16" s="320">
        <v>2</v>
      </c>
      <c r="R16" s="381">
        <v>0</v>
      </c>
      <c r="S16" s="438">
        <v>4</v>
      </c>
      <c r="T16" s="438">
        <v>64</v>
      </c>
      <c r="U16" s="433">
        <v>0</v>
      </c>
      <c r="V16" s="320">
        <v>2</v>
      </c>
      <c r="W16" s="383">
        <v>7</v>
      </c>
    </row>
    <row r="17" spans="1:23" ht="16.2">
      <c r="A17" s="392">
        <v>11</v>
      </c>
      <c r="B17" s="369" t="s">
        <v>259</v>
      </c>
      <c r="C17" s="433">
        <v>3</v>
      </c>
      <c r="D17" s="320">
        <v>1</v>
      </c>
      <c r="E17" s="320">
        <v>5</v>
      </c>
      <c r="F17" s="320">
        <v>6</v>
      </c>
      <c r="G17" s="320">
        <v>2</v>
      </c>
      <c r="H17" s="320">
        <v>1</v>
      </c>
      <c r="I17" s="320">
        <v>61</v>
      </c>
      <c r="J17" s="320">
        <v>25</v>
      </c>
      <c r="K17" s="320">
        <v>164</v>
      </c>
      <c r="L17" s="320">
        <v>64</v>
      </c>
      <c r="M17" s="320">
        <v>183</v>
      </c>
      <c r="N17" s="320">
        <v>112</v>
      </c>
      <c r="O17" s="320">
        <v>2</v>
      </c>
      <c r="P17" s="320">
        <v>1</v>
      </c>
      <c r="Q17" s="320">
        <v>8</v>
      </c>
      <c r="R17" s="381">
        <v>9</v>
      </c>
      <c r="S17" s="438">
        <v>11</v>
      </c>
      <c r="T17" s="438">
        <v>658</v>
      </c>
      <c r="U17" s="433">
        <v>18</v>
      </c>
      <c r="V17" s="320">
        <v>97</v>
      </c>
      <c r="W17" s="383">
        <v>292</v>
      </c>
    </row>
    <row r="18" spans="1:23" ht="16.2">
      <c r="A18" s="392">
        <v>12</v>
      </c>
      <c r="B18" s="369" t="s">
        <v>260</v>
      </c>
      <c r="C18" s="433">
        <v>0</v>
      </c>
      <c r="D18" s="320">
        <v>0</v>
      </c>
      <c r="E18" s="320">
        <v>1</v>
      </c>
      <c r="F18" s="320">
        <v>0</v>
      </c>
      <c r="G18" s="320">
        <v>0</v>
      </c>
      <c r="H18" s="320">
        <v>0</v>
      </c>
      <c r="I18" s="320">
        <v>8</v>
      </c>
      <c r="J18" s="320">
        <v>3</v>
      </c>
      <c r="K18" s="320">
        <v>7</v>
      </c>
      <c r="L18" s="320">
        <v>1</v>
      </c>
      <c r="M18" s="320">
        <v>51</v>
      </c>
      <c r="N18" s="320">
        <v>7</v>
      </c>
      <c r="O18" s="320">
        <v>0</v>
      </c>
      <c r="P18" s="320">
        <v>0</v>
      </c>
      <c r="Q18" s="320">
        <v>2</v>
      </c>
      <c r="R18" s="381">
        <v>1</v>
      </c>
      <c r="S18" s="438">
        <v>0</v>
      </c>
      <c r="T18" s="438">
        <v>81</v>
      </c>
      <c r="U18" s="433">
        <v>4</v>
      </c>
      <c r="V18" s="320">
        <v>0</v>
      </c>
      <c r="W18" s="383">
        <v>39</v>
      </c>
    </row>
    <row r="19" spans="1:23" ht="16.2">
      <c r="A19" s="392">
        <v>13</v>
      </c>
      <c r="B19" s="369" t="s">
        <v>261</v>
      </c>
      <c r="C19" s="433">
        <v>0</v>
      </c>
      <c r="D19" s="320">
        <v>0</v>
      </c>
      <c r="E19" s="320">
        <v>6</v>
      </c>
      <c r="F19" s="320">
        <v>2</v>
      </c>
      <c r="G19" s="320">
        <v>2</v>
      </c>
      <c r="H19" s="320">
        <v>0</v>
      </c>
      <c r="I19" s="320">
        <v>9</v>
      </c>
      <c r="J19" s="320">
        <v>1</v>
      </c>
      <c r="K19" s="320">
        <v>25</v>
      </c>
      <c r="L19" s="320">
        <v>8</v>
      </c>
      <c r="M19" s="320">
        <v>42</v>
      </c>
      <c r="N19" s="320">
        <v>10</v>
      </c>
      <c r="O19" s="320">
        <v>0</v>
      </c>
      <c r="P19" s="320">
        <v>0</v>
      </c>
      <c r="Q19" s="320">
        <v>0</v>
      </c>
      <c r="R19" s="381">
        <v>0</v>
      </c>
      <c r="S19" s="438">
        <v>2</v>
      </c>
      <c r="T19" s="438">
        <v>107</v>
      </c>
      <c r="U19" s="433">
        <v>11</v>
      </c>
      <c r="V19" s="320">
        <v>8</v>
      </c>
      <c r="W19" s="383">
        <v>43</v>
      </c>
    </row>
    <row r="20" spans="1:23" ht="16.2">
      <c r="A20" s="392">
        <v>14</v>
      </c>
      <c r="B20" s="369" t="s">
        <v>262</v>
      </c>
      <c r="C20" s="433">
        <v>4</v>
      </c>
      <c r="D20" s="320">
        <v>3</v>
      </c>
      <c r="E20" s="320">
        <v>6</v>
      </c>
      <c r="F20" s="320">
        <v>4</v>
      </c>
      <c r="G20" s="320">
        <v>2</v>
      </c>
      <c r="H20" s="320">
        <v>0</v>
      </c>
      <c r="I20" s="320">
        <v>19</v>
      </c>
      <c r="J20" s="320">
        <v>2</v>
      </c>
      <c r="K20" s="320">
        <v>31</v>
      </c>
      <c r="L20" s="320">
        <v>12</v>
      </c>
      <c r="M20" s="320">
        <v>115</v>
      </c>
      <c r="N20" s="320">
        <v>39</v>
      </c>
      <c r="O20" s="320">
        <v>0</v>
      </c>
      <c r="P20" s="320">
        <v>0</v>
      </c>
      <c r="Q20" s="320">
        <v>2</v>
      </c>
      <c r="R20" s="381">
        <v>0</v>
      </c>
      <c r="S20" s="438">
        <v>4</v>
      </c>
      <c r="T20" s="438">
        <v>243</v>
      </c>
      <c r="U20" s="433">
        <v>19</v>
      </c>
      <c r="V20" s="320">
        <v>5</v>
      </c>
      <c r="W20" s="383">
        <v>94</v>
      </c>
    </row>
    <row r="21" spans="1:23" ht="16.2">
      <c r="A21" s="392">
        <v>15</v>
      </c>
      <c r="B21" s="369" t="s">
        <v>263</v>
      </c>
      <c r="C21" s="433">
        <v>45</v>
      </c>
      <c r="D21" s="320">
        <v>33</v>
      </c>
      <c r="E21" s="320">
        <v>11</v>
      </c>
      <c r="F21" s="320">
        <v>11</v>
      </c>
      <c r="G21" s="320">
        <v>1</v>
      </c>
      <c r="H21" s="320">
        <v>0</v>
      </c>
      <c r="I21" s="320">
        <v>182</v>
      </c>
      <c r="J21" s="320">
        <v>71</v>
      </c>
      <c r="K21" s="320">
        <v>577</v>
      </c>
      <c r="L21" s="320">
        <v>388</v>
      </c>
      <c r="M21" s="320">
        <v>38</v>
      </c>
      <c r="N21" s="320">
        <v>18</v>
      </c>
      <c r="O21" s="320">
        <v>0</v>
      </c>
      <c r="P21" s="320">
        <v>0</v>
      </c>
      <c r="Q21" s="320">
        <v>5</v>
      </c>
      <c r="R21" s="381">
        <v>7</v>
      </c>
      <c r="S21" s="438">
        <v>5</v>
      </c>
      <c r="T21" s="441">
        <v>1392</v>
      </c>
      <c r="U21" s="433">
        <v>73</v>
      </c>
      <c r="V21" s="320">
        <v>94</v>
      </c>
      <c r="W21" s="383">
        <v>591</v>
      </c>
    </row>
    <row r="22" spans="1:23" ht="16.2">
      <c r="A22" s="392">
        <v>16</v>
      </c>
      <c r="B22" s="369" t="s">
        <v>264</v>
      </c>
      <c r="C22" s="433">
        <v>0</v>
      </c>
      <c r="D22" s="320">
        <v>0</v>
      </c>
      <c r="E22" s="320">
        <v>0</v>
      </c>
      <c r="F22" s="320">
        <v>0</v>
      </c>
      <c r="G22" s="320">
        <v>0</v>
      </c>
      <c r="H22" s="320">
        <v>0</v>
      </c>
      <c r="I22" s="320">
        <v>7</v>
      </c>
      <c r="J22" s="320">
        <v>0</v>
      </c>
      <c r="K22" s="320">
        <v>2</v>
      </c>
      <c r="L22" s="320">
        <v>3</v>
      </c>
      <c r="M22" s="320">
        <v>11</v>
      </c>
      <c r="N22" s="320">
        <v>5</v>
      </c>
      <c r="O22" s="320">
        <v>0</v>
      </c>
      <c r="P22" s="320">
        <v>0</v>
      </c>
      <c r="Q22" s="320">
        <v>0</v>
      </c>
      <c r="R22" s="381">
        <v>0</v>
      </c>
      <c r="S22" s="438">
        <v>0</v>
      </c>
      <c r="T22" s="438">
        <v>28</v>
      </c>
      <c r="U22" s="433">
        <v>1</v>
      </c>
      <c r="V22" s="320">
        <v>0</v>
      </c>
      <c r="W22" s="383">
        <v>5</v>
      </c>
    </row>
    <row r="23" spans="1:23" ht="16.2">
      <c r="A23" s="392">
        <v>17</v>
      </c>
      <c r="B23" s="369" t="s">
        <v>265</v>
      </c>
      <c r="C23" s="433">
        <v>0</v>
      </c>
      <c r="D23" s="320">
        <v>1</v>
      </c>
      <c r="E23" s="320">
        <v>8</v>
      </c>
      <c r="F23" s="320">
        <v>1</v>
      </c>
      <c r="G23" s="320">
        <v>0</v>
      </c>
      <c r="H23" s="320">
        <v>0</v>
      </c>
      <c r="I23" s="320">
        <v>10</v>
      </c>
      <c r="J23" s="320">
        <v>4</v>
      </c>
      <c r="K23" s="320">
        <v>21</v>
      </c>
      <c r="L23" s="320">
        <v>6</v>
      </c>
      <c r="M23" s="320">
        <v>85</v>
      </c>
      <c r="N23" s="320">
        <v>16</v>
      </c>
      <c r="O23" s="320">
        <v>0</v>
      </c>
      <c r="P23" s="320">
        <v>0</v>
      </c>
      <c r="Q23" s="320">
        <v>6</v>
      </c>
      <c r="R23" s="381">
        <v>5</v>
      </c>
      <c r="S23" s="438">
        <v>2</v>
      </c>
      <c r="T23" s="438">
        <v>165</v>
      </c>
      <c r="U23" s="433">
        <v>7</v>
      </c>
      <c r="V23" s="320">
        <v>2</v>
      </c>
      <c r="W23" s="383">
        <v>65</v>
      </c>
    </row>
    <row r="24" spans="1:23" ht="16.2">
      <c r="A24" s="392">
        <v>18</v>
      </c>
      <c r="B24" s="369" t="s">
        <v>266</v>
      </c>
      <c r="C24" s="433">
        <v>3</v>
      </c>
      <c r="D24" s="320">
        <v>4</v>
      </c>
      <c r="E24" s="320">
        <v>18</v>
      </c>
      <c r="F24" s="320">
        <v>7</v>
      </c>
      <c r="G24" s="320">
        <v>4</v>
      </c>
      <c r="H24" s="320">
        <v>0</v>
      </c>
      <c r="I24" s="320">
        <v>132</v>
      </c>
      <c r="J24" s="320">
        <v>38</v>
      </c>
      <c r="K24" s="320">
        <v>92</v>
      </c>
      <c r="L24" s="320">
        <v>37</v>
      </c>
      <c r="M24" s="320">
        <v>86</v>
      </c>
      <c r="N24" s="320">
        <v>52</v>
      </c>
      <c r="O24" s="320">
        <v>1</v>
      </c>
      <c r="P24" s="320">
        <v>0</v>
      </c>
      <c r="Q24" s="320">
        <v>7</v>
      </c>
      <c r="R24" s="381">
        <v>4</v>
      </c>
      <c r="S24" s="438">
        <v>22</v>
      </c>
      <c r="T24" s="438">
        <v>507</v>
      </c>
      <c r="U24" s="433">
        <v>33</v>
      </c>
      <c r="V24" s="320">
        <v>45</v>
      </c>
      <c r="W24" s="383">
        <v>304</v>
      </c>
    </row>
    <row r="25" spans="1:23" ht="16.2">
      <c r="A25" s="392">
        <v>19</v>
      </c>
      <c r="B25" s="369" t="s">
        <v>267</v>
      </c>
      <c r="C25" s="433">
        <v>1</v>
      </c>
      <c r="D25" s="320">
        <v>0</v>
      </c>
      <c r="E25" s="320">
        <v>0</v>
      </c>
      <c r="F25" s="320">
        <v>0</v>
      </c>
      <c r="G25" s="320">
        <v>0</v>
      </c>
      <c r="H25" s="320">
        <v>0</v>
      </c>
      <c r="I25" s="320">
        <v>0</v>
      </c>
      <c r="J25" s="320">
        <v>1</v>
      </c>
      <c r="K25" s="320">
        <v>1</v>
      </c>
      <c r="L25" s="320">
        <v>1</v>
      </c>
      <c r="M25" s="320">
        <v>16</v>
      </c>
      <c r="N25" s="320">
        <v>8</v>
      </c>
      <c r="O25" s="320">
        <v>0</v>
      </c>
      <c r="P25" s="320">
        <v>0</v>
      </c>
      <c r="Q25" s="320">
        <v>0</v>
      </c>
      <c r="R25" s="381">
        <v>0</v>
      </c>
      <c r="S25" s="438">
        <v>4</v>
      </c>
      <c r="T25" s="438">
        <v>32</v>
      </c>
      <c r="U25" s="433">
        <v>2</v>
      </c>
      <c r="V25" s="320">
        <v>0</v>
      </c>
      <c r="W25" s="383">
        <v>7</v>
      </c>
    </row>
    <row r="26" spans="1:23" ht="16.2">
      <c r="A26" s="392">
        <v>20</v>
      </c>
      <c r="B26" s="369" t="s">
        <v>268</v>
      </c>
      <c r="C26" s="433">
        <v>1</v>
      </c>
      <c r="D26" s="320">
        <v>2</v>
      </c>
      <c r="E26" s="320">
        <v>3</v>
      </c>
      <c r="F26" s="320">
        <v>1</v>
      </c>
      <c r="G26" s="320">
        <v>1</v>
      </c>
      <c r="H26" s="320">
        <v>0</v>
      </c>
      <c r="I26" s="320">
        <v>31</v>
      </c>
      <c r="J26" s="320">
        <v>16</v>
      </c>
      <c r="K26" s="320">
        <v>7</v>
      </c>
      <c r="L26" s="320">
        <v>5</v>
      </c>
      <c r="M26" s="320">
        <v>88</v>
      </c>
      <c r="N26" s="320">
        <v>44</v>
      </c>
      <c r="O26" s="320">
        <v>1</v>
      </c>
      <c r="P26" s="320">
        <v>0</v>
      </c>
      <c r="Q26" s="320">
        <v>8</v>
      </c>
      <c r="R26" s="381">
        <v>12</v>
      </c>
      <c r="S26" s="438">
        <v>0</v>
      </c>
      <c r="T26" s="438">
        <v>220</v>
      </c>
      <c r="U26" s="433">
        <v>13</v>
      </c>
      <c r="V26" s="320">
        <v>0</v>
      </c>
      <c r="W26" s="383">
        <v>115</v>
      </c>
    </row>
    <row r="27" spans="1:23" ht="16.2">
      <c r="A27" s="392">
        <v>21</v>
      </c>
      <c r="B27" s="369" t="s">
        <v>269</v>
      </c>
      <c r="C27" s="433">
        <v>4</v>
      </c>
      <c r="D27" s="320">
        <v>2</v>
      </c>
      <c r="E27" s="320">
        <v>11</v>
      </c>
      <c r="F27" s="320">
        <v>4</v>
      </c>
      <c r="G27" s="320">
        <v>1</v>
      </c>
      <c r="H27" s="320">
        <v>0</v>
      </c>
      <c r="I27" s="320">
        <v>31</v>
      </c>
      <c r="J27" s="320">
        <v>11</v>
      </c>
      <c r="K27" s="320">
        <v>47</v>
      </c>
      <c r="L27" s="320">
        <v>15</v>
      </c>
      <c r="M27" s="320">
        <v>123</v>
      </c>
      <c r="N27" s="320">
        <v>49</v>
      </c>
      <c r="O27" s="320">
        <v>0</v>
      </c>
      <c r="P27" s="320">
        <v>0</v>
      </c>
      <c r="Q27" s="320">
        <v>10</v>
      </c>
      <c r="R27" s="381">
        <v>4</v>
      </c>
      <c r="S27" s="438">
        <v>4</v>
      </c>
      <c r="T27" s="438">
        <v>316</v>
      </c>
      <c r="U27" s="433">
        <v>14</v>
      </c>
      <c r="V27" s="320">
        <v>0</v>
      </c>
      <c r="W27" s="383">
        <v>115</v>
      </c>
    </row>
    <row r="28" spans="1:23" ht="16.2">
      <c r="A28" s="392">
        <v>22</v>
      </c>
      <c r="B28" s="369" t="s">
        <v>270</v>
      </c>
      <c r="C28" s="433">
        <v>0</v>
      </c>
      <c r="D28" s="320">
        <v>0</v>
      </c>
      <c r="E28" s="320">
        <v>1</v>
      </c>
      <c r="F28" s="320">
        <v>0</v>
      </c>
      <c r="G28" s="320">
        <v>0</v>
      </c>
      <c r="H28" s="320">
        <v>0</v>
      </c>
      <c r="I28" s="320">
        <v>10</v>
      </c>
      <c r="J28" s="320">
        <v>0</v>
      </c>
      <c r="K28" s="320">
        <v>12</v>
      </c>
      <c r="L28" s="320">
        <v>3</v>
      </c>
      <c r="M28" s="320">
        <v>73</v>
      </c>
      <c r="N28" s="320">
        <v>6</v>
      </c>
      <c r="O28" s="320">
        <v>0</v>
      </c>
      <c r="P28" s="320">
        <v>0</v>
      </c>
      <c r="Q28" s="320">
        <v>5</v>
      </c>
      <c r="R28" s="381">
        <v>1</v>
      </c>
      <c r="S28" s="438">
        <v>0</v>
      </c>
      <c r="T28" s="438">
        <v>111</v>
      </c>
      <c r="U28" s="433">
        <v>2</v>
      </c>
      <c r="V28" s="320">
        <v>0</v>
      </c>
      <c r="W28" s="383">
        <v>38</v>
      </c>
    </row>
    <row r="29" spans="1:23" ht="16.2">
      <c r="A29" s="392">
        <v>23</v>
      </c>
      <c r="B29" s="369" t="s">
        <v>271</v>
      </c>
      <c r="C29" s="433">
        <v>3</v>
      </c>
      <c r="D29" s="320">
        <v>1</v>
      </c>
      <c r="E29" s="320">
        <v>28</v>
      </c>
      <c r="F29" s="320">
        <v>6</v>
      </c>
      <c r="G29" s="320">
        <v>4</v>
      </c>
      <c r="H29" s="320">
        <v>3</v>
      </c>
      <c r="I29" s="320">
        <v>110</v>
      </c>
      <c r="J29" s="320">
        <v>38</v>
      </c>
      <c r="K29" s="320">
        <v>114</v>
      </c>
      <c r="L29" s="320">
        <v>53</v>
      </c>
      <c r="M29" s="320">
        <v>396</v>
      </c>
      <c r="N29" s="320">
        <v>214</v>
      </c>
      <c r="O29" s="320">
        <v>1</v>
      </c>
      <c r="P29" s="320">
        <v>1</v>
      </c>
      <c r="Q29" s="320">
        <v>32</v>
      </c>
      <c r="R29" s="381">
        <v>14</v>
      </c>
      <c r="S29" s="438">
        <v>55</v>
      </c>
      <c r="T29" s="441">
        <v>1073</v>
      </c>
      <c r="U29" s="433">
        <v>64</v>
      </c>
      <c r="V29" s="320">
        <v>24</v>
      </c>
      <c r="W29" s="383">
        <v>462</v>
      </c>
    </row>
    <row r="30" spans="1:23" ht="16.2">
      <c r="A30" s="392">
        <v>24</v>
      </c>
      <c r="B30" s="369" t="s">
        <v>272</v>
      </c>
      <c r="C30" s="433">
        <v>5</v>
      </c>
      <c r="D30" s="320">
        <v>4</v>
      </c>
      <c r="E30" s="320">
        <v>6</v>
      </c>
      <c r="F30" s="320">
        <v>3</v>
      </c>
      <c r="G30" s="320">
        <v>0</v>
      </c>
      <c r="H30" s="320">
        <v>1</v>
      </c>
      <c r="I30" s="320">
        <v>14</v>
      </c>
      <c r="J30" s="320">
        <v>7</v>
      </c>
      <c r="K30" s="320">
        <v>17</v>
      </c>
      <c r="L30" s="320">
        <v>10</v>
      </c>
      <c r="M30" s="320">
        <v>75</v>
      </c>
      <c r="N30" s="320">
        <v>49</v>
      </c>
      <c r="O30" s="320">
        <v>0</v>
      </c>
      <c r="P30" s="320">
        <v>0</v>
      </c>
      <c r="Q30" s="320">
        <v>6</v>
      </c>
      <c r="R30" s="381">
        <v>5</v>
      </c>
      <c r="S30" s="438">
        <v>5</v>
      </c>
      <c r="T30" s="438">
        <v>207</v>
      </c>
      <c r="U30" s="433">
        <v>18</v>
      </c>
      <c r="V30" s="320">
        <v>0</v>
      </c>
      <c r="W30" s="383">
        <v>66</v>
      </c>
    </row>
    <row r="31" spans="1:23" ht="16.2">
      <c r="A31" s="392">
        <v>25</v>
      </c>
      <c r="B31" s="369" t="s">
        <v>273</v>
      </c>
      <c r="C31" s="433">
        <v>4</v>
      </c>
      <c r="D31" s="320">
        <v>5</v>
      </c>
      <c r="E31" s="320">
        <v>14</v>
      </c>
      <c r="F31" s="320">
        <v>13</v>
      </c>
      <c r="G31" s="320">
        <v>1</v>
      </c>
      <c r="H31" s="320">
        <v>1</v>
      </c>
      <c r="I31" s="320">
        <v>57</v>
      </c>
      <c r="J31" s="320">
        <v>21</v>
      </c>
      <c r="K31" s="320">
        <v>88</v>
      </c>
      <c r="L31" s="320">
        <v>59</v>
      </c>
      <c r="M31" s="320">
        <v>154</v>
      </c>
      <c r="N31" s="320">
        <v>114</v>
      </c>
      <c r="O31" s="320">
        <v>0</v>
      </c>
      <c r="P31" s="320">
        <v>1</v>
      </c>
      <c r="Q31" s="320">
        <v>14</v>
      </c>
      <c r="R31" s="381">
        <v>9</v>
      </c>
      <c r="S31" s="438">
        <v>10</v>
      </c>
      <c r="T31" s="438">
        <v>565</v>
      </c>
      <c r="U31" s="433">
        <v>22</v>
      </c>
      <c r="V31" s="320">
        <v>22</v>
      </c>
      <c r="W31" s="383">
        <v>239</v>
      </c>
    </row>
    <row r="32" spans="1:23" ht="16.2">
      <c r="A32" s="392">
        <v>26</v>
      </c>
      <c r="B32" s="369" t="s">
        <v>274</v>
      </c>
      <c r="C32" s="433">
        <v>0</v>
      </c>
      <c r="D32" s="320">
        <v>0</v>
      </c>
      <c r="E32" s="320">
        <v>0</v>
      </c>
      <c r="F32" s="320">
        <v>0</v>
      </c>
      <c r="G32" s="320">
        <v>0</v>
      </c>
      <c r="H32" s="320">
        <v>1</v>
      </c>
      <c r="I32" s="320">
        <v>8</v>
      </c>
      <c r="J32" s="320">
        <v>0</v>
      </c>
      <c r="K32" s="320">
        <v>14</v>
      </c>
      <c r="L32" s="320">
        <v>3</v>
      </c>
      <c r="M32" s="320">
        <v>20</v>
      </c>
      <c r="N32" s="320">
        <v>4</v>
      </c>
      <c r="O32" s="320">
        <v>0</v>
      </c>
      <c r="P32" s="320">
        <v>0</v>
      </c>
      <c r="Q32" s="320">
        <v>1</v>
      </c>
      <c r="R32" s="381">
        <v>0</v>
      </c>
      <c r="S32" s="438">
        <v>0</v>
      </c>
      <c r="T32" s="438">
        <v>51</v>
      </c>
      <c r="U32" s="433">
        <v>3</v>
      </c>
      <c r="V32" s="320">
        <v>0</v>
      </c>
      <c r="W32" s="383">
        <v>27</v>
      </c>
    </row>
    <row r="33" spans="1:23" ht="16.2">
      <c r="A33" s="392">
        <v>27</v>
      </c>
      <c r="B33" s="369" t="s">
        <v>275</v>
      </c>
      <c r="C33" s="433">
        <v>1</v>
      </c>
      <c r="D33" s="320">
        <v>0</v>
      </c>
      <c r="E33" s="320">
        <v>1</v>
      </c>
      <c r="F33" s="320">
        <v>1</v>
      </c>
      <c r="G33" s="320">
        <v>0</v>
      </c>
      <c r="H33" s="320">
        <v>0</v>
      </c>
      <c r="I33" s="320">
        <v>13</v>
      </c>
      <c r="J33" s="320">
        <v>2</v>
      </c>
      <c r="K33" s="320">
        <v>8</v>
      </c>
      <c r="L33" s="320">
        <v>0</v>
      </c>
      <c r="M33" s="320">
        <v>23</v>
      </c>
      <c r="N33" s="320">
        <v>4</v>
      </c>
      <c r="O33" s="320">
        <v>0</v>
      </c>
      <c r="P33" s="320">
        <v>0</v>
      </c>
      <c r="Q33" s="320">
        <v>1</v>
      </c>
      <c r="R33" s="381">
        <v>1</v>
      </c>
      <c r="S33" s="438">
        <v>2</v>
      </c>
      <c r="T33" s="438">
        <v>57</v>
      </c>
      <c r="U33" s="433">
        <v>3</v>
      </c>
      <c r="V33" s="320">
        <v>0</v>
      </c>
      <c r="W33" s="383">
        <v>27</v>
      </c>
    </row>
    <row r="34" spans="1:23" ht="16.2">
      <c r="A34" s="393">
        <v>28</v>
      </c>
      <c r="B34" s="744" t="s">
        <v>276</v>
      </c>
      <c r="C34" s="435">
        <v>8</v>
      </c>
      <c r="D34" s="817">
        <v>12</v>
      </c>
      <c r="E34" s="817">
        <v>22</v>
      </c>
      <c r="F34" s="817">
        <v>22</v>
      </c>
      <c r="G34" s="817">
        <v>1</v>
      </c>
      <c r="H34" s="817">
        <v>2</v>
      </c>
      <c r="I34" s="817">
        <v>93</v>
      </c>
      <c r="J34" s="817">
        <v>39</v>
      </c>
      <c r="K34" s="817">
        <v>206</v>
      </c>
      <c r="L34" s="817">
        <v>111</v>
      </c>
      <c r="M34" s="817">
        <v>157</v>
      </c>
      <c r="N34" s="817">
        <v>109</v>
      </c>
      <c r="O34" s="817">
        <v>1</v>
      </c>
      <c r="P34" s="817">
        <v>1</v>
      </c>
      <c r="Q34" s="817">
        <v>14</v>
      </c>
      <c r="R34" s="742">
        <v>11</v>
      </c>
      <c r="S34" s="685">
        <v>18</v>
      </c>
      <c r="T34" s="685">
        <v>827</v>
      </c>
      <c r="U34" s="435">
        <v>4</v>
      </c>
      <c r="V34" s="817">
        <v>52</v>
      </c>
      <c r="W34" s="898">
        <v>360</v>
      </c>
    </row>
    <row r="35" spans="1:23" ht="16.2">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ht="17.100000000000001" customHeight="1">
      <c r="A36" s="1219" t="s">
        <v>738</v>
      </c>
      <c r="B36" s="1219"/>
      <c r="C36" s="1219"/>
      <c r="D36" s="1219"/>
      <c r="E36" s="1219"/>
      <c r="F36" s="1219"/>
      <c r="G36" s="1219"/>
      <c r="H36" s="1219"/>
      <c r="I36" s="1219"/>
      <c r="J36" s="1219"/>
      <c r="K36" s="1219"/>
      <c r="L36" s="1219"/>
      <c r="M36" s="1219"/>
      <c r="N36" s="1219"/>
      <c r="O36" s="1219"/>
      <c r="P36" s="1219"/>
      <c r="Q36" s="1219"/>
      <c r="R36" s="1219"/>
      <c r="S36" s="1219"/>
      <c r="T36" s="1219"/>
      <c r="U36" s="1219"/>
      <c r="V36" s="1219"/>
      <c r="W36" s="1219"/>
    </row>
    <row r="37" spans="1:23" ht="17.100000000000001" customHeight="1">
      <c r="A37" s="1219" t="s">
        <v>732</v>
      </c>
      <c r="B37" s="1219"/>
      <c r="C37" s="1219"/>
      <c r="D37" s="1219"/>
      <c r="E37" s="1219"/>
      <c r="F37" s="1219"/>
      <c r="G37" s="1219"/>
      <c r="H37" s="1219"/>
      <c r="I37" s="1219"/>
      <c r="J37" s="1219"/>
      <c r="K37" s="1219"/>
      <c r="L37" s="1219"/>
      <c r="M37" s="1219"/>
      <c r="N37" s="1219"/>
      <c r="O37" s="1219"/>
      <c r="P37" s="1219"/>
      <c r="Q37" s="1219"/>
      <c r="R37" s="1219"/>
      <c r="S37" s="1219"/>
      <c r="T37" s="1219"/>
      <c r="U37" s="1219"/>
      <c r="V37" s="1219"/>
      <c r="W37" s="1219"/>
    </row>
    <row r="38" spans="1:23" ht="17.100000000000001" customHeight="1">
      <c r="A38" s="1219" t="s">
        <v>617</v>
      </c>
      <c r="B38" s="1219"/>
      <c r="C38" s="1219"/>
      <c r="D38" s="1219"/>
      <c r="E38" s="1219"/>
      <c r="F38" s="1219"/>
      <c r="G38" s="1219"/>
      <c r="H38" s="1219"/>
      <c r="I38" s="1219"/>
      <c r="J38" s="1219"/>
      <c r="K38" s="1219"/>
      <c r="L38" s="1219"/>
      <c r="M38" s="1219"/>
      <c r="N38" s="1219"/>
      <c r="O38" s="1219"/>
      <c r="P38" s="1219"/>
      <c r="Q38" s="1219"/>
      <c r="R38" s="1219"/>
      <c r="S38" s="1219"/>
      <c r="T38" s="1219"/>
      <c r="U38" s="1219"/>
      <c r="V38" s="1219"/>
      <c r="W38" s="1219"/>
    </row>
    <row r="39" spans="1:23" ht="17.100000000000001" customHeight="1">
      <c r="A39" s="1219" t="s">
        <v>713</v>
      </c>
      <c r="B39" s="1219"/>
      <c r="C39" s="1219"/>
      <c r="D39" s="1219"/>
      <c r="E39" s="1219"/>
      <c r="F39" s="1219"/>
      <c r="G39" s="1219"/>
      <c r="H39" s="1219"/>
      <c r="I39" s="1219"/>
      <c r="J39" s="1219"/>
      <c r="K39" s="1219"/>
      <c r="L39" s="1219"/>
      <c r="M39" s="1219"/>
      <c r="N39" s="1219"/>
      <c r="O39" s="1219"/>
      <c r="P39" s="1219"/>
      <c r="Q39" s="1219"/>
      <c r="R39" s="1219"/>
      <c r="S39" s="1219"/>
      <c r="T39" s="1219"/>
      <c r="U39" s="1219"/>
      <c r="V39" s="1219"/>
      <c r="W39" s="1219"/>
    </row>
    <row r="40" spans="1:23" ht="17.100000000000001" customHeight="1">
      <c r="A40" s="1219" t="s">
        <v>619</v>
      </c>
      <c r="B40" s="1219"/>
      <c r="C40" s="1219"/>
      <c r="D40" s="1219"/>
      <c r="E40" s="1219"/>
      <c r="F40" s="1219"/>
      <c r="G40" s="1219"/>
      <c r="H40" s="1219"/>
      <c r="I40" s="1219"/>
      <c r="J40" s="1219"/>
      <c r="K40" s="1219"/>
      <c r="L40" s="1219"/>
      <c r="M40" s="1219"/>
      <c r="N40" s="1219"/>
      <c r="O40" s="1219"/>
      <c r="P40" s="1219"/>
      <c r="Q40" s="1219"/>
      <c r="R40" s="1219"/>
      <c r="S40" s="1219"/>
      <c r="T40" s="1219"/>
      <c r="U40" s="1219"/>
      <c r="V40" s="1219"/>
      <c r="W40" s="1219"/>
    </row>
    <row r="41" spans="1:23" ht="17.100000000000001" customHeight="1">
      <c r="A41" s="1219" t="s">
        <v>697</v>
      </c>
      <c r="B41" s="1219"/>
      <c r="C41" s="1219"/>
      <c r="D41" s="1219"/>
      <c r="E41" s="1219"/>
      <c r="F41" s="1219"/>
      <c r="G41" s="1219"/>
      <c r="H41" s="1219"/>
      <c r="I41" s="1219"/>
      <c r="J41" s="1219"/>
      <c r="K41" s="1219"/>
      <c r="L41" s="1219"/>
      <c r="M41" s="1219"/>
      <c r="N41" s="1219"/>
      <c r="O41" s="1219"/>
      <c r="P41" s="1219"/>
      <c r="Q41" s="1219"/>
      <c r="R41" s="1219"/>
      <c r="S41" s="1219"/>
      <c r="T41" s="1219"/>
      <c r="U41" s="1219"/>
      <c r="V41" s="1219"/>
      <c r="W41" s="1219"/>
    </row>
    <row r="43" spans="1:23" ht="15" customHeight="1">
      <c r="A43" s="128" t="s">
        <v>204</v>
      </c>
    </row>
  </sheetData>
  <mergeCells count="19">
    <mergeCell ref="M4:N4"/>
    <mergeCell ref="O4:P4"/>
    <mergeCell ref="Q4:R4"/>
    <mergeCell ref="A2:W2"/>
    <mergeCell ref="A3:A5"/>
    <mergeCell ref="B3:B5"/>
    <mergeCell ref="C3:T3"/>
    <mergeCell ref="U3:W4"/>
    <mergeCell ref="C4:D4"/>
    <mergeCell ref="E4:F4"/>
    <mergeCell ref="G4:H4"/>
    <mergeCell ref="I4:J4"/>
    <mergeCell ref="K4:L4"/>
    <mergeCell ref="A41:W41"/>
    <mergeCell ref="A36:W36"/>
    <mergeCell ref="A37:W37"/>
    <mergeCell ref="A38:W38"/>
    <mergeCell ref="A39:W39"/>
    <mergeCell ref="A40:W40"/>
  </mergeCells>
  <hyperlinks>
    <hyperlink ref="A1" location="'Table of Contents'!A1" display="Return to Table of Contents" xr:uid="{B16ABDBD-7A71-4EF2-9771-96925541B46B}"/>
    <hyperlink ref="A43" location="'Table of Contents'!A1" display="Return to Table of Contents" xr:uid="{6FDFB521-60B1-4CE7-BF22-E7C8807882B1}"/>
  </hyperlinks>
  <pageMargins left="0.2" right="0.2" top="0.5" bottom="0.5" header="0" footer="0"/>
  <pageSetup paperSize="5"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27"/>
  <sheetViews>
    <sheetView showGridLines="0" topLeftCell="A2" zoomScaleNormal="100" workbookViewId="0">
      <selection activeCell="J18" sqref="J18"/>
    </sheetView>
  </sheetViews>
  <sheetFormatPr defaultColWidth="11" defaultRowHeight="15" customHeight="1"/>
  <cols>
    <col min="1" max="1" width="51.09765625" customWidth="1"/>
    <col min="2" max="2" width="9.5" customWidth="1"/>
    <col min="3" max="3" width="12" bestFit="1" customWidth="1"/>
  </cols>
  <sheetData>
    <row r="1" spans="1:3" ht="15" customHeight="1">
      <c r="A1" s="128" t="s">
        <v>204</v>
      </c>
    </row>
    <row r="2" spans="1:3" ht="74.400000000000006" customHeight="1">
      <c r="A2" s="1254" t="s">
        <v>739</v>
      </c>
      <c r="B2" s="1255"/>
      <c r="C2" s="1255"/>
    </row>
    <row r="3" spans="1:3" ht="15" customHeight="1" thickBot="1"/>
    <row r="4" spans="1:3" ht="17.100000000000001" customHeight="1">
      <c r="A4" s="1150" t="s">
        <v>740</v>
      </c>
      <c r="B4" s="843" t="s">
        <v>224</v>
      </c>
      <c r="C4" s="1151" t="s">
        <v>741</v>
      </c>
    </row>
    <row r="5" spans="1:3" ht="17.100000000000001" customHeight="1">
      <c r="A5" s="1152" t="s">
        <v>207</v>
      </c>
      <c r="B5" s="1153">
        <v>40809</v>
      </c>
      <c r="C5" s="1154">
        <v>1</v>
      </c>
    </row>
    <row r="6" spans="1:3" ht="17.100000000000001" customHeight="1">
      <c r="A6" s="268" t="s">
        <v>742</v>
      </c>
      <c r="B6" s="249">
        <v>20</v>
      </c>
      <c r="C6" s="290">
        <v>4.9008797078999998E-4</v>
      </c>
    </row>
    <row r="7" spans="1:3" ht="17.100000000000001" customHeight="1">
      <c r="A7" s="269" t="s">
        <v>743</v>
      </c>
      <c r="B7" s="258">
        <v>1776</v>
      </c>
      <c r="C7" s="291">
        <v>4.3519811806219999E-2</v>
      </c>
    </row>
    <row r="8" spans="1:3" ht="17.100000000000001" customHeight="1">
      <c r="A8" s="269" t="s">
        <v>744</v>
      </c>
      <c r="B8" s="258">
        <v>2169</v>
      </c>
      <c r="C8" s="291">
        <v>5.3150040432260001E-2</v>
      </c>
    </row>
    <row r="9" spans="1:3" ht="17.100000000000001" customHeight="1">
      <c r="A9" s="269" t="s">
        <v>745</v>
      </c>
      <c r="B9" s="258">
        <v>1417</v>
      </c>
      <c r="C9" s="291">
        <v>3.4722732730529997E-2</v>
      </c>
    </row>
    <row r="10" spans="1:3" ht="17.100000000000001" customHeight="1">
      <c r="A10" s="269" t="s">
        <v>746</v>
      </c>
      <c r="B10" s="258">
        <v>84</v>
      </c>
      <c r="C10" s="291">
        <v>2.0583694773199999E-3</v>
      </c>
    </row>
    <row r="11" spans="1:3" ht="17.100000000000001" customHeight="1">
      <c r="A11" s="269" t="s">
        <v>747</v>
      </c>
      <c r="B11" s="258">
        <v>19538</v>
      </c>
      <c r="C11" s="291">
        <v>0.47876693866549003</v>
      </c>
    </row>
    <row r="12" spans="1:3" ht="17.100000000000001" customHeight="1">
      <c r="A12" s="269" t="s">
        <v>748</v>
      </c>
      <c r="B12" s="258">
        <v>183</v>
      </c>
      <c r="C12" s="291">
        <v>4.4843049327400004E-3</v>
      </c>
    </row>
    <row r="13" spans="1:3" ht="17.100000000000001" customHeight="1">
      <c r="A13" s="269" t="s">
        <v>749</v>
      </c>
      <c r="B13" s="258">
        <v>167</v>
      </c>
      <c r="C13" s="291">
        <v>4.0922345561000004E-3</v>
      </c>
    </row>
    <row r="14" spans="1:3" ht="17.100000000000001" customHeight="1">
      <c r="A14" s="269" t="s">
        <v>750</v>
      </c>
      <c r="B14" s="258">
        <v>1698</v>
      </c>
      <c r="C14" s="291">
        <v>4.1608468720139999E-2</v>
      </c>
    </row>
    <row r="15" spans="1:3" ht="17.100000000000001" customHeight="1">
      <c r="A15" s="269" t="s">
        <v>751</v>
      </c>
      <c r="B15" s="258">
        <v>754</v>
      </c>
      <c r="C15" s="291">
        <v>1.847631649881E-2</v>
      </c>
    </row>
    <row r="16" spans="1:3" ht="17.100000000000001" customHeight="1">
      <c r="A16" s="269" t="s">
        <v>752</v>
      </c>
      <c r="B16" s="258">
        <v>6584</v>
      </c>
      <c r="C16" s="291">
        <v>0.16133695998431999</v>
      </c>
    </row>
    <row r="17" spans="1:5" ht="17.100000000000001" customHeight="1">
      <c r="A17" s="269" t="s">
        <v>753</v>
      </c>
      <c r="B17" s="258">
        <v>3851</v>
      </c>
      <c r="C17" s="291">
        <v>9.4366438775759995E-2</v>
      </c>
    </row>
    <row r="18" spans="1:5" ht="17.100000000000001" customHeight="1">
      <c r="A18" s="269" t="s">
        <v>754</v>
      </c>
      <c r="B18" s="258">
        <v>68</v>
      </c>
      <c r="C18" s="291">
        <v>1.6662991006899999E-3</v>
      </c>
    </row>
    <row r="19" spans="1:5" ht="17.100000000000001" customHeight="1">
      <c r="A19" s="269" t="s">
        <v>755</v>
      </c>
      <c r="B19" s="258">
        <v>84</v>
      </c>
      <c r="C19" s="291">
        <v>2.0583694773199999E-3</v>
      </c>
    </row>
    <row r="20" spans="1:5" ht="17.100000000000001" customHeight="1" thickBot="1">
      <c r="A20" s="270" t="s">
        <v>756</v>
      </c>
      <c r="B20" s="251">
        <v>2416</v>
      </c>
      <c r="C20" s="292">
        <v>5.9202626871520003E-2</v>
      </c>
    </row>
    <row r="21" spans="1:5" ht="17.100000000000001" customHeight="1">
      <c r="A21" s="266"/>
      <c r="B21" s="185"/>
      <c r="C21" s="267"/>
    </row>
    <row r="22" spans="1:5" ht="17.100000000000001" customHeight="1">
      <c r="A22" s="1219" t="s">
        <v>1037</v>
      </c>
      <c r="B22" s="1382"/>
      <c r="C22" s="1382"/>
    </row>
    <row r="23" spans="1:5" ht="17.100000000000001" customHeight="1">
      <c r="A23" s="1219" t="s">
        <v>757</v>
      </c>
      <c r="B23" s="1382"/>
      <c r="C23" s="1382"/>
    </row>
    <row r="24" spans="1:5" ht="17.100000000000001" customHeight="1">
      <c r="A24" s="1219" t="s">
        <v>1038</v>
      </c>
      <c r="B24" s="1219"/>
      <c r="C24" s="1219"/>
      <c r="D24" s="1219"/>
      <c r="E24" s="1219"/>
    </row>
    <row r="25" spans="1:5" ht="16.2">
      <c r="A25" s="1219" t="s">
        <v>758</v>
      </c>
      <c r="B25" s="1382"/>
      <c r="C25" s="1382"/>
    </row>
    <row r="26" spans="1:5" ht="17.100000000000001" customHeight="1"/>
    <row r="27" spans="1:5" ht="15" customHeight="1">
      <c r="A27" s="128" t="s">
        <v>204</v>
      </c>
    </row>
  </sheetData>
  <mergeCells count="5">
    <mergeCell ref="A25:C25"/>
    <mergeCell ref="A23:C23"/>
    <mergeCell ref="A2:C2"/>
    <mergeCell ref="A22:C22"/>
    <mergeCell ref="A24:E24"/>
  </mergeCells>
  <hyperlinks>
    <hyperlink ref="A1" location="'Table of Contents'!A1" display="Return to Table of Contents" xr:uid="{E7C1B1A5-F58E-427B-8606-190E3D877DF9}"/>
    <hyperlink ref="A27" location="'Table of Contents'!A1" display="Return to Table of Contents" xr:uid="{C2D43EF3-8305-4C0B-8FD1-85A7D3EA9B90}"/>
  </hyperlinks>
  <pageMargins left="0.2" right="0.2" top="0.5" bottom="0.5" header="0" footer="0"/>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showGridLines="0" topLeftCell="A24" zoomScaleNormal="100" workbookViewId="0">
      <selection activeCell="A2" sqref="A2:R2"/>
    </sheetView>
  </sheetViews>
  <sheetFormatPr defaultColWidth="11" defaultRowHeight="15" customHeight="1"/>
  <cols>
    <col min="1" max="1" width="10" style="9" customWidth="1"/>
    <col min="2" max="2" width="39.59765625" customWidth="1"/>
    <col min="3" max="3" width="10.3984375" customWidth="1"/>
    <col min="4" max="4" width="9.69921875" customWidth="1"/>
    <col min="5" max="5" width="9" bestFit="1" customWidth="1"/>
    <col min="6" max="6" width="8" bestFit="1" customWidth="1"/>
    <col min="7" max="7" width="10.3984375" customWidth="1"/>
    <col min="8" max="8" width="8.8984375" customWidth="1"/>
    <col min="9" max="11" width="9" bestFit="1" customWidth="1"/>
    <col min="12" max="12" width="8" bestFit="1" customWidth="1"/>
    <col min="13" max="14" width="9.3984375" customWidth="1"/>
    <col min="15" max="15" width="9" customWidth="1"/>
    <col min="16" max="16" width="8.3984375" customWidth="1"/>
    <col min="17" max="18" width="9" bestFit="1" customWidth="1"/>
  </cols>
  <sheetData>
    <row r="1" spans="1:18" ht="15" customHeight="1">
      <c r="A1" s="128" t="s">
        <v>204</v>
      </c>
    </row>
    <row r="2" spans="1:18" ht="105.6" customHeight="1">
      <c r="A2" s="1254" t="s">
        <v>244</v>
      </c>
      <c r="B2" s="1255"/>
      <c r="C2" s="1255"/>
      <c r="D2" s="1255"/>
      <c r="E2" s="1255"/>
      <c r="F2" s="1255"/>
      <c r="G2" s="1255"/>
      <c r="H2" s="1255"/>
      <c r="I2" s="1255"/>
      <c r="J2" s="1255"/>
      <c r="K2" s="1255"/>
      <c r="L2" s="1255"/>
      <c r="M2" s="1255"/>
      <c r="N2" s="1255"/>
      <c r="O2" s="1255"/>
      <c r="P2" s="1255"/>
      <c r="Q2" s="1255"/>
      <c r="R2" s="1255"/>
    </row>
    <row r="3" spans="1:18" ht="15" customHeight="1" thickBot="1"/>
    <row r="4" spans="1:18" ht="35.1" customHeight="1">
      <c r="A4" s="1259" t="s">
        <v>245</v>
      </c>
      <c r="B4" s="1261" t="s">
        <v>246</v>
      </c>
      <c r="C4" s="1258" t="s">
        <v>235</v>
      </c>
      <c r="D4" s="1256"/>
      <c r="E4" s="1256" t="s">
        <v>218</v>
      </c>
      <c r="F4" s="1256"/>
      <c r="G4" s="1256" t="s">
        <v>217</v>
      </c>
      <c r="H4" s="1256"/>
      <c r="I4" s="1256" t="s">
        <v>220</v>
      </c>
      <c r="J4" s="1256"/>
      <c r="K4" s="1256" t="s">
        <v>223</v>
      </c>
      <c r="L4" s="1256"/>
      <c r="M4" s="1256" t="s">
        <v>221</v>
      </c>
      <c r="N4" s="1256"/>
      <c r="O4" s="1256" t="s">
        <v>247</v>
      </c>
      <c r="P4" s="1256"/>
      <c r="Q4" s="1256" t="s">
        <v>207</v>
      </c>
      <c r="R4" s="1257"/>
    </row>
    <row r="5" spans="1:18" ht="17.100000000000001" customHeight="1">
      <c r="A5" s="1260"/>
      <c r="B5" s="1262"/>
      <c r="C5" s="852" t="s">
        <v>234</v>
      </c>
      <c r="D5" s="853" t="s">
        <v>238</v>
      </c>
      <c r="E5" s="853" t="s">
        <v>234</v>
      </c>
      <c r="F5" s="853" t="s">
        <v>238</v>
      </c>
      <c r="G5" s="853" t="s">
        <v>234</v>
      </c>
      <c r="H5" s="853" t="s">
        <v>238</v>
      </c>
      <c r="I5" s="853" t="s">
        <v>234</v>
      </c>
      <c r="J5" s="853" t="s">
        <v>238</v>
      </c>
      <c r="K5" s="853" t="s">
        <v>234</v>
      </c>
      <c r="L5" s="853" t="s">
        <v>238</v>
      </c>
      <c r="M5" s="853" t="s">
        <v>234</v>
      </c>
      <c r="N5" s="853" t="s">
        <v>238</v>
      </c>
      <c r="O5" s="853" t="s">
        <v>234</v>
      </c>
      <c r="P5" s="853" t="s">
        <v>238</v>
      </c>
      <c r="Q5" s="853" t="s">
        <v>234</v>
      </c>
      <c r="R5" s="854" t="s">
        <v>238</v>
      </c>
    </row>
    <row r="6" spans="1:18" ht="17.100000000000001" customHeight="1">
      <c r="A6" s="855">
        <v>0</v>
      </c>
      <c r="B6" s="856" t="s">
        <v>248</v>
      </c>
      <c r="C6" s="261">
        <v>12328</v>
      </c>
      <c r="D6" s="262">
        <v>8365</v>
      </c>
      <c r="E6" s="262">
        <v>88711</v>
      </c>
      <c r="F6" s="262">
        <v>58711</v>
      </c>
      <c r="G6" s="262">
        <v>49660</v>
      </c>
      <c r="H6" s="262">
        <v>25070</v>
      </c>
      <c r="I6" s="262">
        <v>8050</v>
      </c>
      <c r="J6" s="262">
        <v>6350</v>
      </c>
      <c r="K6" s="262">
        <v>80463</v>
      </c>
      <c r="L6" s="262">
        <v>55587</v>
      </c>
      <c r="M6" s="262">
        <v>10264</v>
      </c>
      <c r="N6" s="262">
        <v>6267</v>
      </c>
      <c r="O6" s="262">
        <v>11138</v>
      </c>
      <c r="P6" s="262">
        <v>7879</v>
      </c>
      <c r="Q6" s="262">
        <v>260614</v>
      </c>
      <c r="R6" s="263">
        <v>168229</v>
      </c>
    </row>
    <row r="7" spans="1:18" ht="17.100000000000001" customHeight="1">
      <c r="A7" s="19">
        <v>1</v>
      </c>
      <c r="B7" s="10" t="s">
        <v>249</v>
      </c>
      <c r="C7" s="255">
        <v>118</v>
      </c>
      <c r="D7" s="249">
        <v>93</v>
      </c>
      <c r="E7" s="249">
        <v>1813</v>
      </c>
      <c r="F7" s="249">
        <v>1122</v>
      </c>
      <c r="G7" s="249">
        <v>1176</v>
      </c>
      <c r="H7" s="249">
        <v>583</v>
      </c>
      <c r="I7" s="249">
        <v>275</v>
      </c>
      <c r="J7" s="249">
        <v>204</v>
      </c>
      <c r="K7" s="249">
        <v>4804</v>
      </c>
      <c r="L7" s="249">
        <v>3404</v>
      </c>
      <c r="M7" s="249">
        <v>579</v>
      </c>
      <c r="N7" s="249">
        <v>379</v>
      </c>
      <c r="O7" s="249">
        <v>198</v>
      </c>
      <c r="P7" s="249">
        <v>144</v>
      </c>
      <c r="Q7" s="249">
        <v>8963</v>
      </c>
      <c r="R7" s="250">
        <v>5929</v>
      </c>
    </row>
    <row r="8" spans="1:18" ht="17.100000000000001" customHeight="1">
      <c r="A8" s="20">
        <v>2</v>
      </c>
      <c r="B8" s="7" t="s">
        <v>250</v>
      </c>
      <c r="C8" s="257">
        <v>3780</v>
      </c>
      <c r="D8" s="258">
        <v>2543</v>
      </c>
      <c r="E8" s="258">
        <v>6287</v>
      </c>
      <c r="F8" s="258">
        <v>4579</v>
      </c>
      <c r="G8" s="258">
        <v>6268</v>
      </c>
      <c r="H8" s="258">
        <v>3376</v>
      </c>
      <c r="I8" s="258">
        <v>498</v>
      </c>
      <c r="J8" s="258">
        <v>416</v>
      </c>
      <c r="K8" s="258">
        <v>1742</v>
      </c>
      <c r="L8" s="258">
        <v>1556</v>
      </c>
      <c r="M8" s="258">
        <v>418</v>
      </c>
      <c r="N8" s="258">
        <v>285</v>
      </c>
      <c r="O8" s="258">
        <v>413</v>
      </c>
      <c r="P8" s="258">
        <v>267</v>
      </c>
      <c r="Q8" s="258">
        <v>19406</v>
      </c>
      <c r="R8" s="259">
        <v>13022</v>
      </c>
    </row>
    <row r="9" spans="1:18" ht="17.100000000000001" customHeight="1">
      <c r="A9" s="20">
        <v>3</v>
      </c>
      <c r="B9" s="7" t="s">
        <v>251</v>
      </c>
      <c r="C9" s="257">
        <v>82</v>
      </c>
      <c r="D9" s="258">
        <v>74</v>
      </c>
      <c r="E9" s="258">
        <v>970</v>
      </c>
      <c r="F9" s="258">
        <v>515</v>
      </c>
      <c r="G9" s="258">
        <v>502</v>
      </c>
      <c r="H9" s="258">
        <v>220</v>
      </c>
      <c r="I9" s="258">
        <v>115</v>
      </c>
      <c r="J9" s="258">
        <v>81</v>
      </c>
      <c r="K9" s="258">
        <v>2175</v>
      </c>
      <c r="L9" s="258">
        <v>1133</v>
      </c>
      <c r="M9" s="258">
        <v>206</v>
      </c>
      <c r="N9" s="258">
        <v>112</v>
      </c>
      <c r="O9" s="258">
        <v>78</v>
      </c>
      <c r="P9" s="258">
        <v>53</v>
      </c>
      <c r="Q9" s="258">
        <v>4128</v>
      </c>
      <c r="R9" s="259">
        <v>2188</v>
      </c>
    </row>
    <row r="10" spans="1:18" ht="17.100000000000001" customHeight="1">
      <c r="A10" s="20">
        <v>4</v>
      </c>
      <c r="B10" s="7" t="s">
        <v>252</v>
      </c>
      <c r="C10" s="257">
        <v>8</v>
      </c>
      <c r="D10" s="258">
        <v>10</v>
      </c>
      <c r="E10" s="258">
        <v>67</v>
      </c>
      <c r="F10" s="258">
        <v>59</v>
      </c>
      <c r="G10" s="258">
        <v>197</v>
      </c>
      <c r="H10" s="258">
        <v>119</v>
      </c>
      <c r="I10" s="258">
        <v>10</v>
      </c>
      <c r="J10" s="258">
        <v>11</v>
      </c>
      <c r="K10" s="258">
        <v>783</v>
      </c>
      <c r="L10" s="258">
        <v>530</v>
      </c>
      <c r="M10" s="258">
        <v>72</v>
      </c>
      <c r="N10" s="258">
        <v>38</v>
      </c>
      <c r="O10" s="258">
        <v>58</v>
      </c>
      <c r="P10" s="258">
        <v>42</v>
      </c>
      <c r="Q10" s="258">
        <v>1195</v>
      </c>
      <c r="R10" s="259">
        <v>809</v>
      </c>
    </row>
    <row r="11" spans="1:18" ht="17.100000000000001" customHeight="1">
      <c r="A11" s="20">
        <v>5</v>
      </c>
      <c r="B11" s="7" t="s">
        <v>253</v>
      </c>
      <c r="C11" s="257">
        <v>59</v>
      </c>
      <c r="D11" s="258">
        <v>42</v>
      </c>
      <c r="E11" s="258">
        <v>1970</v>
      </c>
      <c r="F11" s="258">
        <v>1233</v>
      </c>
      <c r="G11" s="258">
        <v>1246</v>
      </c>
      <c r="H11" s="258">
        <v>642</v>
      </c>
      <c r="I11" s="258">
        <v>210</v>
      </c>
      <c r="J11" s="258">
        <v>174</v>
      </c>
      <c r="K11" s="258">
        <v>4306</v>
      </c>
      <c r="L11" s="258">
        <v>2772</v>
      </c>
      <c r="M11" s="258">
        <v>490</v>
      </c>
      <c r="N11" s="258">
        <v>290</v>
      </c>
      <c r="O11" s="258">
        <v>141</v>
      </c>
      <c r="P11" s="258">
        <v>124</v>
      </c>
      <c r="Q11" s="258">
        <v>8422</v>
      </c>
      <c r="R11" s="259">
        <v>5277</v>
      </c>
    </row>
    <row r="12" spans="1:18" ht="17.100000000000001" customHeight="1">
      <c r="A12" s="20">
        <v>6</v>
      </c>
      <c r="B12" s="7" t="s">
        <v>254</v>
      </c>
      <c r="C12" s="257">
        <v>337</v>
      </c>
      <c r="D12" s="258">
        <v>172</v>
      </c>
      <c r="E12" s="258">
        <v>4118</v>
      </c>
      <c r="F12" s="258">
        <v>2093</v>
      </c>
      <c r="G12" s="258">
        <v>1283</v>
      </c>
      <c r="H12" s="258">
        <v>690</v>
      </c>
      <c r="I12" s="258">
        <v>257</v>
      </c>
      <c r="J12" s="258">
        <v>161</v>
      </c>
      <c r="K12" s="258">
        <v>3016</v>
      </c>
      <c r="L12" s="258">
        <v>1827</v>
      </c>
      <c r="M12" s="258">
        <v>253</v>
      </c>
      <c r="N12" s="258">
        <v>154</v>
      </c>
      <c r="O12" s="258">
        <v>814</v>
      </c>
      <c r="P12" s="258">
        <v>463</v>
      </c>
      <c r="Q12" s="258">
        <v>10078</v>
      </c>
      <c r="R12" s="259">
        <v>5560</v>
      </c>
    </row>
    <row r="13" spans="1:18" ht="17.100000000000001" customHeight="1">
      <c r="A13" s="20">
        <v>7</v>
      </c>
      <c r="B13" s="7" t="s">
        <v>255</v>
      </c>
      <c r="C13" s="257">
        <v>544</v>
      </c>
      <c r="D13" s="258">
        <v>324</v>
      </c>
      <c r="E13" s="258">
        <v>2030</v>
      </c>
      <c r="F13" s="258">
        <v>1239</v>
      </c>
      <c r="G13" s="258">
        <v>5091</v>
      </c>
      <c r="H13" s="258">
        <v>2316</v>
      </c>
      <c r="I13" s="258">
        <v>563</v>
      </c>
      <c r="J13" s="258">
        <v>454</v>
      </c>
      <c r="K13" s="258">
        <v>5659</v>
      </c>
      <c r="L13" s="258">
        <v>3845</v>
      </c>
      <c r="M13" s="258">
        <v>1926</v>
      </c>
      <c r="N13" s="258">
        <v>980</v>
      </c>
      <c r="O13" s="258">
        <v>106</v>
      </c>
      <c r="P13" s="258">
        <v>70</v>
      </c>
      <c r="Q13" s="258">
        <v>15919</v>
      </c>
      <c r="R13" s="259">
        <v>9228</v>
      </c>
    </row>
    <row r="14" spans="1:18" ht="17.100000000000001" customHeight="1">
      <c r="A14" s="20">
        <v>8</v>
      </c>
      <c r="B14" s="7" t="s">
        <v>256</v>
      </c>
      <c r="C14" s="257">
        <v>21</v>
      </c>
      <c r="D14" s="258">
        <v>14</v>
      </c>
      <c r="E14" s="258">
        <v>243</v>
      </c>
      <c r="F14" s="258">
        <v>128</v>
      </c>
      <c r="G14" s="258">
        <v>78</v>
      </c>
      <c r="H14" s="258">
        <v>40</v>
      </c>
      <c r="I14" s="258">
        <v>18</v>
      </c>
      <c r="J14" s="258">
        <v>7</v>
      </c>
      <c r="K14" s="258">
        <v>210</v>
      </c>
      <c r="L14" s="258">
        <v>179</v>
      </c>
      <c r="M14" s="258">
        <v>14</v>
      </c>
      <c r="N14" s="258">
        <v>13</v>
      </c>
      <c r="O14" s="258">
        <v>34</v>
      </c>
      <c r="P14" s="258">
        <v>39</v>
      </c>
      <c r="Q14" s="258">
        <v>618</v>
      </c>
      <c r="R14" s="259">
        <v>420</v>
      </c>
    </row>
    <row r="15" spans="1:18" ht="17.100000000000001" customHeight="1">
      <c r="A15" s="20">
        <v>9</v>
      </c>
      <c r="B15" s="7" t="s">
        <v>257</v>
      </c>
      <c r="C15" s="257">
        <v>55</v>
      </c>
      <c r="D15" s="258">
        <v>29</v>
      </c>
      <c r="E15" s="258">
        <v>300</v>
      </c>
      <c r="F15" s="258">
        <v>154</v>
      </c>
      <c r="G15" s="258">
        <v>461</v>
      </c>
      <c r="H15" s="258">
        <v>156</v>
      </c>
      <c r="I15" s="258">
        <v>108</v>
      </c>
      <c r="J15" s="258">
        <v>81</v>
      </c>
      <c r="K15" s="258">
        <v>2120</v>
      </c>
      <c r="L15" s="258">
        <v>1110</v>
      </c>
      <c r="M15" s="258">
        <v>200</v>
      </c>
      <c r="N15" s="258">
        <v>97</v>
      </c>
      <c r="O15" s="258">
        <v>551</v>
      </c>
      <c r="P15" s="258">
        <v>413</v>
      </c>
      <c r="Q15" s="258">
        <v>3795</v>
      </c>
      <c r="R15" s="259">
        <v>2040</v>
      </c>
    </row>
    <row r="16" spans="1:18" ht="17.100000000000001" customHeight="1">
      <c r="A16" s="20">
        <v>10</v>
      </c>
      <c r="B16" s="7" t="s">
        <v>258</v>
      </c>
      <c r="C16" s="257">
        <v>217</v>
      </c>
      <c r="D16" s="258">
        <v>189</v>
      </c>
      <c r="E16" s="258">
        <v>5591</v>
      </c>
      <c r="F16" s="258">
        <v>3378</v>
      </c>
      <c r="G16" s="258">
        <v>2572</v>
      </c>
      <c r="H16" s="258">
        <v>1455</v>
      </c>
      <c r="I16" s="258">
        <v>438</v>
      </c>
      <c r="J16" s="258">
        <v>393</v>
      </c>
      <c r="K16" s="258">
        <v>3485</v>
      </c>
      <c r="L16" s="258">
        <v>2774</v>
      </c>
      <c r="M16" s="258">
        <v>735</v>
      </c>
      <c r="N16" s="258">
        <v>465</v>
      </c>
      <c r="O16" s="258">
        <v>373</v>
      </c>
      <c r="P16" s="258">
        <v>316</v>
      </c>
      <c r="Q16" s="258">
        <v>13411</v>
      </c>
      <c r="R16" s="259">
        <v>8970</v>
      </c>
    </row>
    <row r="17" spans="1:18" ht="17.100000000000001" customHeight="1">
      <c r="A17" s="20">
        <v>11</v>
      </c>
      <c r="B17" s="7" t="s">
        <v>259</v>
      </c>
      <c r="C17" s="257">
        <v>186</v>
      </c>
      <c r="D17" s="258">
        <v>127</v>
      </c>
      <c r="E17" s="258">
        <v>4812</v>
      </c>
      <c r="F17" s="258">
        <v>3014</v>
      </c>
      <c r="G17" s="258">
        <v>1152</v>
      </c>
      <c r="H17" s="258">
        <v>647</v>
      </c>
      <c r="I17" s="258">
        <v>167</v>
      </c>
      <c r="J17" s="258">
        <v>94</v>
      </c>
      <c r="K17" s="258">
        <v>2839</v>
      </c>
      <c r="L17" s="258">
        <v>1924</v>
      </c>
      <c r="M17" s="258">
        <v>224</v>
      </c>
      <c r="N17" s="258">
        <v>147</v>
      </c>
      <c r="O17" s="258">
        <v>207</v>
      </c>
      <c r="P17" s="258">
        <v>262</v>
      </c>
      <c r="Q17" s="258">
        <v>9587</v>
      </c>
      <c r="R17" s="259">
        <v>6215</v>
      </c>
    </row>
    <row r="18" spans="1:18" ht="17.100000000000001" customHeight="1">
      <c r="A18" s="20">
        <v>12</v>
      </c>
      <c r="B18" s="7" t="s">
        <v>260</v>
      </c>
      <c r="C18" s="257">
        <v>2</v>
      </c>
      <c r="D18" s="258">
        <v>4</v>
      </c>
      <c r="E18" s="258">
        <v>176</v>
      </c>
      <c r="F18" s="258">
        <v>105</v>
      </c>
      <c r="G18" s="258">
        <v>361</v>
      </c>
      <c r="H18" s="258">
        <v>174</v>
      </c>
      <c r="I18" s="258">
        <v>35</v>
      </c>
      <c r="J18" s="258">
        <v>25</v>
      </c>
      <c r="K18" s="258">
        <v>1295</v>
      </c>
      <c r="L18" s="258">
        <v>763</v>
      </c>
      <c r="M18" s="258">
        <v>74</v>
      </c>
      <c r="N18" s="258">
        <v>32</v>
      </c>
      <c r="O18" s="258">
        <v>5</v>
      </c>
      <c r="P18" s="258">
        <v>1</v>
      </c>
      <c r="Q18" s="258">
        <v>1948</v>
      </c>
      <c r="R18" s="259">
        <v>1104</v>
      </c>
    </row>
    <row r="19" spans="1:18" ht="17.100000000000001" customHeight="1">
      <c r="A19" s="20">
        <v>13</v>
      </c>
      <c r="B19" s="7" t="s">
        <v>261</v>
      </c>
      <c r="C19" s="257">
        <v>62</v>
      </c>
      <c r="D19" s="258">
        <v>30</v>
      </c>
      <c r="E19" s="258">
        <v>1304</v>
      </c>
      <c r="F19" s="258">
        <v>793</v>
      </c>
      <c r="G19" s="258">
        <v>720</v>
      </c>
      <c r="H19" s="258">
        <v>348</v>
      </c>
      <c r="I19" s="258">
        <v>216</v>
      </c>
      <c r="J19" s="258">
        <v>149</v>
      </c>
      <c r="K19" s="258">
        <v>2040</v>
      </c>
      <c r="L19" s="258">
        <v>1197</v>
      </c>
      <c r="M19" s="258">
        <v>120</v>
      </c>
      <c r="N19" s="258">
        <v>56</v>
      </c>
      <c r="O19" s="258">
        <v>137</v>
      </c>
      <c r="P19" s="258">
        <v>102</v>
      </c>
      <c r="Q19" s="258">
        <v>4599</v>
      </c>
      <c r="R19" s="259">
        <v>2675</v>
      </c>
    </row>
    <row r="20" spans="1:18" ht="17.100000000000001" customHeight="1">
      <c r="A20" s="20">
        <v>14</v>
      </c>
      <c r="B20" s="7" t="s">
        <v>262</v>
      </c>
      <c r="C20" s="257">
        <v>216</v>
      </c>
      <c r="D20" s="258">
        <v>114</v>
      </c>
      <c r="E20" s="258">
        <v>1652</v>
      </c>
      <c r="F20" s="258">
        <v>798</v>
      </c>
      <c r="G20" s="258">
        <v>598</v>
      </c>
      <c r="H20" s="258">
        <v>254</v>
      </c>
      <c r="I20" s="258">
        <v>245</v>
      </c>
      <c r="J20" s="258">
        <v>170</v>
      </c>
      <c r="K20" s="258">
        <v>3085</v>
      </c>
      <c r="L20" s="258">
        <v>1763</v>
      </c>
      <c r="M20" s="258">
        <v>4</v>
      </c>
      <c r="N20" s="258">
        <v>5</v>
      </c>
      <c r="O20" s="258">
        <v>293</v>
      </c>
      <c r="P20" s="258">
        <v>183</v>
      </c>
      <c r="Q20" s="258">
        <v>6093</v>
      </c>
      <c r="R20" s="259">
        <v>3287</v>
      </c>
    </row>
    <row r="21" spans="1:18" ht="17.100000000000001" customHeight="1">
      <c r="A21" s="20">
        <v>15</v>
      </c>
      <c r="B21" s="7" t="s">
        <v>263</v>
      </c>
      <c r="C21" s="257">
        <v>2728</v>
      </c>
      <c r="D21" s="258">
        <v>1918</v>
      </c>
      <c r="E21" s="258">
        <v>25273</v>
      </c>
      <c r="F21" s="258">
        <v>19079</v>
      </c>
      <c r="G21" s="258">
        <v>5870</v>
      </c>
      <c r="H21" s="258">
        <v>3182</v>
      </c>
      <c r="I21" s="258">
        <v>393</v>
      </c>
      <c r="J21" s="258">
        <v>304</v>
      </c>
      <c r="K21" s="258">
        <v>1256</v>
      </c>
      <c r="L21" s="258">
        <v>1044</v>
      </c>
      <c r="M21" s="258">
        <v>339</v>
      </c>
      <c r="N21" s="258">
        <v>228</v>
      </c>
      <c r="O21" s="258">
        <v>373</v>
      </c>
      <c r="P21" s="258">
        <v>341</v>
      </c>
      <c r="Q21" s="258">
        <v>36232</v>
      </c>
      <c r="R21" s="259">
        <v>26096</v>
      </c>
    </row>
    <row r="22" spans="1:18" ht="17.100000000000001" customHeight="1">
      <c r="A22" s="20">
        <v>16</v>
      </c>
      <c r="B22" s="7" t="s">
        <v>264</v>
      </c>
      <c r="C22" s="257">
        <v>2</v>
      </c>
      <c r="D22" s="258">
        <v>0</v>
      </c>
      <c r="E22" s="258">
        <v>112</v>
      </c>
      <c r="F22" s="258">
        <v>61</v>
      </c>
      <c r="G22" s="258">
        <v>292</v>
      </c>
      <c r="H22" s="258">
        <v>63</v>
      </c>
      <c r="I22" s="258">
        <v>7</v>
      </c>
      <c r="J22" s="258">
        <v>7</v>
      </c>
      <c r="K22" s="258">
        <v>490</v>
      </c>
      <c r="L22" s="258">
        <v>258</v>
      </c>
      <c r="M22" s="258">
        <v>17</v>
      </c>
      <c r="N22" s="258">
        <v>7</v>
      </c>
      <c r="O22" s="258">
        <v>7</v>
      </c>
      <c r="P22" s="258">
        <v>2</v>
      </c>
      <c r="Q22" s="258">
        <v>927</v>
      </c>
      <c r="R22" s="259">
        <v>398</v>
      </c>
    </row>
    <row r="23" spans="1:18" ht="17.100000000000001" customHeight="1">
      <c r="A23" s="20">
        <v>17</v>
      </c>
      <c r="B23" s="7" t="s">
        <v>265</v>
      </c>
      <c r="C23" s="257">
        <v>28</v>
      </c>
      <c r="D23" s="258">
        <v>12</v>
      </c>
      <c r="E23" s="258">
        <v>370</v>
      </c>
      <c r="F23" s="258">
        <v>237</v>
      </c>
      <c r="G23" s="258">
        <v>212</v>
      </c>
      <c r="H23" s="258">
        <v>119</v>
      </c>
      <c r="I23" s="258">
        <v>110</v>
      </c>
      <c r="J23" s="258">
        <v>67</v>
      </c>
      <c r="K23" s="258">
        <v>1647</v>
      </c>
      <c r="L23" s="258">
        <v>1126</v>
      </c>
      <c r="M23" s="258">
        <v>203</v>
      </c>
      <c r="N23" s="258">
        <v>131</v>
      </c>
      <c r="O23" s="258">
        <v>106</v>
      </c>
      <c r="P23" s="258">
        <v>128</v>
      </c>
      <c r="Q23" s="258">
        <v>2676</v>
      </c>
      <c r="R23" s="259">
        <v>1820</v>
      </c>
    </row>
    <row r="24" spans="1:18" ht="17.100000000000001" customHeight="1">
      <c r="A24" s="20">
        <v>18</v>
      </c>
      <c r="B24" s="7" t="s">
        <v>266</v>
      </c>
      <c r="C24" s="257">
        <v>695</v>
      </c>
      <c r="D24" s="258">
        <v>393</v>
      </c>
      <c r="E24" s="258">
        <v>4997</v>
      </c>
      <c r="F24" s="258">
        <v>2966</v>
      </c>
      <c r="G24" s="258">
        <v>4775</v>
      </c>
      <c r="H24" s="258">
        <v>2406</v>
      </c>
      <c r="I24" s="258">
        <v>429</v>
      </c>
      <c r="J24" s="258">
        <v>357</v>
      </c>
      <c r="K24" s="258">
        <v>3283</v>
      </c>
      <c r="L24" s="258">
        <v>2678</v>
      </c>
      <c r="M24" s="258">
        <v>390</v>
      </c>
      <c r="N24" s="258">
        <v>270</v>
      </c>
      <c r="O24" s="258">
        <v>1813</v>
      </c>
      <c r="P24" s="258">
        <v>1375</v>
      </c>
      <c r="Q24" s="258">
        <v>16382</v>
      </c>
      <c r="R24" s="259">
        <v>10445</v>
      </c>
    </row>
    <row r="25" spans="1:18" ht="17.100000000000001" customHeight="1">
      <c r="A25" s="20">
        <v>19</v>
      </c>
      <c r="B25" s="7" t="s">
        <v>267</v>
      </c>
      <c r="C25" s="257">
        <v>6</v>
      </c>
      <c r="D25" s="258">
        <v>3</v>
      </c>
      <c r="E25" s="258">
        <v>8</v>
      </c>
      <c r="F25" s="258">
        <v>2</v>
      </c>
      <c r="G25" s="258">
        <v>621</v>
      </c>
      <c r="H25" s="258">
        <v>350</v>
      </c>
      <c r="I25" s="258">
        <v>335</v>
      </c>
      <c r="J25" s="258">
        <v>279</v>
      </c>
      <c r="K25" s="258">
        <v>3747</v>
      </c>
      <c r="L25" s="258">
        <v>2544</v>
      </c>
      <c r="M25" s="258">
        <v>174</v>
      </c>
      <c r="N25" s="258">
        <v>113</v>
      </c>
      <c r="O25" s="258">
        <v>1117</v>
      </c>
      <c r="P25" s="258">
        <v>682</v>
      </c>
      <c r="Q25" s="258">
        <v>6008</v>
      </c>
      <c r="R25" s="259">
        <v>3973</v>
      </c>
    </row>
    <row r="26" spans="1:18" ht="17.100000000000001" customHeight="1">
      <c r="A26" s="20">
        <v>20</v>
      </c>
      <c r="B26" s="7" t="s">
        <v>268</v>
      </c>
      <c r="C26" s="257">
        <v>59</v>
      </c>
      <c r="D26" s="258">
        <v>47</v>
      </c>
      <c r="E26" s="258">
        <v>645</v>
      </c>
      <c r="F26" s="258">
        <v>347</v>
      </c>
      <c r="G26" s="258">
        <v>1509</v>
      </c>
      <c r="H26" s="258">
        <v>497</v>
      </c>
      <c r="I26" s="258">
        <v>228</v>
      </c>
      <c r="J26" s="258">
        <v>143</v>
      </c>
      <c r="K26" s="258">
        <v>3798</v>
      </c>
      <c r="L26" s="258">
        <v>2178</v>
      </c>
      <c r="M26" s="258">
        <v>514</v>
      </c>
      <c r="N26" s="258">
        <v>267</v>
      </c>
      <c r="O26" s="258">
        <v>1</v>
      </c>
      <c r="P26" s="258">
        <v>0</v>
      </c>
      <c r="Q26" s="258">
        <v>6754</v>
      </c>
      <c r="R26" s="259">
        <v>3479</v>
      </c>
    </row>
    <row r="27" spans="1:18" ht="17.100000000000001" customHeight="1">
      <c r="A27" s="20">
        <v>21</v>
      </c>
      <c r="B27" s="7" t="s">
        <v>269</v>
      </c>
      <c r="C27" s="257">
        <v>99</v>
      </c>
      <c r="D27" s="258">
        <v>49</v>
      </c>
      <c r="E27" s="258">
        <v>783</v>
      </c>
      <c r="F27" s="258">
        <v>312</v>
      </c>
      <c r="G27" s="258">
        <v>623</v>
      </c>
      <c r="H27" s="258">
        <v>301</v>
      </c>
      <c r="I27" s="258">
        <v>102</v>
      </c>
      <c r="J27" s="258">
        <v>75</v>
      </c>
      <c r="K27" s="258">
        <v>1348</v>
      </c>
      <c r="L27" s="258">
        <v>755</v>
      </c>
      <c r="M27" s="258">
        <v>91</v>
      </c>
      <c r="N27" s="258">
        <v>49</v>
      </c>
      <c r="O27" s="258">
        <v>2952</v>
      </c>
      <c r="P27" s="258">
        <v>1809</v>
      </c>
      <c r="Q27" s="258">
        <v>5998</v>
      </c>
      <c r="R27" s="259">
        <v>3350</v>
      </c>
    </row>
    <row r="28" spans="1:18" ht="17.100000000000001" customHeight="1">
      <c r="A28" s="20">
        <v>22</v>
      </c>
      <c r="B28" s="7" t="s">
        <v>270</v>
      </c>
      <c r="C28" s="257">
        <v>26</v>
      </c>
      <c r="D28" s="258">
        <v>18</v>
      </c>
      <c r="E28" s="258">
        <v>828</v>
      </c>
      <c r="F28" s="258">
        <v>499</v>
      </c>
      <c r="G28" s="258">
        <v>655</v>
      </c>
      <c r="H28" s="258">
        <v>271</v>
      </c>
      <c r="I28" s="258">
        <v>220</v>
      </c>
      <c r="J28" s="258">
        <v>155</v>
      </c>
      <c r="K28" s="258">
        <v>3260</v>
      </c>
      <c r="L28" s="258">
        <v>1897</v>
      </c>
      <c r="M28" s="258">
        <v>321</v>
      </c>
      <c r="N28" s="258">
        <v>167</v>
      </c>
      <c r="O28" s="258">
        <v>234</v>
      </c>
      <c r="P28" s="258">
        <v>224</v>
      </c>
      <c r="Q28" s="258">
        <v>5544</v>
      </c>
      <c r="R28" s="259">
        <v>3231</v>
      </c>
    </row>
    <row r="29" spans="1:18" ht="17.100000000000001" customHeight="1">
      <c r="A29" s="20">
        <v>23</v>
      </c>
      <c r="B29" s="7" t="s">
        <v>271</v>
      </c>
      <c r="C29" s="257">
        <v>130</v>
      </c>
      <c r="D29" s="258">
        <v>90</v>
      </c>
      <c r="E29" s="258">
        <v>3091</v>
      </c>
      <c r="F29" s="258">
        <v>1811</v>
      </c>
      <c r="G29" s="258">
        <v>2373</v>
      </c>
      <c r="H29" s="258">
        <v>1058</v>
      </c>
      <c r="I29" s="258">
        <v>692</v>
      </c>
      <c r="J29" s="258">
        <v>562</v>
      </c>
      <c r="K29" s="258">
        <v>7792</v>
      </c>
      <c r="L29" s="258">
        <v>5106</v>
      </c>
      <c r="M29" s="258">
        <v>787</v>
      </c>
      <c r="N29" s="258">
        <v>452</v>
      </c>
      <c r="O29" s="258">
        <v>352</v>
      </c>
      <c r="P29" s="258">
        <v>262</v>
      </c>
      <c r="Q29" s="258">
        <v>15217</v>
      </c>
      <c r="R29" s="259">
        <v>9341</v>
      </c>
    </row>
    <row r="30" spans="1:18" ht="17.100000000000001" customHeight="1">
      <c r="A30" s="20">
        <v>24</v>
      </c>
      <c r="B30" s="7" t="s">
        <v>272</v>
      </c>
      <c r="C30" s="257">
        <v>164</v>
      </c>
      <c r="D30" s="258">
        <v>155</v>
      </c>
      <c r="E30" s="258">
        <v>1668</v>
      </c>
      <c r="F30" s="258">
        <v>1407</v>
      </c>
      <c r="G30" s="258">
        <v>1218</v>
      </c>
      <c r="H30" s="258">
        <v>690</v>
      </c>
      <c r="I30" s="258">
        <v>299</v>
      </c>
      <c r="J30" s="258">
        <v>270</v>
      </c>
      <c r="K30" s="258">
        <v>3665</v>
      </c>
      <c r="L30" s="258">
        <v>3058</v>
      </c>
      <c r="M30" s="258">
        <v>345</v>
      </c>
      <c r="N30" s="258">
        <v>279</v>
      </c>
      <c r="O30" s="258">
        <v>169</v>
      </c>
      <c r="P30" s="258">
        <v>157</v>
      </c>
      <c r="Q30" s="258">
        <v>7528</v>
      </c>
      <c r="R30" s="259">
        <v>6016</v>
      </c>
    </row>
    <row r="31" spans="1:18" ht="17.100000000000001" customHeight="1">
      <c r="A31" s="20">
        <v>25</v>
      </c>
      <c r="B31" s="7" t="s">
        <v>273</v>
      </c>
      <c r="C31" s="257">
        <v>225</v>
      </c>
      <c r="D31" s="258">
        <v>163</v>
      </c>
      <c r="E31" s="258">
        <v>2918</v>
      </c>
      <c r="F31" s="258">
        <v>1991</v>
      </c>
      <c r="G31" s="258">
        <v>1750</v>
      </c>
      <c r="H31" s="258">
        <v>861</v>
      </c>
      <c r="I31" s="258">
        <v>411</v>
      </c>
      <c r="J31" s="258">
        <v>323</v>
      </c>
      <c r="K31" s="258">
        <v>3366</v>
      </c>
      <c r="L31" s="258">
        <v>2817</v>
      </c>
      <c r="M31" s="258">
        <v>421</v>
      </c>
      <c r="N31" s="258">
        <v>309</v>
      </c>
      <c r="O31" s="258">
        <v>198</v>
      </c>
      <c r="P31" s="258">
        <v>129</v>
      </c>
      <c r="Q31" s="258">
        <v>9289</v>
      </c>
      <c r="R31" s="259">
        <v>6593</v>
      </c>
    </row>
    <row r="32" spans="1:18" ht="17.100000000000001" customHeight="1">
      <c r="A32" s="20">
        <v>26</v>
      </c>
      <c r="B32" s="7" t="s">
        <v>274</v>
      </c>
      <c r="C32" s="257">
        <v>30</v>
      </c>
      <c r="D32" s="258">
        <v>23</v>
      </c>
      <c r="E32" s="258">
        <v>854</v>
      </c>
      <c r="F32" s="258">
        <v>405</v>
      </c>
      <c r="G32" s="258">
        <v>235</v>
      </c>
      <c r="H32" s="258">
        <v>89</v>
      </c>
      <c r="I32" s="258">
        <v>52</v>
      </c>
      <c r="J32" s="258">
        <v>32</v>
      </c>
      <c r="K32" s="258">
        <v>653</v>
      </c>
      <c r="L32" s="258">
        <v>410</v>
      </c>
      <c r="M32" s="258">
        <v>31</v>
      </c>
      <c r="N32" s="258">
        <v>20</v>
      </c>
      <c r="O32" s="258">
        <v>94</v>
      </c>
      <c r="P32" s="258">
        <v>54</v>
      </c>
      <c r="Q32" s="258">
        <v>1949</v>
      </c>
      <c r="R32" s="259">
        <v>1033</v>
      </c>
    </row>
    <row r="33" spans="1:18" ht="17.100000000000001" customHeight="1">
      <c r="A33" s="20">
        <v>27</v>
      </c>
      <c r="B33" s="7" t="s">
        <v>275</v>
      </c>
      <c r="C33" s="257">
        <v>147</v>
      </c>
      <c r="D33" s="258">
        <v>97</v>
      </c>
      <c r="E33" s="258">
        <v>2152</v>
      </c>
      <c r="F33" s="258">
        <v>1621</v>
      </c>
      <c r="G33" s="258">
        <v>2622</v>
      </c>
      <c r="H33" s="258">
        <v>1216</v>
      </c>
      <c r="I33" s="258">
        <v>128</v>
      </c>
      <c r="J33" s="258">
        <v>114</v>
      </c>
      <c r="K33" s="258">
        <v>2664</v>
      </c>
      <c r="L33" s="258">
        <v>2189</v>
      </c>
      <c r="M33" s="258">
        <v>274</v>
      </c>
      <c r="N33" s="258">
        <v>176</v>
      </c>
      <c r="O33" s="258">
        <v>31</v>
      </c>
      <c r="P33" s="258">
        <v>27</v>
      </c>
      <c r="Q33" s="258">
        <v>8018</v>
      </c>
      <c r="R33" s="259">
        <v>5440</v>
      </c>
    </row>
    <row r="34" spans="1:18" ht="17.100000000000001" customHeight="1">
      <c r="A34" s="21">
        <v>28</v>
      </c>
      <c r="B34" s="8" t="s">
        <v>276</v>
      </c>
      <c r="C34" s="254">
        <v>2302</v>
      </c>
      <c r="D34" s="251">
        <v>1632</v>
      </c>
      <c r="E34" s="251">
        <v>13679</v>
      </c>
      <c r="F34" s="251">
        <v>8763</v>
      </c>
      <c r="G34" s="251">
        <v>5200</v>
      </c>
      <c r="H34" s="251">
        <v>2947</v>
      </c>
      <c r="I34" s="251">
        <v>1489</v>
      </c>
      <c r="J34" s="251">
        <v>1242</v>
      </c>
      <c r="K34" s="251">
        <v>5935</v>
      </c>
      <c r="L34" s="251">
        <v>4750</v>
      </c>
      <c r="M34" s="251">
        <v>1042</v>
      </c>
      <c r="N34" s="251">
        <v>746</v>
      </c>
      <c r="O34" s="251">
        <v>283</v>
      </c>
      <c r="P34" s="251">
        <v>210</v>
      </c>
      <c r="Q34" s="251">
        <v>29930</v>
      </c>
      <c r="R34" s="252">
        <v>20290</v>
      </c>
    </row>
    <row r="35" spans="1:18" ht="17.100000000000001" customHeight="1">
      <c r="A35" s="1219" t="s">
        <v>277</v>
      </c>
      <c r="B35" s="1219"/>
      <c r="C35" s="1219"/>
      <c r="D35" s="1219"/>
      <c r="E35" s="1219"/>
      <c r="F35" s="1219"/>
      <c r="G35" s="1219"/>
      <c r="H35" s="1219"/>
      <c r="I35" s="1219"/>
      <c r="J35" s="1219"/>
      <c r="K35" s="1219"/>
      <c r="L35" s="1219"/>
      <c r="M35" s="1219"/>
      <c r="N35" s="1219"/>
      <c r="O35" s="1219"/>
      <c r="P35" s="1219"/>
      <c r="Q35" s="1219"/>
      <c r="R35" s="1219"/>
    </row>
    <row r="36" spans="1:18" ht="17.100000000000001" customHeight="1">
      <c r="A36" s="1219" t="s">
        <v>241</v>
      </c>
      <c r="B36" s="1219"/>
      <c r="C36" s="1219"/>
      <c r="D36" s="1219"/>
      <c r="E36" s="1219"/>
      <c r="F36" s="1219"/>
      <c r="G36" s="1219"/>
      <c r="H36" s="1219"/>
      <c r="I36" s="1219"/>
      <c r="J36" s="1219"/>
      <c r="K36" s="1219"/>
      <c r="L36" s="1219"/>
      <c r="M36" s="1219"/>
      <c r="N36" s="1219"/>
      <c r="O36" s="1219"/>
      <c r="P36" s="1219"/>
      <c r="Q36" s="1219"/>
      <c r="R36" s="1219"/>
    </row>
    <row r="37" spans="1:18" ht="17.100000000000001" customHeight="1">
      <c r="A37" s="1219" t="s">
        <v>278</v>
      </c>
      <c r="B37" s="1219"/>
      <c r="C37" s="1219"/>
      <c r="D37" s="1219"/>
      <c r="E37" s="1219"/>
      <c r="F37" s="1219"/>
      <c r="G37" s="1219"/>
      <c r="H37" s="1219"/>
      <c r="I37" s="1219"/>
      <c r="J37" s="1219"/>
      <c r="K37" s="1219"/>
      <c r="L37" s="1219"/>
      <c r="M37" s="1219"/>
      <c r="N37" s="1219"/>
      <c r="O37" s="1219"/>
      <c r="P37" s="1219"/>
      <c r="Q37" s="1219"/>
      <c r="R37" s="1219"/>
    </row>
    <row r="38" spans="1:18" ht="17.100000000000001" customHeight="1">
      <c r="A38" s="1219" t="s">
        <v>242</v>
      </c>
      <c r="B38" s="1219"/>
      <c r="C38" s="1219"/>
      <c r="D38" s="1219"/>
      <c r="E38" s="1219"/>
      <c r="F38" s="1219"/>
      <c r="G38" s="1219"/>
      <c r="H38" s="1219"/>
      <c r="I38" s="1219"/>
      <c r="J38" s="1219"/>
      <c r="K38" s="1219"/>
      <c r="L38" s="1219"/>
      <c r="M38" s="1219"/>
      <c r="N38" s="286"/>
      <c r="O38" s="286"/>
      <c r="P38" s="286"/>
      <c r="Q38" s="286"/>
      <c r="R38" s="286"/>
    </row>
    <row r="39" spans="1:18" ht="17.100000000000001" customHeight="1">
      <c r="A39" s="1219" t="s">
        <v>243</v>
      </c>
      <c r="B39" s="1219"/>
      <c r="C39" s="1219"/>
      <c r="D39" s="1219"/>
      <c r="E39" s="1219"/>
      <c r="F39" s="1219"/>
      <c r="G39" s="1219"/>
      <c r="H39" s="1219"/>
      <c r="I39" s="1219"/>
      <c r="J39" s="1219"/>
      <c r="K39" s="1219"/>
      <c r="L39" s="1219"/>
      <c r="M39" s="1219"/>
      <c r="N39" s="286"/>
      <c r="O39" s="286"/>
      <c r="P39" s="286"/>
      <c r="Q39" s="286"/>
      <c r="R39" s="286"/>
    </row>
    <row r="41" spans="1:18" ht="15" customHeight="1">
      <c r="A41" s="128" t="s">
        <v>204</v>
      </c>
    </row>
  </sheetData>
  <mergeCells count="16">
    <mergeCell ref="A2:R2"/>
    <mergeCell ref="K4:L4"/>
    <mergeCell ref="M4:N4"/>
    <mergeCell ref="O4:P4"/>
    <mergeCell ref="Q4:R4"/>
    <mergeCell ref="C4:D4"/>
    <mergeCell ref="E4:F4"/>
    <mergeCell ref="G4:H4"/>
    <mergeCell ref="I4:J4"/>
    <mergeCell ref="A4:A5"/>
    <mergeCell ref="B4:B5"/>
    <mergeCell ref="A35:R35"/>
    <mergeCell ref="A36:R36"/>
    <mergeCell ref="A37:R37"/>
    <mergeCell ref="A38:M38"/>
    <mergeCell ref="A39:M39"/>
  </mergeCells>
  <hyperlinks>
    <hyperlink ref="A41" location="'Table of Contents'!A1" display="Return to Table of Contents" xr:uid="{9F8783BE-171C-411E-8C5A-DEC9502139CE}"/>
    <hyperlink ref="A1" location="'Table of Contents'!A1" display="Return to Table of Contents" xr:uid="{6A398A87-76B3-4D1D-B252-B5A46FBB59AA}"/>
  </hyperlinks>
  <pageMargins left="0.2" right="0.2" top="0.5" bottom="0.5" header="0" footer="0"/>
  <pageSetup paperSize="5"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3"/>
  <sheetViews>
    <sheetView showGridLines="0" zoomScaleNormal="100" workbookViewId="0">
      <selection activeCell="I20" sqref="I20"/>
    </sheetView>
  </sheetViews>
  <sheetFormatPr defaultColWidth="11" defaultRowHeight="15" customHeight="1"/>
  <cols>
    <col min="1" max="1" width="14" bestFit="1" customWidth="1"/>
    <col min="2" max="2" width="16.8984375" customWidth="1"/>
    <col min="3" max="3" width="15" bestFit="1" customWidth="1"/>
    <col min="4" max="4" width="14" bestFit="1" customWidth="1"/>
    <col min="5" max="5" width="9.8984375" customWidth="1"/>
    <col min="6" max="6" width="8" bestFit="1" customWidth="1"/>
  </cols>
  <sheetData>
    <row r="1" spans="1:6" ht="15" customHeight="1">
      <c r="A1" s="128" t="s">
        <v>204</v>
      </c>
    </row>
    <row r="2" spans="1:6" ht="96" customHeight="1">
      <c r="A2" s="1384" t="s">
        <v>759</v>
      </c>
      <c r="B2" s="1385"/>
      <c r="C2" s="1385"/>
      <c r="D2" s="1385"/>
      <c r="E2" s="1385"/>
      <c r="F2" s="1385"/>
    </row>
    <row r="3" spans="1:6" ht="15" customHeight="1" thickBot="1"/>
    <row r="4" spans="1:6" ht="17.100000000000001" customHeight="1">
      <c r="A4" s="1391" t="s">
        <v>403</v>
      </c>
      <c r="B4" s="1386" t="s">
        <v>760</v>
      </c>
      <c r="C4" s="1387"/>
      <c r="D4" s="1387"/>
      <c r="E4" s="1388"/>
      <c r="F4" s="1389" t="s">
        <v>207</v>
      </c>
    </row>
    <row r="5" spans="1:6" ht="17.100000000000001" customHeight="1">
      <c r="A5" s="1392"/>
      <c r="B5" s="926" t="s">
        <v>761</v>
      </c>
      <c r="C5" s="927" t="s">
        <v>747</v>
      </c>
      <c r="D5" s="927" t="s">
        <v>762</v>
      </c>
      <c r="E5" s="928" t="s">
        <v>413</v>
      </c>
      <c r="F5" s="1390"/>
    </row>
    <row r="6" spans="1:6" ht="17.100000000000001" customHeight="1" thickBot="1">
      <c r="A6" s="930" t="s">
        <v>226</v>
      </c>
      <c r="B6" s="1156">
        <v>1698</v>
      </c>
      <c r="C6" s="1157">
        <v>19538</v>
      </c>
      <c r="D6" s="1157">
        <v>4316</v>
      </c>
      <c r="E6" s="1158">
        <v>15257</v>
      </c>
      <c r="F6" s="1159">
        <v>40809</v>
      </c>
    </row>
    <row r="7" spans="1:6" ht="17.100000000000001" customHeight="1">
      <c r="A7" s="194"/>
      <c r="B7" s="275"/>
      <c r="C7" s="275"/>
      <c r="D7" s="275"/>
      <c r="E7" s="275"/>
      <c r="F7" s="275"/>
    </row>
    <row r="8" spans="1:6" ht="17.100000000000001" customHeight="1">
      <c r="A8" s="1219" t="s">
        <v>1039</v>
      </c>
      <c r="B8" s="1382"/>
      <c r="C8" s="1382"/>
      <c r="D8" s="1382"/>
      <c r="E8" s="1382"/>
      <c r="F8" s="1382"/>
    </row>
    <row r="9" spans="1:6" ht="17.100000000000001" customHeight="1">
      <c r="A9" s="1219" t="s">
        <v>763</v>
      </c>
      <c r="B9" s="1382"/>
      <c r="C9" s="1382"/>
      <c r="D9" s="1382"/>
      <c r="E9" s="1382"/>
      <c r="F9" s="1382"/>
    </row>
    <row r="10" spans="1:6" ht="18" customHeight="1">
      <c r="A10" s="1221" t="s">
        <v>1038</v>
      </c>
      <c r="B10" s="1383"/>
      <c r="C10" s="1383"/>
      <c r="D10" s="1383"/>
      <c r="E10" s="1383"/>
      <c r="F10" s="1383"/>
    </row>
    <row r="11" spans="1:6" ht="17.100000000000001" customHeight="1">
      <c r="A11" s="1219" t="s">
        <v>758</v>
      </c>
      <c r="B11" s="1382"/>
      <c r="C11" s="1382"/>
      <c r="D11" s="1382"/>
      <c r="E11" s="1382"/>
      <c r="F11" s="1382"/>
    </row>
    <row r="12" spans="1:6" ht="17.100000000000001" customHeight="1">
      <c r="A12" s="247"/>
      <c r="B12" s="248"/>
      <c r="C12" s="248"/>
      <c r="D12" s="248"/>
      <c r="E12" s="248"/>
      <c r="F12" s="248"/>
    </row>
    <row r="13" spans="1:6" ht="15" customHeight="1">
      <c r="A13" s="128" t="s">
        <v>204</v>
      </c>
    </row>
  </sheetData>
  <mergeCells count="8">
    <mergeCell ref="A8:F8"/>
    <mergeCell ref="A9:F9"/>
    <mergeCell ref="A10:F10"/>
    <mergeCell ref="A11:F11"/>
    <mergeCell ref="A2:F2"/>
    <mergeCell ref="B4:E4"/>
    <mergeCell ref="F4:F5"/>
    <mergeCell ref="A4:A5"/>
  </mergeCells>
  <hyperlinks>
    <hyperlink ref="A1" location="'Table of Contents'!A1" display="Return to Table of Contents" xr:uid="{42C09D5B-38DE-4949-974C-AE07D2C7D749}"/>
    <hyperlink ref="A13" location="'Table of Contents'!A1" display="Return to Table of Contents" xr:uid="{074438AF-6A3A-443E-8EDA-A30615030625}"/>
  </hyperlinks>
  <pageMargins left="0.2" right="0.2" top="0.5" bottom="0.5" header="0" footer="0"/>
  <pageSetup paperSize="5"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14"/>
  <sheetViews>
    <sheetView showGridLines="0" zoomScaleNormal="100" workbookViewId="0">
      <selection activeCell="D4" sqref="D4:E4"/>
    </sheetView>
  </sheetViews>
  <sheetFormatPr defaultColWidth="11" defaultRowHeight="15" customHeight="1"/>
  <cols>
    <col min="1" max="1" width="11" bestFit="1" customWidth="1"/>
    <col min="2" max="2" width="6" bestFit="1" customWidth="1"/>
    <col min="3" max="3" width="9" bestFit="1" customWidth="1"/>
    <col min="4" max="4" width="6" bestFit="1" customWidth="1"/>
    <col min="5" max="5" width="9" bestFit="1" customWidth="1"/>
    <col min="6" max="6" width="6" bestFit="1" customWidth="1"/>
    <col min="7" max="7" width="9" bestFit="1" customWidth="1"/>
    <col min="8" max="8" width="6" bestFit="1" customWidth="1"/>
    <col min="9" max="9" width="9" bestFit="1" customWidth="1"/>
    <col min="10" max="10" width="8" bestFit="1" customWidth="1"/>
  </cols>
  <sheetData>
    <row r="1" spans="1:10" ht="15" customHeight="1">
      <c r="A1" s="128" t="s">
        <v>204</v>
      </c>
    </row>
    <row r="2" spans="1:10" ht="92.4" customHeight="1">
      <c r="A2" s="1384" t="s">
        <v>764</v>
      </c>
      <c r="B2" s="1385"/>
      <c r="C2" s="1385"/>
      <c r="D2" s="1385"/>
      <c r="E2" s="1385"/>
      <c r="F2" s="1385"/>
      <c r="G2" s="1385"/>
      <c r="H2" s="1385"/>
      <c r="I2" s="1385"/>
      <c r="J2" s="1385"/>
    </row>
    <row r="3" spans="1:10" ht="15" customHeight="1" thickBot="1"/>
    <row r="4" spans="1:10" ht="32.4" customHeight="1">
      <c r="A4" s="1391"/>
      <c r="B4" s="1386" t="s">
        <v>223</v>
      </c>
      <c r="C4" s="1387"/>
      <c r="D4" s="1393" t="s">
        <v>217</v>
      </c>
      <c r="E4" s="1393"/>
      <c r="F4" s="1393" t="s">
        <v>700</v>
      </c>
      <c r="G4" s="1393"/>
      <c r="H4" s="1387" t="s">
        <v>413</v>
      </c>
      <c r="I4" s="1388"/>
      <c r="J4" s="689" t="s">
        <v>207</v>
      </c>
    </row>
    <row r="5" spans="1:10" ht="17.100000000000001" customHeight="1">
      <c r="A5" s="1392"/>
      <c r="B5" s="833" t="s">
        <v>238</v>
      </c>
      <c r="C5" s="834" t="s">
        <v>234</v>
      </c>
      <c r="D5" s="834" t="s">
        <v>238</v>
      </c>
      <c r="E5" s="834" t="s">
        <v>234</v>
      </c>
      <c r="F5" s="834" t="s">
        <v>238</v>
      </c>
      <c r="G5" s="834" t="s">
        <v>234</v>
      </c>
      <c r="H5" s="834" t="s">
        <v>238</v>
      </c>
      <c r="I5" s="836" t="s">
        <v>234</v>
      </c>
      <c r="J5" s="929" t="s">
        <v>2</v>
      </c>
    </row>
    <row r="6" spans="1:10" ht="17.100000000000001" customHeight="1">
      <c r="A6" s="931" t="s">
        <v>212</v>
      </c>
      <c r="B6" s="1160">
        <v>4589</v>
      </c>
      <c r="C6" s="1161">
        <v>6446</v>
      </c>
      <c r="D6" s="1161">
        <v>1234</v>
      </c>
      <c r="E6" s="1161">
        <v>2253</v>
      </c>
      <c r="F6" s="1161">
        <v>1677</v>
      </c>
      <c r="G6" s="1161">
        <v>2506</v>
      </c>
      <c r="H6" s="1161">
        <v>642</v>
      </c>
      <c r="I6" s="1162">
        <v>1009</v>
      </c>
      <c r="J6" s="1163">
        <v>20356</v>
      </c>
    </row>
    <row r="7" spans="1:10" ht="17.100000000000001" customHeight="1">
      <c r="A7" s="293" t="s">
        <v>213</v>
      </c>
      <c r="B7" s="257">
        <v>4931</v>
      </c>
      <c r="C7" s="258">
        <v>5287</v>
      </c>
      <c r="D7" s="258">
        <v>1289</v>
      </c>
      <c r="E7" s="258">
        <v>2042</v>
      </c>
      <c r="F7" s="258">
        <v>2561</v>
      </c>
      <c r="G7" s="258">
        <v>2710</v>
      </c>
      <c r="H7" s="258">
        <v>664</v>
      </c>
      <c r="I7" s="259">
        <v>969</v>
      </c>
      <c r="J7" s="260">
        <v>20453</v>
      </c>
    </row>
    <row r="8" spans="1:10" ht="17.100000000000001" customHeight="1">
      <c r="A8" s="294" t="s">
        <v>207</v>
      </c>
      <c r="B8" s="295">
        <v>9520</v>
      </c>
      <c r="C8" s="296">
        <v>11733</v>
      </c>
      <c r="D8" s="296">
        <v>2523</v>
      </c>
      <c r="E8" s="296">
        <v>4295</v>
      </c>
      <c r="F8" s="296">
        <v>4238</v>
      </c>
      <c r="G8" s="296">
        <v>5216</v>
      </c>
      <c r="H8" s="296">
        <v>1306</v>
      </c>
      <c r="I8" s="297">
        <v>1978</v>
      </c>
      <c r="J8" s="298">
        <v>40809</v>
      </c>
    </row>
    <row r="9" spans="1:10" ht="17.100000000000001" customHeight="1">
      <c r="A9" s="271"/>
      <c r="B9" s="185"/>
      <c r="C9" s="185"/>
      <c r="D9" s="185"/>
      <c r="E9" s="185"/>
      <c r="F9" s="185"/>
      <c r="G9" s="185"/>
      <c r="H9" s="185"/>
      <c r="I9" s="185"/>
      <c r="J9" s="185"/>
    </row>
    <row r="10" spans="1:10" ht="17.100000000000001" customHeight="1">
      <c r="A10" s="1219" t="s">
        <v>1040</v>
      </c>
      <c r="B10" s="1382"/>
      <c r="C10" s="1382"/>
      <c r="D10" s="1382"/>
      <c r="E10" s="1382"/>
      <c r="F10" s="1382"/>
      <c r="G10" s="1382"/>
      <c r="H10" s="1382"/>
      <c r="I10" s="1382"/>
      <c r="J10" s="1382"/>
    </row>
    <row r="11" spans="1:10" ht="17.100000000000001" customHeight="1">
      <c r="A11" s="1219" t="s">
        <v>763</v>
      </c>
      <c r="B11" s="1382"/>
      <c r="C11" s="1382"/>
      <c r="D11" s="1382"/>
      <c r="E11" s="1382"/>
      <c r="F11" s="1382"/>
      <c r="G11" s="1382"/>
      <c r="H11" s="1382"/>
      <c r="I11" s="1382"/>
      <c r="J11" s="1382"/>
    </row>
    <row r="12" spans="1:10" ht="18" customHeight="1">
      <c r="A12" s="1219" t="s">
        <v>1038</v>
      </c>
      <c r="B12" s="1382"/>
      <c r="C12" s="1382"/>
      <c r="D12" s="1382"/>
      <c r="E12" s="1382"/>
      <c r="F12" s="1382"/>
      <c r="G12" s="1382"/>
      <c r="H12" s="1382"/>
      <c r="I12" s="1382"/>
      <c r="J12" s="1382"/>
    </row>
    <row r="13" spans="1:10" ht="17.100000000000001" customHeight="1">
      <c r="A13" s="247"/>
      <c r="B13" s="248"/>
      <c r="C13" s="248"/>
      <c r="D13" s="248"/>
      <c r="E13" s="248"/>
      <c r="F13" s="248"/>
      <c r="G13" s="248"/>
      <c r="H13" s="248"/>
      <c r="I13" s="248"/>
      <c r="J13" s="248"/>
    </row>
    <row r="14" spans="1:10" ht="15" customHeight="1">
      <c r="A14" s="128" t="s">
        <v>204</v>
      </c>
    </row>
  </sheetData>
  <mergeCells count="9">
    <mergeCell ref="A10:J10"/>
    <mergeCell ref="A11:J11"/>
    <mergeCell ref="A12:J12"/>
    <mergeCell ref="A2:J2"/>
    <mergeCell ref="B4:C4"/>
    <mergeCell ref="D4:E4"/>
    <mergeCell ref="F4:G4"/>
    <mergeCell ref="H4:I4"/>
    <mergeCell ref="A4:A5"/>
  </mergeCells>
  <hyperlinks>
    <hyperlink ref="A1" location="'Table of Contents'!A1" display="Return to Table of Contents" xr:uid="{8F63F043-A6A7-493B-B7FF-34B926A222B7}"/>
    <hyperlink ref="A14" location="'Table of Contents'!A1" display="Return to Table of Contents" xr:uid="{C97AAF5A-15AA-43F1-B3F2-82FE9A03B589}"/>
  </hyperlinks>
  <pageMargins left="0.2" right="0.2" top="0.5" bottom="0.5" header="0" footer="0"/>
  <pageSetup paperSize="5"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6"/>
  <sheetViews>
    <sheetView showGridLines="0" zoomScaleNormal="100" workbookViewId="0">
      <selection activeCell="B4" sqref="B4:B5"/>
    </sheetView>
  </sheetViews>
  <sheetFormatPr defaultColWidth="11" defaultRowHeight="15" customHeight="1"/>
  <cols>
    <col min="1" max="1" width="50.8984375" customWidth="1"/>
    <col min="2" max="2" width="13.69921875" customWidth="1"/>
    <col min="3" max="3" width="7" bestFit="1" customWidth="1"/>
    <col min="4" max="4" width="12.19921875" customWidth="1"/>
    <col min="5" max="5" width="11.3984375" customWidth="1"/>
    <col min="6" max="7" width="7" bestFit="1" customWidth="1"/>
    <col min="8" max="8" width="11.69921875" customWidth="1"/>
    <col min="9" max="9" width="10" bestFit="1" customWidth="1"/>
    <col min="10" max="10" width="7" bestFit="1" customWidth="1"/>
    <col min="11" max="11" width="8" bestFit="1" customWidth="1"/>
    <col min="12" max="18" width="7.19921875" customWidth="1"/>
    <col min="19" max="19" width="5.69921875" bestFit="1" customWidth="1"/>
  </cols>
  <sheetData>
    <row r="1" spans="1:19" ht="15" customHeight="1">
      <c r="A1" s="128" t="s">
        <v>204</v>
      </c>
    </row>
    <row r="2" spans="1:19" ht="80.400000000000006" customHeight="1">
      <c r="A2" s="1394" t="s">
        <v>765</v>
      </c>
      <c r="B2" s="1395"/>
      <c r="C2" s="1395"/>
      <c r="D2" s="1395"/>
      <c r="E2" s="1395"/>
      <c r="F2" s="1395"/>
      <c r="G2" s="1395"/>
      <c r="H2" s="1395"/>
      <c r="I2" s="1395"/>
      <c r="J2" s="1395"/>
      <c r="K2" s="1395"/>
      <c r="L2" s="1395"/>
      <c r="M2" s="1395"/>
      <c r="N2" s="1395"/>
      <c r="O2" s="1395"/>
      <c r="P2" s="1395"/>
      <c r="Q2" s="1395"/>
      <c r="R2" s="1395"/>
      <c r="S2" s="1395"/>
    </row>
    <row r="3" spans="1:19" ht="15" customHeight="1" thickBot="1"/>
    <row r="4" spans="1:19" ht="36.6" customHeight="1">
      <c r="A4" s="1404" t="s">
        <v>206</v>
      </c>
      <c r="B4" s="1406" t="s">
        <v>766</v>
      </c>
      <c r="C4" s="1396" t="s">
        <v>238</v>
      </c>
      <c r="D4" s="1397"/>
      <c r="E4" s="1397"/>
      <c r="F4" s="1398"/>
      <c r="G4" s="1399" t="s">
        <v>234</v>
      </c>
      <c r="H4" s="1397"/>
      <c r="I4" s="1397"/>
      <c r="J4" s="1400"/>
      <c r="K4" s="1404" t="s">
        <v>207</v>
      </c>
      <c r="L4" s="1401" t="s">
        <v>217</v>
      </c>
      <c r="M4" s="1401"/>
      <c r="N4" s="1402" t="s">
        <v>767</v>
      </c>
      <c r="O4" s="1403"/>
      <c r="P4" s="1397" t="s">
        <v>413</v>
      </c>
      <c r="Q4" s="1397"/>
      <c r="R4" s="1397" t="s">
        <v>234</v>
      </c>
      <c r="S4" s="1400"/>
    </row>
    <row r="5" spans="1:19" ht="29.4">
      <c r="A5" s="1405"/>
      <c r="B5" s="1407"/>
      <c r="C5" s="340" t="s">
        <v>223</v>
      </c>
      <c r="D5" s="341" t="s">
        <v>217</v>
      </c>
      <c r="E5" s="341" t="s">
        <v>767</v>
      </c>
      <c r="F5" s="342" t="s">
        <v>413</v>
      </c>
      <c r="G5" s="340" t="s">
        <v>223</v>
      </c>
      <c r="H5" s="341" t="s">
        <v>217</v>
      </c>
      <c r="I5" s="341" t="s">
        <v>767</v>
      </c>
      <c r="J5" s="342" t="s">
        <v>413</v>
      </c>
      <c r="K5" s="1408"/>
      <c r="L5" s="343" t="s">
        <v>768</v>
      </c>
      <c r="M5" s="343" t="s">
        <v>225</v>
      </c>
      <c r="N5" s="343" t="s">
        <v>768</v>
      </c>
      <c r="O5" s="343" t="s">
        <v>225</v>
      </c>
      <c r="P5" s="343" t="s">
        <v>768</v>
      </c>
      <c r="Q5" s="343" t="s">
        <v>225</v>
      </c>
      <c r="R5" s="343" t="s">
        <v>768</v>
      </c>
      <c r="S5" s="342" t="s">
        <v>225</v>
      </c>
    </row>
    <row r="6" spans="1:19" ht="17.100000000000001" customHeight="1">
      <c r="A6" s="1179" t="s">
        <v>750</v>
      </c>
      <c r="B6" s="1180" t="s">
        <v>212</v>
      </c>
      <c r="C6" s="1160">
        <v>464</v>
      </c>
      <c r="D6" s="1161">
        <v>87</v>
      </c>
      <c r="E6" s="1161">
        <v>106</v>
      </c>
      <c r="F6" s="1162">
        <v>29</v>
      </c>
      <c r="G6" s="1160">
        <v>601</v>
      </c>
      <c r="H6" s="1161">
        <v>215</v>
      </c>
      <c r="I6" s="1161">
        <v>119</v>
      </c>
      <c r="J6" s="1162">
        <v>75</v>
      </c>
      <c r="K6" s="1160">
        <v>1696</v>
      </c>
      <c r="L6" s="1161">
        <v>302</v>
      </c>
      <c r="M6" s="1181">
        <v>17.8066037735849</v>
      </c>
      <c r="N6" s="1161">
        <v>225</v>
      </c>
      <c r="O6" s="1181">
        <v>13.2665094339623</v>
      </c>
      <c r="P6" s="1161">
        <v>104</v>
      </c>
      <c r="Q6" s="1181">
        <v>6.1320754716981201</v>
      </c>
      <c r="R6" s="1161">
        <v>1010</v>
      </c>
      <c r="S6" s="1182">
        <v>59.551886792452798</v>
      </c>
    </row>
    <row r="7" spans="1:19" ht="17.100000000000001" customHeight="1">
      <c r="A7" s="344" t="s">
        <v>750</v>
      </c>
      <c r="B7" s="272" t="s">
        <v>213</v>
      </c>
      <c r="C7" s="257">
        <v>0</v>
      </c>
      <c r="D7" s="258">
        <v>0</v>
      </c>
      <c r="E7" s="258">
        <v>0</v>
      </c>
      <c r="F7" s="259">
        <v>0</v>
      </c>
      <c r="G7" s="257">
        <v>1</v>
      </c>
      <c r="H7" s="258">
        <v>1</v>
      </c>
      <c r="I7" s="258">
        <v>0</v>
      </c>
      <c r="J7" s="259">
        <v>0</v>
      </c>
      <c r="K7" s="257">
        <v>2</v>
      </c>
      <c r="L7" s="258">
        <v>1</v>
      </c>
      <c r="M7" s="273">
        <v>50</v>
      </c>
      <c r="N7" s="258">
        <v>0</v>
      </c>
      <c r="O7" s="273">
        <v>0</v>
      </c>
      <c r="P7" s="258">
        <v>0</v>
      </c>
      <c r="Q7" s="273">
        <v>0</v>
      </c>
      <c r="R7" s="258">
        <v>2</v>
      </c>
      <c r="S7" s="274">
        <v>100</v>
      </c>
    </row>
    <row r="8" spans="1:19" ht="17.100000000000001" customHeight="1">
      <c r="A8" s="345" t="s">
        <v>750</v>
      </c>
      <c r="B8" s="346" t="s">
        <v>769</v>
      </c>
      <c r="C8" s="347">
        <v>464</v>
      </c>
      <c r="D8" s="348">
        <v>87</v>
      </c>
      <c r="E8" s="348">
        <v>106</v>
      </c>
      <c r="F8" s="349">
        <v>29</v>
      </c>
      <c r="G8" s="347">
        <v>602</v>
      </c>
      <c r="H8" s="348">
        <v>216</v>
      </c>
      <c r="I8" s="348">
        <v>119</v>
      </c>
      <c r="J8" s="349">
        <v>75</v>
      </c>
      <c r="K8" s="347">
        <v>1698</v>
      </c>
      <c r="L8" s="348">
        <v>303</v>
      </c>
      <c r="M8" s="350">
        <v>17.8445229681979</v>
      </c>
      <c r="N8" s="348">
        <v>225</v>
      </c>
      <c r="O8" s="350">
        <v>13.2508833922262</v>
      </c>
      <c r="P8" s="348">
        <v>104</v>
      </c>
      <c r="Q8" s="350">
        <v>6.1248527679623104</v>
      </c>
      <c r="R8" s="348">
        <v>1012</v>
      </c>
      <c r="S8" s="351">
        <v>59.599528857479399</v>
      </c>
    </row>
    <row r="9" spans="1:19" ht="17.100000000000001" customHeight="1">
      <c r="A9" s="344" t="s">
        <v>743</v>
      </c>
      <c r="B9" s="272" t="s">
        <v>212</v>
      </c>
      <c r="C9" s="257">
        <v>209</v>
      </c>
      <c r="D9" s="258">
        <v>71</v>
      </c>
      <c r="E9" s="258">
        <v>90</v>
      </c>
      <c r="F9" s="259">
        <v>47</v>
      </c>
      <c r="G9" s="257">
        <v>637</v>
      </c>
      <c r="H9" s="258">
        <v>228</v>
      </c>
      <c r="I9" s="258">
        <v>302</v>
      </c>
      <c r="J9" s="259">
        <v>107</v>
      </c>
      <c r="K9" s="257">
        <v>1691</v>
      </c>
      <c r="L9" s="258">
        <v>299</v>
      </c>
      <c r="M9" s="273">
        <v>17.681845062093402</v>
      </c>
      <c r="N9" s="258">
        <v>392</v>
      </c>
      <c r="O9" s="273">
        <v>23.181549379065601</v>
      </c>
      <c r="P9" s="258">
        <v>154</v>
      </c>
      <c r="Q9" s="273">
        <v>9.1070372560614992</v>
      </c>
      <c r="R9" s="258">
        <v>1274</v>
      </c>
      <c r="S9" s="274">
        <v>75.340035481963298</v>
      </c>
    </row>
    <row r="10" spans="1:19" ht="17.100000000000001" customHeight="1">
      <c r="A10" s="344" t="s">
        <v>743</v>
      </c>
      <c r="B10" s="272" t="s">
        <v>213</v>
      </c>
      <c r="C10" s="257">
        <v>17</v>
      </c>
      <c r="D10" s="258">
        <v>2</v>
      </c>
      <c r="E10" s="258">
        <v>8</v>
      </c>
      <c r="F10" s="259">
        <v>2</v>
      </c>
      <c r="G10" s="257">
        <v>36</v>
      </c>
      <c r="H10" s="258">
        <v>9</v>
      </c>
      <c r="I10" s="258">
        <v>10</v>
      </c>
      <c r="J10" s="259">
        <v>1</v>
      </c>
      <c r="K10" s="257">
        <v>85</v>
      </c>
      <c r="L10" s="258">
        <v>11</v>
      </c>
      <c r="M10" s="273">
        <v>12.9411764705882</v>
      </c>
      <c r="N10" s="258">
        <v>18</v>
      </c>
      <c r="O10" s="273">
        <v>21.176470588235301</v>
      </c>
      <c r="P10" s="258">
        <v>3</v>
      </c>
      <c r="Q10" s="273">
        <v>3.52941176470588</v>
      </c>
      <c r="R10" s="258">
        <v>56</v>
      </c>
      <c r="S10" s="274">
        <v>65.882352941176507</v>
      </c>
    </row>
    <row r="11" spans="1:19" ht="17.100000000000001" customHeight="1">
      <c r="A11" s="345" t="s">
        <v>743</v>
      </c>
      <c r="B11" s="346" t="s">
        <v>769</v>
      </c>
      <c r="C11" s="347">
        <v>226</v>
      </c>
      <c r="D11" s="348">
        <v>73</v>
      </c>
      <c r="E11" s="348">
        <v>98</v>
      </c>
      <c r="F11" s="349">
        <v>49</v>
      </c>
      <c r="G11" s="347">
        <v>673</v>
      </c>
      <c r="H11" s="348">
        <v>237</v>
      </c>
      <c r="I11" s="348">
        <v>312</v>
      </c>
      <c r="J11" s="349">
        <v>108</v>
      </c>
      <c r="K11" s="347">
        <v>1776</v>
      </c>
      <c r="L11" s="348">
        <v>310</v>
      </c>
      <c r="M11" s="350">
        <v>17.454954954954999</v>
      </c>
      <c r="N11" s="348">
        <v>410</v>
      </c>
      <c r="O11" s="350">
        <v>23.085585585585601</v>
      </c>
      <c r="P11" s="348">
        <v>157</v>
      </c>
      <c r="Q11" s="350">
        <v>8.8400900900900901</v>
      </c>
      <c r="R11" s="348">
        <v>1330</v>
      </c>
      <c r="S11" s="351">
        <v>74.887387387387406</v>
      </c>
    </row>
    <row r="12" spans="1:19" ht="17.100000000000001" customHeight="1">
      <c r="A12" s="344" t="s">
        <v>745</v>
      </c>
      <c r="B12" s="272" t="s">
        <v>212</v>
      </c>
      <c r="C12" s="257">
        <v>460</v>
      </c>
      <c r="D12" s="258">
        <v>101</v>
      </c>
      <c r="E12" s="258">
        <v>194</v>
      </c>
      <c r="F12" s="259">
        <v>84</v>
      </c>
      <c r="G12" s="257">
        <v>252</v>
      </c>
      <c r="H12" s="258">
        <v>61</v>
      </c>
      <c r="I12" s="258">
        <v>95</v>
      </c>
      <c r="J12" s="259">
        <v>46</v>
      </c>
      <c r="K12" s="257">
        <v>1293</v>
      </c>
      <c r="L12" s="258">
        <v>162</v>
      </c>
      <c r="M12" s="273">
        <v>12.529002320185599</v>
      </c>
      <c r="N12" s="258">
        <v>289</v>
      </c>
      <c r="O12" s="273">
        <v>22.3511214230472</v>
      </c>
      <c r="P12" s="258">
        <v>130</v>
      </c>
      <c r="Q12" s="273">
        <v>10.0541376643465</v>
      </c>
      <c r="R12" s="258">
        <v>454</v>
      </c>
      <c r="S12" s="274">
        <v>35.1121423047177</v>
      </c>
    </row>
    <row r="13" spans="1:19" ht="17.100000000000001" customHeight="1">
      <c r="A13" s="344" t="s">
        <v>745</v>
      </c>
      <c r="B13" s="272" t="s">
        <v>213</v>
      </c>
      <c r="C13" s="257">
        <v>22</v>
      </c>
      <c r="D13" s="258">
        <v>18</v>
      </c>
      <c r="E13" s="258">
        <v>35</v>
      </c>
      <c r="F13" s="259">
        <v>3</v>
      </c>
      <c r="G13" s="257">
        <v>13</v>
      </c>
      <c r="H13" s="258">
        <v>6</v>
      </c>
      <c r="I13" s="258">
        <v>23</v>
      </c>
      <c r="J13" s="259">
        <v>4</v>
      </c>
      <c r="K13" s="257">
        <v>124</v>
      </c>
      <c r="L13" s="258">
        <v>24</v>
      </c>
      <c r="M13" s="273">
        <v>19.354838709677399</v>
      </c>
      <c r="N13" s="258">
        <v>58</v>
      </c>
      <c r="O13" s="273">
        <v>46.774193548387103</v>
      </c>
      <c r="P13" s="258">
        <v>7</v>
      </c>
      <c r="Q13" s="273">
        <v>5.6451612903225801</v>
      </c>
      <c r="R13" s="258">
        <v>46</v>
      </c>
      <c r="S13" s="274">
        <v>37.096774193548399</v>
      </c>
    </row>
    <row r="14" spans="1:19" ht="17.100000000000001" customHeight="1">
      <c r="A14" s="345" t="s">
        <v>745</v>
      </c>
      <c r="B14" s="346" t="s">
        <v>769</v>
      </c>
      <c r="C14" s="347">
        <v>482</v>
      </c>
      <c r="D14" s="348">
        <v>119</v>
      </c>
      <c r="E14" s="348">
        <v>229</v>
      </c>
      <c r="F14" s="349">
        <v>87</v>
      </c>
      <c r="G14" s="347">
        <v>265</v>
      </c>
      <c r="H14" s="348">
        <v>67</v>
      </c>
      <c r="I14" s="348">
        <v>118</v>
      </c>
      <c r="J14" s="349">
        <v>50</v>
      </c>
      <c r="K14" s="347">
        <v>1417</v>
      </c>
      <c r="L14" s="348">
        <v>186</v>
      </c>
      <c r="M14" s="350">
        <v>13.1263232180663</v>
      </c>
      <c r="N14" s="348">
        <v>347</v>
      </c>
      <c r="O14" s="350">
        <v>24.488355681016198</v>
      </c>
      <c r="P14" s="348">
        <v>137</v>
      </c>
      <c r="Q14" s="350">
        <v>9.6683133380381108</v>
      </c>
      <c r="R14" s="348">
        <v>500</v>
      </c>
      <c r="S14" s="351">
        <v>35.285815102328897</v>
      </c>
    </row>
    <row r="15" spans="1:19" ht="17.100000000000001" customHeight="1">
      <c r="A15" s="344" t="s">
        <v>744</v>
      </c>
      <c r="B15" s="272" t="s">
        <v>212</v>
      </c>
      <c r="C15" s="257">
        <v>302</v>
      </c>
      <c r="D15" s="258">
        <v>101</v>
      </c>
      <c r="E15" s="258">
        <v>127</v>
      </c>
      <c r="F15" s="259">
        <v>21</v>
      </c>
      <c r="G15" s="257">
        <v>487</v>
      </c>
      <c r="H15" s="258">
        <v>239</v>
      </c>
      <c r="I15" s="258">
        <v>217</v>
      </c>
      <c r="J15" s="259">
        <v>82</v>
      </c>
      <c r="K15" s="257">
        <v>1576</v>
      </c>
      <c r="L15" s="258">
        <v>340</v>
      </c>
      <c r="M15" s="273">
        <v>21.573604060913699</v>
      </c>
      <c r="N15" s="258">
        <v>344</v>
      </c>
      <c r="O15" s="273">
        <v>21.8274111675127</v>
      </c>
      <c r="P15" s="258">
        <v>103</v>
      </c>
      <c r="Q15" s="273">
        <v>6.5355329949238596</v>
      </c>
      <c r="R15" s="258">
        <v>1025</v>
      </c>
      <c r="S15" s="274">
        <v>65.038071065989897</v>
      </c>
    </row>
    <row r="16" spans="1:19" ht="17.100000000000001" customHeight="1">
      <c r="A16" s="344" t="s">
        <v>744</v>
      </c>
      <c r="B16" s="272" t="s">
        <v>213</v>
      </c>
      <c r="C16" s="257">
        <v>152</v>
      </c>
      <c r="D16" s="258">
        <v>33</v>
      </c>
      <c r="E16" s="258">
        <v>62</v>
      </c>
      <c r="F16" s="259">
        <v>20</v>
      </c>
      <c r="G16" s="257">
        <v>188</v>
      </c>
      <c r="H16" s="258">
        <v>35</v>
      </c>
      <c r="I16" s="258">
        <v>74</v>
      </c>
      <c r="J16" s="259">
        <v>29</v>
      </c>
      <c r="K16" s="257">
        <v>593</v>
      </c>
      <c r="L16" s="258">
        <v>68</v>
      </c>
      <c r="M16" s="273">
        <v>11.467116357504199</v>
      </c>
      <c r="N16" s="258">
        <v>136</v>
      </c>
      <c r="O16" s="273">
        <v>22.934232715008399</v>
      </c>
      <c r="P16" s="258">
        <v>49</v>
      </c>
      <c r="Q16" s="273">
        <v>8.2630691399662801</v>
      </c>
      <c r="R16" s="258">
        <v>326</v>
      </c>
      <c r="S16" s="274">
        <v>54.974704890387898</v>
      </c>
    </row>
    <row r="17" spans="1:19" ht="17.100000000000001" customHeight="1">
      <c r="A17" s="345" t="s">
        <v>744</v>
      </c>
      <c r="B17" s="346" t="s">
        <v>769</v>
      </c>
      <c r="C17" s="347">
        <v>454</v>
      </c>
      <c r="D17" s="348">
        <v>134</v>
      </c>
      <c r="E17" s="348">
        <v>189</v>
      </c>
      <c r="F17" s="349">
        <v>41</v>
      </c>
      <c r="G17" s="347">
        <v>675</v>
      </c>
      <c r="H17" s="348">
        <v>274</v>
      </c>
      <c r="I17" s="348">
        <v>291</v>
      </c>
      <c r="J17" s="349">
        <v>111</v>
      </c>
      <c r="K17" s="347">
        <v>2169</v>
      </c>
      <c r="L17" s="348">
        <v>408</v>
      </c>
      <c r="M17" s="350">
        <v>18.810511756569898</v>
      </c>
      <c r="N17" s="348">
        <v>480</v>
      </c>
      <c r="O17" s="350">
        <v>22.130013831258601</v>
      </c>
      <c r="P17" s="348">
        <v>152</v>
      </c>
      <c r="Q17" s="350">
        <v>7.0078377132319103</v>
      </c>
      <c r="R17" s="348">
        <v>1351</v>
      </c>
      <c r="S17" s="351">
        <v>62.286768095896697</v>
      </c>
    </row>
    <row r="18" spans="1:19" ht="17.100000000000001" customHeight="1">
      <c r="A18" s="344" t="s">
        <v>747</v>
      </c>
      <c r="B18" s="272" t="s">
        <v>212</v>
      </c>
      <c r="C18" s="257">
        <v>1719</v>
      </c>
      <c r="D18" s="258">
        <v>255</v>
      </c>
      <c r="E18" s="258">
        <v>398</v>
      </c>
      <c r="F18" s="259">
        <v>228</v>
      </c>
      <c r="G18" s="257">
        <v>2205</v>
      </c>
      <c r="H18" s="258">
        <v>429</v>
      </c>
      <c r="I18" s="258">
        <v>371</v>
      </c>
      <c r="J18" s="259">
        <v>272</v>
      </c>
      <c r="K18" s="257">
        <v>5877</v>
      </c>
      <c r="L18" s="258">
        <v>684</v>
      </c>
      <c r="M18" s="273">
        <v>11.638591117917301</v>
      </c>
      <c r="N18" s="258">
        <v>769</v>
      </c>
      <c r="O18" s="273">
        <v>13.084907265611699</v>
      </c>
      <c r="P18" s="258">
        <v>500</v>
      </c>
      <c r="Q18" s="273">
        <v>8.5077420452611907</v>
      </c>
      <c r="R18" s="258">
        <v>3277</v>
      </c>
      <c r="S18" s="274">
        <v>55.759741364641798</v>
      </c>
    </row>
    <row r="19" spans="1:19" ht="17.100000000000001" customHeight="1">
      <c r="A19" s="344" t="s">
        <v>747</v>
      </c>
      <c r="B19" s="272" t="s">
        <v>213</v>
      </c>
      <c r="C19" s="257">
        <v>3954</v>
      </c>
      <c r="D19" s="258">
        <v>750</v>
      </c>
      <c r="E19" s="258">
        <v>1363</v>
      </c>
      <c r="F19" s="259">
        <v>457</v>
      </c>
      <c r="G19" s="257">
        <v>4038</v>
      </c>
      <c r="H19" s="258">
        <v>1174</v>
      </c>
      <c r="I19" s="258">
        <v>1291</v>
      </c>
      <c r="J19" s="259">
        <v>634</v>
      </c>
      <c r="K19" s="257">
        <v>13661</v>
      </c>
      <c r="L19" s="258">
        <v>1924</v>
      </c>
      <c r="M19" s="273">
        <v>14.083888441548901</v>
      </c>
      <c r="N19" s="258">
        <v>2654</v>
      </c>
      <c r="O19" s="273">
        <v>19.4275675279994</v>
      </c>
      <c r="P19" s="258">
        <v>1091</v>
      </c>
      <c r="Q19" s="273">
        <v>7.98623819632531</v>
      </c>
      <c r="R19" s="258">
        <v>7137</v>
      </c>
      <c r="S19" s="274">
        <v>52.243613205475398</v>
      </c>
    </row>
    <row r="20" spans="1:19" ht="17.100000000000001" customHeight="1">
      <c r="A20" s="345" t="s">
        <v>747</v>
      </c>
      <c r="B20" s="346" t="s">
        <v>769</v>
      </c>
      <c r="C20" s="347">
        <v>5673</v>
      </c>
      <c r="D20" s="348">
        <v>1005</v>
      </c>
      <c r="E20" s="348">
        <v>1761</v>
      </c>
      <c r="F20" s="349">
        <v>685</v>
      </c>
      <c r="G20" s="347">
        <v>6243</v>
      </c>
      <c r="H20" s="348">
        <v>1603</v>
      </c>
      <c r="I20" s="348">
        <v>1662</v>
      </c>
      <c r="J20" s="349">
        <v>906</v>
      </c>
      <c r="K20" s="347">
        <v>19538</v>
      </c>
      <c r="L20" s="348">
        <v>2608</v>
      </c>
      <c r="M20" s="350">
        <v>13.348346811341999</v>
      </c>
      <c r="N20" s="348">
        <v>3423</v>
      </c>
      <c r="O20" s="350">
        <v>17.519705189886398</v>
      </c>
      <c r="P20" s="348">
        <v>1591</v>
      </c>
      <c r="Q20" s="350">
        <v>8.1431057426553402</v>
      </c>
      <c r="R20" s="348">
        <v>10414</v>
      </c>
      <c r="S20" s="351">
        <v>53.301259084860298</v>
      </c>
    </row>
    <row r="21" spans="1:19" ht="17.100000000000001" customHeight="1">
      <c r="A21" s="344" t="s">
        <v>1042</v>
      </c>
      <c r="B21" s="272" t="s">
        <v>212</v>
      </c>
      <c r="C21" s="257">
        <v>2</v>
      </c>
      <c r="D21" s="258">
        <v>0</v>
      </c>
      <c r="E21" s="258">
        <v>0</v>
      </c>
      <c r="F21" s="259">
        <v>0</v>
      </c>
      <c r="G21" s="257">
        <v>6</v>
      </c>
      <c r="H21" s="258">
        <v>0</v>
      </c>
      <c r="I21" s="258">
        <v>2</v>
      </c>
      <c r="J21" s="259">
        <v>3</v>
      </c>
      <c r="K21" s="257">
        <v>13</v>
      </c>
      <c r="L21" s="258">
        <v>0</v>
      </c>
      <c r="M21" s="273">
        <v>0</v>
      </c>
      <c r="N21" s="258">
        <v>2</v>
      </c>
      <c r="O21" s="273">
        <v>15.384615384615399</v>
      </c>
      <c r="P21" s="258">
        <v>3</v>
      </c>
      <c r="Q21" s="273">
        <v>23.076923076923102</v>
      </c>
      <c r="R21" s="258">
        <v>11</v>
      </c>
      <c r="S21" s="274">
        <v>84.615384615384599</v>
      </c>
    </row>
    <row r="22" spans="1:19" ht="17.100000000000001" customHeight="1">
      <c r="A22" s="344" t="s">
        <v>1042</v>
      </c>
      <c r="B22" s="272" t="s">
        <v>213</v>
      </c>
      <c r="C22" s="257">
        <v>1</v>
      </c>
      <c r="D22" s="258">
        <v>0</v>
      </c>
      <c r="E22" s="258">
        <v>2</v>
      </c>
      <c r="F22" s="259">
        <v>0</v>
      </c>
      <c r="G22" s="257">
        <v>4</v>
      </c>
      <c r="H22" s="258">
        <v>0</v>
      </c>
      <c r="I22" s="258">
        <v>0</v>
      </c>
      <c r="J22" s="259">
        <v>0</v>
      </c>
      <c r="K22" s="257">
        <v>7</v>
      </c>
      <c r="L22" s="258">
        <v>0</v>
      </c>
      <c r="M22" s="273">
        <v>0</v>
      </c>
      <c r="N22" s="258">
        <v>2</v>
      </c>
      <c r="O22" s="273">
        <v>28.571428571428601</v>
      </c>
      <c r="P22" s="258">
        <v>0</v>
      </c>
      <c r="Q22" s="273">
        <v>0</v>
      </c>
      <c r="R22" s="258">
        <v>4</v>
      </c>
      <c r="S22" s="274">
        <v>57.142857142857203</v>
      </c>
    </row>
    <row r="23" spans="1:19" ht="17.100000000000001" customHeight="1">
      <c r="A23" s="345" t="s">
        <v>1042</v>
      </c>
      <c r="B23" s="346" t="s">
        <v>769</v>
      </c>
      <c r="C23" s="347">
        <v>3</v>
      </c>
      <c r="D23" s="348">
        <v>0</v>
      </c>
      <c r="E23" s="348">
        <v>2</v>
      </c>
      <c r="F23" s="349">
        <v>0</v>
      </c>
      <c r="G23" s="347">
        <v>10</v>
      </c>
      <c r="H23" s="348">
        <v>0</v>
      </c>
      <c r="I23" s="348">
        <v>2</v>
      </c>
      <c r="J23" s="349">
        <v>3</v>
      </c>
      <c r="K23" s="347">
        <v>20</v>
      </c>
      <c r="L23" s="348">
        <v>0</v>
      </c>
      <c r="M23" s="350">
        <v>0</v>
      </c>
      <c r="N23" s="348">
        <v>4</v>
      </c>
      <c r="O23" s="350">
        <v>20</v>
      </c>
      <c r="P23" s="348">
        <v>3</v>
      </c>
      <c r="Q23" s="350">
        <v>15</v>
      </c>
      <c r="R23" s="348">
        <v>15</v>
      </c>
      <c r="S23" s="351">
        <v>75</v>
      </c>
    </row>
    <row r="24" spans="1:19" ht="17.100000000000001" customHeight="1">
      <c r="A24" s="344" t="s">
        <v>748</v>
      </c>
      <c r="B24" s="272" t="s">
        <v>212</v>
      </c>
      <c r="C24" s="257">
        <v>24</v>
      </c>
      <c r="D24" s="258">
        <v>3</v>
      </c>
      <c r="E24" s="258">
        <v>4</v>
      </c>
      <c r="F24" s="259">
        <v>1</v>
      </c>
      <c r="G24" s="257">
        <v>92</v>
      </c>
      <c r="H24" s="258">
        <v>10</v>
      </c>
      <c r="I24" s="258">
        <v>9</v>
      </c>
      <c r="J24" s="259">
        <v>9</v>
      </c>
      <c r="K24" s="257">
        <v>152</v>
      </c>
      <c r="L24" s="258">
        <v>13</v>
      </c>
      <c r="M24" s="273">
        <v>8.5526315789473699</v>
      </c>
      <c r="N24" s="258">
        <v>13</v>
      </c>
      <c r="O24" s="273">
        <v>8.5526315789473699</v>
      </c>
      <c r="P24" s="258">
        <v>10</v>
      </c>
      <c r="Q24" s="273">
        <v>6.5789473684210504</v>
      </c>
      <c r="R24" s="258">
        <v>120</v>
      </c>
      <c r="S24" s="274">
        <v>78.947368421052701</v>
      </c>
    </row>
    <row r="25" spans="1:19" ht="17.100000000000001" customHeight="1">
      <c r="A25" s="344" t="s">
        <v>748</v>
      </c>
      <c r="B25" s="272" t="s">
        <v>213</v>
      </c>
      <c r="C25" s="257">
        <v>0</v>
      </c>
      <c r="D25" s="258">
        <v>0</v>
      </c>
      <c r="E25" s="258">
        <v>0</v>
      </c>
      <c r="F25" s="259">
        <v>1</v>
      </c>
      <c r="G25" s="257">
        <v>17</v>
      </c>
      <c r="H25" s="258">
        <v>10</v>
      </c>
      <c r="I25" s="258">
        <v>0</v>
      </c>
      <c r="J25" s="259">
        <v>3</v>
      </c>
      <c r="K25" s="257">
        <v>31</v>
      </c>
      <c r="L25" s="258">
        <v>10</v>
      </c>
      <c r="M25" s="273">
        <v>32.258064516128997</v>
      </c>
      <c r="N25" s="258">
        <v>0</v>
      </c>
      <c r="O25" s="273">
        <v>0</v>
      </c>
      <c r="P25" s="258">
        <v>4</v>
      </c>
      <c r="Q25" s="273">
        <v>12.9032258064516</v>
      </c>
      <c r="R25" s="258">
        <v>30</v>
      </c>
      <c r="S25" s="274">
        <v>96.774193548387103</v>
      </c>
    </row>
    <row r="26" spans="1:19" ht="17.100000000000001" customHeight="1">
      <c r="A26" s="345" t="s">
        <v>748</v>
      </c>
      <c r="B26" s="346" t="s">
        <v>769</v>
      </c>
      <c r="C26" s="347">
        <v>24</v>
      </c>
      <c r="D26" s="348">
        <v>3</v>
      </c>
      <c r="E26" s="348">
        <v>4</v>
      </c>
      <c r="F26" s="349">
        <v>2</v>
      </c>
      <c r="G26" s="347">
        <v>109</v>
      </c>
      <c r="H26" s="348">
        <v>20</v>
      </c>
      <c r="I26" s="348">
        <v>9</v>
      </c>
      <c r="J26" s="349">
        <v>12</v>
      </c>
      <c r="K26" s="347">
        <v>183</v>
      </c>
      <c r="L26" s="348">
        <v>23</v>
      </c>
      <c r="M26" s="350">
        <v>12.568306010929</v>
      </c>
      <c r="N26" s="348">
        <v>13</v>
      </c>
      <c r="O26" s="350">
        <v>7.10382513661202</v>
      </c>
      <c r="P26" s="348">
        <v>14</v>
      </c>
      <c r="Q26" s="350">
        <v>7.6502732240437199</v>
      </c>
      <c r="R26" s="348">
        <v>150</v>
      </c>
      <c r="S26" s="351">
        <v>81.967213114754102</v>
      </c>
    </row>
    <row r="27" spans="1:19" ht="17.100000000000001" customHeight="1">
      <c r="A27" s="344" t="s">
        <v>749</v>
      </c>
      <c r="B27" s="272" t="s">
        <v>212</v>
      </c>
      <c r="C27" s="257">
        <v>16</v>
      </c>
      <c r="D27" s="258">
        <v>4</v>
      </c>
      <c r="E27" s="258">
        <v>10</v>
      </c>
      <c r="F27" s="259">
        <v>2</v>
      </c>
      <c r="G27" s="257">
        <v>54</v>
      </c>
      <c r="H27" s="258">
        <v>15</v>
      </c>
      <c r="I27" s="258">
        <v>15</v>
      </c>
      <c r="J27" s="259">
        <v>8</v>
      </c>
      <c r="K27" s="257">
        <v>124</v>
      </c>
      <c r="L27" s="258">
        <v>19</v>
      </c>
      <c r="M27" s="273">
        <v>15.322580645161301</v>
      </c>
      <c r="N27" s="258">
        <v>25</v>
      </c>
      <c r="O27" s="273">
        <v>20.161290322580601</v>
      </c>
      <c r="P27" s="258">
        <v>10</v>
      </c>
      <c r="Q27" s="273">
        <v>8.0645161290322598</v>
      </c>
      <c r="R27" s="258">
        <v>92</v>
      </c>
      <c r="S27" s="274">
        <v>74.193548387096797</v>
      </c>
    </row>
    <row r="28" spans="1:19" ht="17.100000000000001" customHeight="1">
      <c r="A28" s="344" t="s">
        <v>749</v>
      </c>
      <c r="B28" s="272" t="s">
        <v>213</v>
      </c>
      <c r="C28" s="257">
        <v>5</v>
      </c>
      <c r="D28" s="258">
        <v>2</v>
      </c>
      <c r="E28" s="258">
        <v>3</v>
      </c>
      <c r="F28" s="259">
        <v>0</v>
      </c>
      <c r="G28" s="257">
        <v>18</v>
      </c>
      <c r="H28" s="258">
        <v>8</v>
      </c>
      <c r="I28" s="258">
        <v>2</v>
      </c>
      <c r="J28" s="259">
        <v>5</v>
      </c>
      <c r="K28" s="257">
        <v>43</v>
      </c>
      <c r="L28" s="258">
        <v>10</v>
      </c>
      <c r="M28" s="273">
        <v>23.255813953488399</v>
      </c>
      <c r="N28" s="258">
        <v>5</v>
      </c>
      <c r="O28" s="273">
        <v>11.6279069767442</v>
      </c>
      <c r="P28" s="258">
        <v>5</v>
      </c>
      <c r="Q28" s="273">
        <v>11.6279069767442</v>
      </c>
      <c r="R28" s="258">
        <v>33</v>
      </c>
      <c r="S28" s="274">
        <v>76.7441860465117</v>
      </c>
    </row>
    <row r="29" spans="1:19" ht="17.100000000000001" customHeight="1">
      <c r="A29" s="345" t="s">
        <v>749</v>
      </c>
      <c r="B29" s="346" t="s">
        <v>769</v>
      </c>
      <c r="C29" s="347">
        <v>21</v>
      </c>
      <c r="D29" s="348">
        <v>6</v>
      </c>
      <c r="E29" s="348">
        <v>13</v>
      </c>
      <c r="F29" s="349">
        <v>2</v>
      </c>
      <c r="G29" s="347">
        <v>72</v>
      </c>
      <c r="H29" s="348">
        <v>23</v>
      </c>
      <c r="I29" s="348">
        <v>17</v>
      </c>
      <c r="J29" s="349">
        <v>13</v>
      </c>
      <c r="K29" s="347">
        <v>167</v>
      </c>
      <c r="L29" s="348">
        <v>29</v>
      </c>
      <c r="M29" s="350">
        <v>17.365269461077801</v>
      </c>
      <c r="N29" s="348">
        <v>30</v>
      </c>
      <c r="O29" s="350">
        <v>17.964071856287401</v>
      </c>
      <c r="P29" s="348">
        <v>15</v>
      </c>
      <c r="Q29" s="350">
        <v>8.9820359281437092</v>
      </c>
      <c r="R29" s="348">
        <v>125</v>
      </c>
      <c r="S29" s="351">
        <v>74.850299401197603</v>
      </c>
    </row>
    <row r="30" spans="1:19" ht="17.100000000000001" customHeight="1">
      <c r="A30" s="344" t="s">
        <v>753</v>
      </c>
      <c r="B30" s="272" t="s">
        <v>212</v>
      </c>
      <c r="C30" s="257">
        <v>288</v>
      </c>
      <c r="D30" s="258">
        <v>102</v>
      </c>
      <c r="E30" s="258">
        <v>98</v>
      </c>
      <c r="F30" s="259">
        <v>41</v>
      </c>
      <c r="G30" s="257">
        <v>481</v>
      </c>
      <c r="H30" s="258">
        <v>223</v>
      </c>
      <c r="I30" s="258">
        <v>250</v>
      </c>
      <c r="J30" s="259">
        <v>113</v>
      </c>
      <c r="K30" s="257">
        <v>1596</v>
      </c>
      <c r="L30" s="258">
        <v>325</v>
      </c>
      <c r="M30" s="273">
        <v>20.363408521303299</v>
      </c>
      <c r="N30" s="258">
        <v>348</v>
      </c>
      <c r="O30" s="273">
        <v>21.804511278195498</v>
      </c>
      <c r="P30" s="258">
        <v>154</v>
      </c>
      <c r="Q30" s="273">
        <v>9.6491228070175392</v>
      </c>
      <c r="R30" s="258">
        <v>1067</v>
      </c>
      <c r="S30" s="274">
        <v>66.854636591478695</v>
      </c>
    </row>
    <row r="31" spans="1:19" ht="17.100000000000001" customHeight="1">
      <c r="A31" s="344" t="s">
        <v>753</v>
      </c>
      <c r="B31" s="272" t="s">
        <v>213</v>
      </c>
      <c r="C31" s="257">
        <v>327</v>
      </c>
      <c r="D31" s="258">
        <v>155</v>
      </c>
      <c r="E31" s="258">
        <v>517</v>
      </c>
      <c r="F31" s="259">
        <v>88</v>
      </c>
      <c r="G31" s="257">
        <v>367</v>
      </c>
      <c r="H31" s="258">
        <v>209</v>
      </c>
      <c r="I31" s="258">
        <v>463</v>
      </c>
      <c r="J31" s="259">
        <v>129</v>
      </c>
      <c r="K31" s="257">
        <v>2255</v>
      </c>
      <c r="L31" s="258">
        <v>364</v>
      </c>
      <c r="M31" s="273">
        <v>16.1419068736142</v>
      </c>
      <c r="N31" s="258">
        <v>980</v>
      </c>
      <c r="O31" s="273">
        <v>43.4589800443459</v>
      </c>
      <c r="P31" s="258">
        <v>217</v>
      </c>
      <c r="Q31" s="273">
        <v>9.6230598669623095</v>
      </c>
      <c r="R31" s="258">
        <v>1168</v>
      </c>
      <c r="S31" s="274">
        <v>51.796008869179602</v>
      </c>
    </row>
    <row r="32" spans="1:19" ht="17.100000000000001" customHeight="1">
      <c r="A32" s="345" t="s">
        <v>753</v>
      </c>
      <c r="B32" s="346" t="s">
        <v>769</v>
      </c>
      <c r="C32" s="347">
        <v>615</v>
      </c>
      <c r="D32" s="348">
        <v>257</v>
      </c>
      <c r="E32" s="348">
        <v>615</v>
      </c>
      <c r="F32" s="349">
        <v>129</v>
      </c>
      <c r="G32" s="347">
        <v>848</v>
      </c>
      <c r="H32" s="348">
        <v>432</v>
      </c>
      <c r="I32" s="348">
        <v>713</v>
      </c>
      <c r="J32" s="349">
        <v>242</v>
      </c>
      <c r="K32" s="347">
        <v>3851</v>
      </c>
      <c r="L32" s="348">
        <v>689</v>
      </c>
      <c r="M32" s="350">
        <v>17.8914567644768</v>
      </c>
      <c r="N32" s="348">
        <v>1328</v>
      </c>
      <c r="O32" s="350">
        <v>34.484549467670703</v>
      </c>
      <c r="P32" s="348">
        <v>371</v>
      </c>
      <c r="Q32" s="350">
        <v>9.6338613347182598</v>
      </c>
      <c r="R32" s="348">
        <v>2235</v>
      </c>
      <c r="S32" s="351">
        <v>58.036873539340398</v>
      </c>
    </row>
    <row r="33" spans="1:19" ht="17.100000000000001" customHeight="1">
      <c r="A33" s="344" t="s">
        <v>746</v>
      </c>
      <c r="B33" s="272" t="s">
        <v>212</v>
      </c>
      <c r="C33" s="257">
        <v>11</v>
      </c>
      <c r="D33" s="258">
        <v>0</v>
      </c>
      <c r="E33" s="258">
        <v>1</v>
      </c>
      <c r="F33" s="259">
        <v>0</v>
      </c>
      <c r="G33" s="257">
        <v>42</v>
      </c>
      <c r="H33" s="258">
        <v>7</v>
      </c>
      <c r="I33" s="258">
        <v>2</v>
      </c>
      <c r="J33" s="259">
        <v>3</v>
      </c>
      <c r="K33" s="257">
        <v>66</v>
      </c>
      <c r="L33" s="258">
        <v>7</v>
      </c>
      <c r="M33" s="273">
        <v>10.6060606060606</v>
      </c>
      <c r="N33" s="258">
        <v>3</v>
      </c>
      <c r="O33" s="273">
        <v>4.5454545454545503</v>
      </c>
      <c r="P33" s="258">
        <v>3</v>
      </c>
      <c r="Q33" s="273">
        <v>4.5454545454545503</v>
      </c>
      <c r="R33" s="258">
        <v>54</v>
      </c>
      <c r="S33" s="274">
        <v>81.818181818181799</v>
      </c>
    </row>
    <row r="34" spans="1:19" ht="17.100000000000001" customHeight="1">
      <c r="A34" s="344" t="s">
        <v>746</v>
      </c>
      <c r="B34" s="272" t="s">
        <v>213</v>
      </c>
      <c r="C34" s="257">
        <v>4</v>
      </c>
      <c r="D34" s="258">
        <v>0</v>
      </c>
      <c r="E34" s="258">
        <v>2</v>
      </c>
      <c r="F34" s="259">
        <v>0</v>
      </c>
      <c r="G34" s="257">
        <v>9</v>
      </c>
      <c r="H34" s="258">
        <v>0</v>
      </c>
      <c r="I34" s="258">
        <v>1</v>
      </c>
      <c r="J34" s="259">
        <v>2</v>
      </c>
      <c r="K34" s="257">
        <v>18</v>
      </c>
      <c r="L34" s="258">
        <v>0</v>
      </c>
      <c r="M34" s="273">
        <v>0</v>
      </c>
      <c r="N34" s="258">
        <v>3</v>
      </c>
      <c r="O34" s="273">
        <v>16.6666666666667</v>
      </c>
      <c r="P34" s="258">
        <v>2</v>
      </c>
      <c r="Q34" s="273">
        <v>11.1111111111111</v>
      </c>
      <c r="R34" s="258">
        <v>12</v>
      </c>
      <c r="S34" s="274">
        <v>66.6666666666667</v>
      </c>
    </row>
    <row r="35" spans="1:19" ht="17.100000000000001" customHeight="1">
      <c r="A35" s="345" t="s">
        <v>746</v>
      </c>
      <c r="B35" s="346" t="s">
        <v>769</v>
      </c>
      <c r="C35" s="347">
        <v>15</v>
      </c>
      <c r="D35" s="348">
        <v>0</v>
      </c>
      <c r="E35" s="348">
        <v>3</v>
      </c>
      <c r="F35" s="349">
        <v>0</v>
      </c>
      <c r="G35" s="347">
        <v>51</v>
      </c>
      <c r="H35" s="348">
        <v>7</v>
      </c>
      <c r="I35" s="348">
        <v>3</v>
      </c>
      <c r="J35" s="349">
        <v>5</v>
      </c>
      <c r="K35" s="347">
        <v>84</v>
      </c>
      <c r="L35" s="348">
        <v>7</v>
      </c>
      <c r="M35" s="350">
        <v>8.3333333333333304</v>
      </c>
      <c r="N35" s="348">
        <v>6</v>
      </c>
      <c r="O35" s="350">
        <v>7.1428571428571397</v>
      </c>
      <c r="P35" s="348">
        <v>5</v>
      </c>
      <c r="Q35" s="350">
        <v>5.9523809523809499</v>
      </c>
      <c r="R35" s="348">
        <v>66</v>
      </c>
      <c r="S35" s="351">
        <v>78.571428571428598</v>
      </c>
    </row>
    <row r="36" spans="1:19" ht="17.100000000000001" customHeight="1">
      <c r="A36" s="344" t="s">
        <v>756</v>
      </c>
      <c r="B36" s="272" t="s">
        <v>212</v>
      </c>
      <c r="C36" s="257">
        <v>385</v>
      </c>
      <c r="D36" s="258">
        <v>268</v>
      </c>
      <c r="E36" s="258">
        <v>274</v>
      </c>
      <c r="F36" s="259">
        <v>86</v>
      </c>
      <c r="G36" s="257">
        <v>171</v>
      </c>
      <c r="H36" s="258">
        <v>168</v>
      </c>
      <c r="I36" s="258">
        <v>177</v>
      </c>
      <c r="J36" s="259">
        <v>50</v>
      </c>
      <c r="K36" s="257">
        <v>1579</v>
      </c>
      <c r="L36" s="258">
        <v>436</v>
      </c>
      <c r="M36" s="273">
        <v>27.612412919569401</v>
      </c>
      <c r="N36" s="258">
        <v>451</v>
      </c>
      <c r="O36" s="273">
        <v>28.5623812539582</v>
      </c>
      <c r="P36" s="258">
        <v>136</v>
      </c>
      <c r="Q36" s="273">
        <v>8.6130462317922802</v>
      </c>
      <c r="R36" s="258">
        <v>566</v>
      </c>
      <c r="S36" s="274">
        <v>35.845471817606096</v>
      </c>
    </row>
    <row r="37" spans="1:19" ht="17.100000000000001" customHeight="1">
      <c r="A37" s="344" t="s">
        <v>756</v>
      </c>
      <c r="B37" s="272" t="s">
        <v>213</v>
      </c>
      <c r="C37" s="257">
        <v>94</v>
      </c>
      <c r="D37" s="258">
        <v>113</v>
      </c>
      <c r="E37" s="258">
        <v>143</v>
      </c>
      <c r="F37" s="259">
        <v>22</v>
      </c>
      <c r="G37" s="257">
        <v>66</v>
      </c>
      <c r="H37" s="258">
        <v>163</v>
      </c>
      <c r="I37" s="258">
        <v>215</v>
      </c>
      <c r="J37" s="259">
        <v>21</v>
      </c>
      <c r="K37" s="257">
        <v>837</v>
      </c>
      <c r="L37" s="258">
        <v>276</v>
      </c>
      <c r="M37" s="273">
        <v>32.974910394265201</v>
      </c>
      <c r="N37" s="258">
        <v>358</v>
      </c>
      <c r="O37" s="273">
        <v>42.771804062126698</v>
      </c>
      <c r="P37" s="258">
        <v>43</v>
      </c>
      <c r="Q37" s="273">
        <v>5.1373954599761102</v>
      </c>
      <c r="R37" s="258">
        <v>465</v>
      </c>
      <c r="S37" s="274">
        <v>55.5555555555556</v>
      </c>
    </row>
    <row r="38" spans="1:19" ht="17.100000000000001" customHeight="1">
      <c r="A38" s="345" t="s">
        <v>756</v>
      </c>
      <c r="B38" s="346" t="s">
        <v>769</v>
      </c>
      <c r="C38" s="347">
        <v>479</v>
      </c>
      <c r="D38" s="348">
        <v>381</v>
      </c>
      <c r="E38" s="348">
        <v>417</v>
      </c>
      <c r="F38" s="349">
        <v>108</v>
      </c>
      <c r="G38" s="347">
        <v>237</v>
      </c>
      <c r="H38" s="348">
        <v>331</v>
      </c>
      <c r="I38" s="348">
        <v>392</v>
      </c>
      <c r="J38" s="349">
        <v>71</v>
      </c>
      <c r="K38" s="347">
        <v>2416</v>
      </c>
      <c r="L38" s="348">
        <v>712</v>
      </c>
      <c r="M38" s="350">
        <v>29.4701986754967</v>
      </c>
      <c r="N38" s="348">
        <v>809</v>
      </c>
      <c r="O38" s="350">
        <v>33.485099337748402</v>
      </c>
      <c r="P38" s="348">
        <v>179</v>
      </c>
      <c r="Q38" s="350">
        <v>7.4089403973510004</v>
      </c>
      <c r="R38" s="348">
        <v>1031</v>
      </c>
      <c r="S38" s="351">
        <v>42.673841059602701</v>
      </c>
    </row>
    <row r="39" spans="1:19" ht="17.100000000000001" customHeight="1">
      <c r="A39" s="344" t="s">
        <v>755</v>
      </c>
      <c r="B39" s="272" t="s">
        <v>212</v>
      </c>
      <c r="C39" s="257">
        <v>2</v>
      </c>
      <c r="D39" s="258">
        <v>3</v>
      </c>
      <c r="E39" s="258">
        <v>3</v>
      </c>
      <c r="F39" s="259">
        <v>1</v>
      </c>
      <c r="G39" s="257">
        <v>19</v>
      </c>
      <c r="H39" s="258">
        <v>11</v>
      </c>
      <c r="I39" s="258">
        <v>17</v>
      </c>
      <c r="J39" s="259">
        <v>7</v>
      </c>
      <c r="K39" s="257">
        <v>63</v>
      </c>
      <c r="L39" s="258">
        <v>14</v>
      </c>
      <c r="M39" s="273">
        <v>22.2222222222222</v>
      </c>
      <c r="N39" s="258">
        <v>20</v>
      </c>
      <c r="O39" s="273">
        <v>31.7460317460318</v>
      </c>
      <c r="P39" s="258">
        <v>8</v>
      </c>
      <c r="Q39" s="273">
        <v>12.698412698412699</v>
      </c>
      <c r="R39" s="258">
        <v>54</v>
      </c>
      <c r="S39" s="274">
        <v>85.714285714285694</v>
      </c>
    </row>
    <row r="40" spans="1:19" ht="17.100000000000001" customHeight="1">
      <c r="A40" s="344" t="s">
        <v>755</v>
      </c>
      <c r="B40" s="272" t="s">
        <v>213</v>
      </c>
      <c r="C40" s="257">
        <v>4</v>
      </c>
      <c r="D40" s="258">
        <v>0</v>
      </c>
      <c r="E40" s="258">
        <v>3</v>
      </c>
      <c r="F40" s="259">
        <v>2</v>
      </c>
      <c r="G40" s="257">
        <v>3</v>
      </c>
      <c r="H40" s="258">
        <v>4</v>
      </c>
      <c r="I40" s="258">
        <v>2</v>
      </c>
      <c r="J40" s="259">
        <v>3</v>
      </c>
      <c r="K40" s="257">
        <v>21</v>
      </c>
      <c r="L40" s="258">
        <v>4</v>
      </c>
      <c r="M40" s="273">
        <v>19.047619047619101</v>
      </c>
      <c r="N40" s="258">
        <v>5</v>
      </c>
      <c r="O40" s="273">
        <v>23.8095238095238</v>
      </c>
      <c r="P40" s="258">
        <v>5</v>
      </c>
      <c r="Q40" s="273">
        <v>23.8095238095238</v>
      </c>
      <c r="R40" s="258">
        <v>12</v>
      </c>
      <c r="S40" s="274">
        <v>57.142857142857203</v>
      </c>
    </row>
    <row r="41" spans="1:19" ht="17.100000000000001" customHeight="1">
      <c r="A41" s="345" t="s">
        <v>755</v>
      </c>
      <c r="B41" s="346" t="s">
        <v>769</v>
      </c>
      <c r="C41" s="347">
        <v>6</v>
      </c>
      <c r="D41" s="348">
        <v>3</v>
      </c>
      <c r="E41" s="348">
        <v>6</v>
      </c>
      <c r="F41" s="349">
        <v>3</v>
      </c>
      <c r="G41" s="347">
        <v>22</v>
      </c>
      <c r="H41" s="348">
        <v>15</v>
      </c>
      <c r="I41" s="348">
        <v>19</v>
      </c>
      <c r="J41" s="349">
        <v>10</v>
      </c>
      <c r="K41" s="347">
        <v>84</v>
      </c>
      <c r="L41" s="348">
        <v>18</v>
      </c>
      <c r="M41" s="350">
        <v>21.428571428571399</v>
      </c>
      <c r="N41" s="348">
        <v>25</v>
      </c>
      <c r="O41" s="350">
        <v>29.761904761904798</v>
      </c>
      <c r="P41" s="348">
        <v>13</v>
      </c>
      <c r="Q41" s="350">
        <v>15.476190476190499</v>
      </c>
      <c r="R41" s="348">
        <v>66</v>
      </c>
      <c r="S41" s="351">
        <v>78.571428571428598</v>
      </c>
    </row>
    <row r="42" spans="1:19" ht="17.100000000000001" customHeight="1">
      <c r="A42" s="352" t="s">
        <v>752</v>
      </c>
      <c r="B42" s="272" t="s">
        <v>212</v>
      </c>
      <c r="C42" s="257">
        <v>328</v>
      </c>
      <c r="D42" s="258">
        <v>135</v>
      </c>
      <c r="E42" s="258">
        <v>255</v>
      </c>
      <c r="F42" s="259">
        <v>54</v>
      </c>
      <c r="G42" s="257">
        <v>1352</v>
      </c>
      <c r="H42" s="258">
        <v>607</v>
      </c>
      <c r="I42" s="258">
        <v>907</v>
      </c>
      <c r="J42" s="259">
        <v>227</v>
      </c>
      <c r="K42" s="257">
        <v>3865</v>
      </c>
      <c r="L42" s="258">
        <v>742</v>
      </c>
      <c r="M42" s="273">
        <v>19.197930142302699</v>
      </c>
      <c r="N42" s="258">
        <v>1162</v>
      </c>
      <c r="O42" s="273">
        <v>30.064683053040099</v>
      </c>
      <c r="P42" s="258">
        <v>281</v>
      </c>
      <c r="Q42" s="273">
        <v>7.2703751617076398</v>
      </c>
      <c r="R42" s="258">
        <v>3093</v>
      </c>
      <c r="S42" s="274">
        <v>80.025873221216102</v>
      </c>
    </row>
    <row r="43" spans="1:19" ht="17.100000000000001" customHeight="1">
      <c r="A43" s="352" t="s">
        <v>752</v>
      </c>
      <c r="B43" s="272" t="s">
        <v>213</v>
      </c>
      <c r="C43" s="257">
        <v>323</v>
      </c>
      <c r="D43" s="258">
        <v>209</v>
      </c>
      <c r="E43" s="258">
        <v>415</v>
      </c>
      <c r="F43" s="259">
        <v>65</v>
      </c>
      <c r="G43" s="257">
        <v>526</v>
      </c>
      <c r="H43" s="258">
        <v>417</v>
      </c>
      <c r="I43" s="258">
        <v>629</v>
      </c>
      <c r="J43" s="259">
        <v>135</v>
      </c>
      <c r="K43" s="257">
        <v>2719</v>
      </c>
      <c r="L43" s="258">
        <v>626</v>
      </c>
      <c r="M43" s="273">
        <v>23.0231702831924</v>
      </c>
      <c r="N43" s="258">
        <v>1044</v>
      </c>
      <c r="O43" s="273">
        <v>38.3964692901802</v>
      </c>
      <c r="P43" s="258">
        <v>200</v>
      </c>
      <c r="Q43" s="273">
        <v>7.3556454578889303</v>
      </c>
      <c r="R43" s="258">
        <v>1707</v>
      </c>
      <c r="S43" s="274">
        <v>62.780433983081998</v>
      </c>
    </row>
    <row r="44" spans="1:19" ht="17.100000000000001" customHeight="1">
      <c r="A44" s="353" t="s">
        <v>752</v>
      </c>
      <c r="B44" s="346" t="s">
        <v>769</v>
      </c>
      <c r="C44" s="347">
        <v>651</v>
      </c>
      <c r="D44" s="348">
        <v>344</v>
      </c>
      <c r="E44" s="348">
        <v>670</v>
      </c>
      <c r="F44" s="349">
        <v>119</v>
      </c>
      <c r="G44" s="347">
        <v>1878</v>
      </c>
      <c r="H44" s="348">
        <v>1024</v>
      </c>
      <c r="I44" s="348">
        <v>1536</v>
      </c>
      <c r="J44" s="349">
        <v>362</v>
      </c>
      <c r="K44" s="347">
        <v>6584</v>
      </c>
      <c r="L44" s="348">
        <v>1368</v>
      </c>
      <c r="M44" s="350">
        <v>20.777642770352401</v>
      </c>
      <c r="N44" s="348">
        <v>2206</v>
      </c>
      <c r="O44" s="350">
        <v>33.505467800729001</v>
      </c>
      <c r="P44" s="348">
        <v>481</v>
      </c>
      <c r="Q44" s="350">
        <v>7.3055893074119096</v>
      </c>
      <c r="R44" s="348">
        <v>4800</v>
      </c>
      <c r="S44" s="351">
        <v>72.904009720534702</v>
      </c>
    </row>
    <row r="45" spans="1:19" ht="17.100000000000001" customHeight="1">
      <c r="A45" s="352" t="s">
        <v>751</v>
      </c>
      <c r="B45" s="272" t="s">
        <v>212</v>
      </c>
      <c r="C45" s="257">
        <v>353</v>
      </c>
      <c r="D45" s="258">
        <v>100</v>
      </c>
      <c r="E45" s="258">
        <v>114</v>
      </c>
      <c r="F45" s="259">
        <v>48</v>
      </c>
      <c r="G45" s="257">
        <v>38</v>
      </c>
      <c r="H45" s="258">
        <v>39</v>
      </c>
      <c r="I45" s="258">
        <v>21</v>
      </c>
      <c r="J45" s="259">
        <v>5</v>
      </c>
      <c r="K45" s="257">
        <v>718</v>
      </c>
      <c r="L45" s="258">
        <v>139</v>
      </c>
      <c r="M45" s="273">
        <v>19.359331476323099</v>
      </c>
      <c r="N45" s="258">
        <v>135</v>
      </c>
      <c r="O45" s="273">
        <v>18.802228412256301</v>
      </c>
      <c r="P45" s="258">
        <v>53</v>
      </c>
      <c r="Q45" s="273">
        <v>7.3816155988857997</v>
      </c>
      <c r="R45" s="258">
        <v>103</v>
      </c>
      <c r="S45" s="274">
        <v>14.3454038997215</v>
      </c>
    </row>
    <row r="46" spans="1:19" ht="17.100000000000001" customHeight="1">
      <c r="A46" s="352" t="s">
        <v>751</v>
      </c>
      <c r="B46" s="272" t="s">
        <v>213</v>
      </c>
      <c r="C46" s="257">
        <v>18</v>
      </c>
      <c r="D46" s="258">
        <v>3</v>
      </c>
      <c r="E46" s="258">
        <v>7</v>
      </c>
      <c r="F46" s="259">
        <v>2</v>
      </c>
      <c r="G46" s="257">
        <v>1</v>
      </c>
      <c r="H46" s="258">
        <v>2</v>
      </c>
      <c r="I46" s="258">
        <v>0</v>
      </c>
      <c r="J46" s="259">
        <v>3</v>
      </c>
      <c r="K46" s="257">
        <v>36</v>
      </c>
      <c r="L46" s="258">
        <v>5</v>
      </c>
      <c r="M46" s="273">
        <v>13.8888888888889</v>
      </c>
      <c r="N46" s="258">
        <v>7</v>
      </c>
      <c r="O46" s="273">
        <v>19.4444444444444</v>
      </c>
      <c r="P46" s="258">
        <v>5</v>
      </c>
      <c r="Q46" s="273">
        <v>13.8888888888889</v>
      </c>
      <c r="R46" s="258">
        <v>6</v>
      </c>
      <c r="S46" s="274">
        <v>16.6666666666667</v>
      </c>
    </row>
    <row r="47" spans="1:19" ht="17.100000000000001" customHeight="1">
      <c r="A47" s="353" t="s">
        <v>751</v>
      </c>
      <c r="B47" s="346" t="s">
        <v>769</v>
      </c>
      <c r="C47" s="347">
        <v>371</v>
      </c>
      <c r="D47" s="348">
        <v>103</v>
      </c>
      <c r="E47" s="348">
        <v>121</v>
      </c>
      <c r="F47" s="349">
        <v>50</v>
      </c>
      <c r="G47" s="347">
        <v>39</v>
      </c>
      <c r="H47" s="348">
        <v>41</v>
      </c>
      <c r="I47" s="348">
        <v>21</v>
      </c>
      <c r="J47" s="349">
        <v>8</v>
      </c>
      <c r="K47" s="347">
        <v>754</v>
      </c>
      <c r="L47" s="348">
        <v>144</v>
      </c>
      <c r="M47" s="350">
        <v>19.0981432360743</v>
      </c>
      <c r="N47" s="348">
        <v>142</v>
      </c>
      <c r="O47" s="350">
        <v>18.832891246684401</v>
      </c>
      <c r="P47" s="348">
        <v>58</v>
      </c>
      <c r="Q47" s="350">
        <v>7.6923076923076898</v>
      </c>
      <c r="R47" s="348">
        <v>109</v>
      </c>
      <c r="S47" s="351">
        <v>14.456233421750699</v>
      </c>
    </row>
    <row r="48" spans="1:19" ht="17.100000000000001" customHeight="1">
      <c r="A48" s="344" t="s">
        <v>754</v>
      </c>
      <c r="B48" s="272" t="s">
        <v>212</v>
      </c>
      <c r="C48" s="257">
        <v>26</v>
      </c>
      <c r="D48" s="258">
        <v>4</v>
      </c>
      <c r="E48" s="258">
        <v>3</v>
      </c>
      <c r="F48" s="259">
        <v>0</v>
      </c>
      <c r="G48" s="257">
        <v>9</v>
      </c>
      <c r="H48" s="258">
        <v>1</v>
      </c>
      <c r="I48" s="258">
        <v>2</v>
      </c>
      <c r="J48" s="259">
        <v>2</v>
      </c>
      <c r="K48" s="257">
        <v>47</v>
      </c>
      <c r="L48" s="258">
        <v>5</v>
      </c>
      <c r="M48" s="273">
        <v>10.6382978723404</v>
      </c>
      <c r="N48" s="258">
        <v>5</v>
      </c>
      <c r="O48" s="273">
        <v>10.6382978723404</v>
      </c>
      <c r="P48" s="258">
        <v>2</v>
      </c>
      <c r="Q48" s="273">
        <v>4.2553191489361701</v>
      </c>
      <c r="R48" s="258">
        <v>14</v>
      </c>
      <c r="S48" s="274">
        <v>29.787234042553202</v>
      </c>
    </row>
    <row r="49" spans="1:19" ht="17.100000000000001" customHeight="1">
      <c r="A49" s="344" t="s">
        <v>754</v>
      </c>
      <c r="B49" s="272" t="s">
        <v>213</v>
      </c>
      <c r="C49" s="257">
        <v>10</v>
      </c>
      <c r="D49" s="258">
        <v>4</v>
      </c>
      <c r="E49" s="258">
        <v>1</v>
      </c>
      <c r="F49" s="259">
        <v>2</v>
      </c>
      <c r="G49" s="257">
        <v>0</v>
      </c>
      <c r="H49" s="258">
        <v>4</v>
      </c>
      <c r="I49" s="258">
        <v>0</v>
      </c>
      <c r="J49" s="259">
        <v>0</v>
      </c>
      <c r="K49" s="257">
        <v>21</v>
      </c>
      <c r="L49" s="258">
        <v>8</v>
      </c>
      <c r="M49" s="273">
        <v>38.095238095238102</v>
      </c>
      <c r="N49" s="258">
        <v>1</v>
      </c>
      <c r="O49" s="273">
        <v>4.7619047619047601</v>
      </c>
      <c r="P49" s="258">
        <v>2</v>
      </c>
      <c r="Q49" s="273">
        <v>9.5238095238095308</v>
      </c>
      <c r="R49" s="258">
        <v>4</v>
      </c>
      <c r="S49" s="274">
        <v>19.047619047619101</v>
      </c>
    </row>
    <row r="50" spans="1:19" ht="17.100000000000001" customHeight="1" thickBot="1">
      <c r="A50" s="354" t="s">
        <v>754</v>
      </c>
      <c r="B50" s="355" t="s">
        <v>769</v>
      </c>
      <c r="C50" s="356">
        <v>36</v>
      </c>
      <c r="D50" s="357">
        <v>8</v>
      </c>
      <c r="E50" s="357">
        <v>4</v>
      </c>
      <c r="F50" s="358">
        <v>2</v>
      </c>
      <c r="G50" s="356">
        <v>9</v>
      </c>
      <c r="H50" s="357">
        <v>5</v>
      </c>
      <c r="I50" s="357">
        <v>2</v>
      </c>
      <c r="J50" s="358">
        <v>2</v>
      </c>
      <c r="K50" s="356">
        <v>68</v>
      </c>
      <c r="L50" s="357">
        <v>13</v>
      </c>
      <c r="M50" s="359">
        <v>19.117647058823501</v>
      </c>
      <c r="N50" s="357">
        <v>6</v>
      </c>
      <c r="O50" s="359">
        <v>8.8235294117647101</v>
      </c>
      <c r="P50" s="357">
        <v>4</v>
      </c>
      <c r="Q50" s="359">
        <v>5.8823529411764701</v>
      </c>
      <c r="R50" s="357">
        <v>18</v>
      </c>
      <c r="S50" s="360">
        <v>26.470588235294102</v>
      </c>
    </row>
    <row r="51" spans="1:19" ht="17.100000000000001" customHeight="1">
      <c r="A51" s="247"/>
      <c r="B51" s="194"/>
      <c r="C51" s="275"/>
      <c r="D51" s="275"/>
      <c r="E51" s="275"/>
      <c r="F51" s="275"/>
      <c r="G51" s="275"/>
      <c r="H51" s="275"/>
      <c r="I51" s="275"/>
      <c r="J51" s="275"/>
      <c r="K51" s="275"/>
      <c r="L51" s="275"/>
      <c r="M51" s="276"/>
      <c r="N51" s="275"/>
      <c r="O51" s="276"/>
      <c r="P51" s="275"/>
      <c r="Q51" s="276"/>
      <c r="R51" s="275"/>
      <c r="S51" s="276"/>
    </row>
    <row r="52" spans="1:19" ht="17.100000000000001" customHeight="1">
      <c r="A52" s="1219" t="s">
        <v>1043</v>
      </c>
      <c r="B52" s="1382"/>
      <c r="C52" s="1382"/>
      <c r="D52" s="1382"/>
      <c r="E52" s="1382"/>
      <c r="F52" s="1382"/>
      <c r="G52" s="1382"/>
      <c r="H52" s="1382"/>
      <c r="I52" s="1382"/>
      <c r="J52" s="1382"/>
      <c r="K52" s="1382"/>
      <c r="L52" s="1382"/>
      <c r="M52" s="1382"/>
      <c r="N52" s="1382"/>
      <c r="O52" s="1382"/>
      <c r="P52" s="1382"/>
      <c r="Q52" s="1382"/>
      <c r="R52" s="1382"/>
      <c r="S52" s="1382"/>
    </row>
    <row r="53" spans="1:19" ht="17.100000000000001" customHeight="1">
      <c r="A53" s="1219" t="s">
        <v>763</v>
      </c>
      <c r="B53" s="1382"/>
      <c r="C53" s="1382"/>
      <c r="D53" s="1382"/>
      <c r="E53" s="1382"/>
      <c r="F53" s="1382"/>
      <c r="G53" s="1382"/>
      <c r="H53" s="1382"/>
      <c r="I53" s="1382"/>
      <c r="J53" s="1382"/>
      <c r="K53" s="1382"/>
      <c r="L53" s="1382"/>
      <c r="M53" s="1382"/>
      <c r="N53" s="1382"/>
      <c r="O53" s="1382"/>
      <c r="P53" s="1382"/>
      <c r="Q53" s="1382"/>
      <c r="R53" s="1382"/>
      <c r="S53" s="1382"/>
    </row>
    <row r="54" spans="1:19" ht="17.100000000000001" customHeight="1">
      <c r="A54" s="1219" t="s">
        <v>1038</v>
      </c>
      <c r="B54" s="1382"/>
      <c r="C54" s="1382"/>
      <c r="D54" s="1382"/>
      <c r="E54" s="1382"/>
      <c r="F54" s="1382"/>
      <c r="G54" s="1382"/>
      <c r="H54" s="1382"/>
      <c r="I54" s="1382"/>
      <c r="J54" s="1382"/>
      <c r="K54" s="1382"/>
      <c r="L54" s="1382"/>
      <c r="M54" s="1382"/>
      <c r="N54" s="1382"/>
      <c r="O54" s="1382"/>
      <c r="P54" s="1382"/>
      <c r="Q54" s="1382"/>
      <c r="R54" s="1382"/>
      <c r="S54" s="1382"/>
    </row>
    <row r="55" spans="1:19" ht="17.100000000000001" customHeight="1">
      <c r="A55" s="1219"/>
      <c r="B55" s="1226"/>
      <c r="C55" s="1226"/>
      <c r="D55" s="1226"/>
      <c r="E55" s="1226"/>
      <c r="F55" s="1226"/>
      <c r="G55" s="1226"/>
      <c r="H55" s="1226"/>
      <c r="I55" s="1226"/>
      <c r="J55" s="1226"/>
      <c r="K55" s="1226"/>
      <c r="L55" s="1226"/>
      <c r="M55" s="1226"/>
      <c r="N55" s="1226"/>
      <c r="O55" s="1226"/>
      <c r="P55" s="1226"/>
      <c r="Q55" s="1226"/>
      <c r="R55" s="1226"/>
      <c r="S55" s="1226"/>
    </row>
    <row r="56" spans="1:19" ht="15" customHeight="1">
      <c r="A56" s="128" t="s">
        <v>204</v>
      </c>
    </row>
  </sheetData>
  <mergeCells count="14">
    <mergeCell ref="A53:S53"/>
    <mergeCell ref="A54:S54"/>
    <mergeCell ref="A55:S55"/>
    <mergeCell ref="A2:S2"/>
    <mergeCell ref="C4:F4"/>
    <mergeCell ref="G4:J4"/>
    <mergeCell ref="L4:M4"/>
    <mergeCell ref="N4:O4"/>
    <mergeCell ref="P4:Q4"/>
    <mergeCell ref="R4:S4"/>
    <mergeCell ref="A4:A5"/>
    <mergeCell ref="B4:B5"/>
    <mergeCell ref="K4:K5"/>
    <mergeCell ref="A52:S52"/>
  </mergeCells>
  <hyperlinks>
    <hyperlink ref="A1" location="'Table of Contents'!A1" display="Return to Table of Contents" xr:uid="{D524C5A6-ED83-4630-9D1E-2B2918F67B2B}"/>
    <hyperlink ref="A56" location="'Table of Contents'!A1" display="Return to Table of Contents" xr:uid="{A46CA1B2-92A7-4F67-A27E-CF23749AC88F}"/>
  </hyperlinks>
  <pageMargins left="0.2" right="0.2" top="0.5" bottom="0.5" header="0" footer="0"/>
  <pageSetup paperSize="5"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9"/>
  <sheetViews>
    <sheetView showGridLines="0" zoomScaleNormal="100" workbookViewId="0">
      <selection activeCell="A2" sqref="A2:J2"/>
    </sheetView>
  </sheetViews>
  <sheetFormatPr defaultColWidth="11" defaultRowHeight="15" customHeight="1"/>
  <cols>
    <col min="1" max="1" width="6" bestFit="1" customWidth="1"/>
    <col min="2" max="2" width="10" bestFit="1" customWidth="1"/>
    <col min="3" max="3" width="9" bestFit="1" customWidth="1"/>
    <col min="4" max="4" width="10" bestFit="1" customWidth="1"/>
    <col min="5" max="5" width="9" bestFit="1" customWidth="1"/>
    <col min="6" max="6" width="10" bestFit="1" customWidth="1"/>
    <col min="7" max="7" width="9" bestFit="1" customWidth="1"/>
    <col min="8" max="8" width="11.5" customWidth="1"/>
    <col min="9" max="9" width="10.5" customWidth="1"/>
    <col min="10" max="10" width="11" bestFit="1" customWidth="1"/>
  </cols>
  <sheetData>
    <row r="1" spans="1:10" ht="15" customHeight="1">
      <c r="A1" s="128" t="s">
        <v>204</v>
      </c>
    </row>
    <row r="2" spans="1:10" ht="84" customHeight="1">
      <c r="A2" s="1243" t="s">
        <v>770</v>
      </c>
      <c r="B2" s="1243"/>
      <c r="C2" s="1243"/>
      <c r="D2" s="1243"/>
      <c r="E2" s="1243"/>
      <c r="F2" s="1243"/>
      <c r="G2" s="1243"/>
      <c r="H2" s="1243"/>
      <c r="I2" s="1243"/>
      <c r="J2" s="1243"/>
    </row>
    <row r="3" spans="1:10" ht="15" customHeight="1" thickBot="1">
      <c r="A3" s="810" t="s">
        <v>292</v>
      </c>
      <c r="B3" s="810" t="s">
        <v>292</v>
      </c>
      <c r="C3" s="810" t="s">
        <v>292</v>
      </c>
      <c r="D3" s="810" t="s">
        <v>292</v>
      </c>
      <c r="E3" s="810" t="s">
        <v>292</v>
      </c>
      <c r="F3" s="810" t="s">
        <v>292</v>
      </c>
      <c r="G3" s="810" t="s">
        <v>292</v>
      </c>
      <c r="H3" s="810" t="s">
        <v>292</v>
      </c>
      <c r="I3" s="810" t="s">
        <v>292</v>
      </c>
      <c r="J3" s="810" t="s">
        <v>292</v>
      </c>
    </row>
    <row r="4" spans="1:10" ht="17.100000000000001" customHeight="1">
      <c r="A4" s="1410" t="s">
        <v>403</v>
      </c>
      <c r="B4" s="1409" t="s">
        <v>771</v>
      </c>
      <c r="C4" s="1287"/>
      <c r="D4" s="1286" t="s">
        <v>772</v>
      </c>
      <c r="E4" s="1287"/>
      <c r="F4" s="1286" t="s">
        <v>773</v>
      </c>
      <c r="G4" s="1287"/>
      <c r="H4" s="1286" t="s">
        <v>774</v>
      </c>
      <c r="I4" s="1287"/>
      <c r="J4" s="1192" t="s">
        <v>292</v>
      </c>
    </row>
    <row r="5" spans="1:10" ht="17.100000000000001" customHeight="1">
      <c r="A5" s="1411"/>
      <c r="B5" s="328" t="s">
        <v>775</v>
      </c>
      <c r="C5" s="328" t="s">
        <v>776</v>
      </c>
      <c r="D5" s="328" t="s">
        <v>775</v>
      </c>
      <c r="E5" s="328" t="s">
        <v>776</v>
      </c>
      <c r="F5" s="328" t="s">
        <v>775</v>
      </c>
      <c r="G5" s="328" t="s">
        <v>776</v>
      </c>
      <c r="H5" s="328" t="s">
        <v>775</v>
      </c>
      <c r="I5" s="328" t="s">
        <v>776</v>
      </c>
      <c r="J5" s="307" t="s">
        <v>777</v>
      </c>
    </row>
    <row r="6" spans="1:10" ht="17.100000000000001" customHeight="1">
      <c r="A6" s="422">
        <v>2015</v>
      </c>
      <c r="B6" s="308">
        <v>3477</v>
      </c>
      <c r="C6" s="813">
        <v>54203</v>
      </c>
      <c r="D6" s="308">
        <v>1848</v>
      </c>
      <c r="E6" s="813">
        <v>66523</v>
      </c>
      <c r="F6" s="320">
        <v>649</v>
      </c>
      <c r="G6" s="813">
        <v>65553</v>
      </c>
      <c r="H6" s="308">
        <v>5974</v>
      </c>
      <c r="I6" s="813">
        <v>56081</v>
      </c>
      <c r="J6" s="814">
        <v>7.0000000000000001E-3</v>
      </c>
    </row>
    <row r="7" spans="1:10" ht="17.100000000000001" customHeight="1">
      <c r="A7" s="422">
        <v>2016</v>
      </c>
      <c r="B7" s="308">
        <v>3554</v>
      </c>
      <c r="C7" s="813">
        <v>54750</v>
      </c>
      <c r="D7" s="308">
        <v>1964</v>
      </c>
      <c r="E7" s="813">
        <v>67380</v>
      </c>
      <c r="F7" s="320">
        <v>520</v>
      </c>
      <c r="G7" s="813">
        <v>69106</v>
      </c>
      <c r="H7" s="308">
        <v>6038</v>
      </c>
      <c r="I7" s="813">
        <v>57020</v>
      </c>
      <c r="J7" s="814">
        <v>1.7000000000000001E-2</v>
      </c>
    </row>
    <row r="8" spans="1:10" ht="17.100000000000001" customHeight="1">
      <c r="A8" s="422">
        <v>2017</v>
      </c>
      <c r="B8" s="308">
        <v>3519</v>
      </c>
      <c r="C8" s="813">
        <v>54965</v>
      </c>
      <c r="D8" s="308">
        <v>2101</v>
      </c>
      <c r="E8" s="813">
        <v>67587</v>
      </c>
      <c r="F8" s="320">
        <v>454</v>
      </c>
      <c r="G8" s="813">
        <v>69374</v>
      </c>
      <c r="H8" s="308">
        <v>6074</v>
      </c>
      <c r="I8" s="813">
        <v>57340</v>
      </c>
      <c r="J8" s="814">
        <v>6.0000000000000001E-3</v>
      </c>
    </row>
    <row r="9" spans="1:10" ht="17.100000000000001" customHeight="1">
      <c r="A9" s="422">
        <v>2018</v>
      </c>
      <c r="B9" s="308">
        <v>3581</v>
      </c>
      <c r="C9" s="813">
        <v>55819</v>
      </c>
      <c r="D9" s="308">
        <v>2074</v>
      </c>
      <c r="E9" s="813">
        <v>68272</v>
      </c>
      <c r="F9" s="320">
        <v>484</v>
      </c>
      <c r="G9" s="813">
        <v>68650</v>
      </c>
      <c r="H9" s="308">
        <v>6139</v>
      </c>
      <c r="I9" s="813">
        <v>57957</v>
      </c>
      <c r="J9" s="814">
        <v>1.0999999999999999E-2</v>
      </c>
    </row>
    <row r="10" spans="1:10" ht="17.100000000000001" customHeight="1">
      <c r="A10" s="422">
        <v>2019</v>
      </c>
      <c r="B10" s="308">
        <v>3540</v>
      </c>
      <c r="C10" s="813">
        <v>56028</v>
      </c>
      <c r="D10" s="308">
        <v>1846</v>
      </c>
      <c r="E10" s="813">
        <v>67659</v>
      </c>
      <c r="F10" s="320">
        <v>757</v>
      </c>
      <c r="G10" s="813">
        <v>72200</v>
      </c>
      <c r="H10" s="308">
        <v>6143</v>
      </c>
      <c r="I10" s="813">
        <v>58050</v>
      </c>
      <c r="J10" s="814">
        <v>2E-3</v>
      </c>
    </row>
    <row r="11" spans="1:10" ht="17.100000000000001" customHeight="1">
      <c r="A11" s="422">
        <v>2020</v>
      </c>
      <c r="B11" s="308">
        <v>3516</v>
      </c>
      <c r="C11" s="813">
        <v>56545</v>
      </c>
      <c r="D11" s="308">
        <v>1760</v>
      </c>
      <c r="E11" s="813">
        <v>68792</v>
      </c>
      <c r="F11" s="320">
        <v>784</v>
      </c>
      <c r="G11" s="813">
        <v>72259</v>
      </c>
      <c r="H11" s="308">
        <v>6060</v>
      </c>
      <c r="I11" s="813">
        <v>58619</v>
      </c>
      <c r="J11" s="814">
        <v>0.01</v>
      </c>
    </row>
    <row r="12" spans="1:10" ht="17.100000000000001" customHeight="1">
      <c r="A12" s="422">
        <v>2021</v>
      </c>
      <c r="B12" s="308">
        <v>3498</v>
      </c>
      <c r="C12" s="813">
        <v>56506</v>
      </c>
      <c r="D12" s="308">
        <v>1761</v>
      </c>
      <c r="E12" s="813">
        <v>68848</v>
      </c>
      <c r="F12" s="320">
        <v>804</v>
      </c>
      <c r="G12" s="813">
        <v>69984</v>
      </c>
      <c r="H12" s="308">
        <v>6063</v>
      </c>
      <c r="I12" s="813">
        <v>58373</v>
      </c>
      <c r="J12" s="814">
        <v>-4.0000000000000001E-3</v>
      </c>
    </row>
    <row r="13" spans="1:10" ht="17.100000000000001" customHeight="1">
      <c r="A13" s="422">
        <v>2022</v>
      </c>
      <c r="B13" s="308">
        <v>3654</v>
      </c>
      <c r="C13" s="813">
        <v>56192</v>
      </c>
      <c r="D13" s="308">
        <v>1952</v>
      </c>
      <c r="E13" s="813">
        <v>71006</v>
      </c>
      <c r="F13" s="320">
        <v>561</v>
      </c>
      <c r="G13" s="813">
        <v>64734</v>
      </c>
      <c r="H13" s="308">
        <v>6167</v>
      </c>
      <c r="I13" s="813">
        <v>58544</v>
      </c>
      <c r="J13" s="814">
        <v>3.0000000000000001E-3</v>
      </c>
    </row>
    <row r="14" spans="1:10" ht="17.100000000000001" customHeight="1">
      <c r="A14" s="422">
        <v>2023</v>
      </c>
      <c r="B14" s="308">
        <v>3326</v>
      </c>
      <c r="C14" s="813">
        <v>58706</v>
      </c>
      <c r="D14" s="308">
        <v>1912</v>
      </c>
      <c r="E14" s="813">
        <v>72476</v>
      </c>
      <c r="F14" s="320">
        <v>561</v>
      </c>
      <c r="G14" s="813">
        <v>66807</v>
      </c>
      <c r="H14" s="308">
        <v>5799</v>
      </c>
      <c r="I14" s="813">
        <v>60682</v>
      </c>
      <c r="J14" s="814">
        <v>3.6999999999999998E-2</v>
      </c>
    </row>
    <row r="15" spans="1:10" ht="17.100000000000001" customHeight="1">
      <c r="A15" s="422">
        <v>2024</v>
      </c>
      <c r="B15" s="308">
        <v>3199</v>
      </c>
      <c r="C15" s="813">
        <v>61336</v>
      </c>
      <c r="D15" s="308">
        <v>1849</v>
      </c>
      <c r="E15" s="813">
        <v>74352</v>
      </c>
      <c r="F15" s="320">
        <v>689</v>
      </c>
      <c r="G15" s="813">
        <v>69675</v>
      </c>
      <c r="H15" s="308">
        <v>5737</v>
      </c>
      <c r="I15" s="813">
        <v>62833</v>
      </c>
      <c r="J15" s="814">
        <v>3.5000000000000003E-2</v>
      </c>
    </row>
    <row r="16" spans="1:10" ht="17.100000000000001" customHeight="1">
      <c r="A16" s="422">
        <v>2025</v>
      </c>
      <c r="B16" s="308">
        <v>3269</v>
      </c>
      <c r="C16" s="813">
        <v>63563</v>
      </c>
      <c r="D16" s="308">
        <v>1859</v>
      </c>
      <c r="E16" s="813">
        <v>76991</v>
      </c>
      <c r="F16" s="320">
        <v>849</v>
      </c>
      <c r="G16" s="813">
        <v>63345</v>
      </c>
      <c r="H16" s="308">
        <v>5977</v>
      </c>
      <c r="I16" s="813">
        <v>63896</v>
      </c>
      <c r="J16" s="814">
        <v>1.7000000000000001E-2</v>
      </c>
    </row>
    <row r="17" spans="1:10" ht="17.100000000000001" customHeight="1">
      <c r="A17" s="1191">
        <v>2026</v>
      </c>
      <c r="B17" s="815">
        <v>3147</v>
      </c>
      <c r="C17" s="816">
        <v>65030</v>
      </c>
      <c r="D17" s="815">
        <v>1732</v>
      </c>
      <c r="E17" s="816">
        <v>81632</v>
      </c>
      <c r="F17" s="817">
        <v>923</v>
      </c>
      <c r="G17" s="816">
        <v>61255</v>
      </c>
      <c r="H17" s="815">
        <v>5802</v>
      </c>
      <c r="I17" s="816">
        <v>65398</v>
      </c>
      <c r="J17" s="818">
        <v>2.4E-2</v>
      </c>
    </row>
    <row r="18" spans="1:10" ht="17.100000000000001" customHeight="1">
      <c r="A18" s="812"/>
      <c r="B18" s="812"/>
      <c r="C18" s="812"/>
      <c r="D18" s="812"/>
      <c r="E18" s="812"/>
      <c r="F18" s="812"/>
      <c r="G18" s="812"/>
      <c r="H18" s="812"/>
      <c r="I18" s="812"/>
      <c r="J18" s="812"/>
    </row>
    <row r="19" spans="1:10" ht="17.100000000000001" customHeight="1">
      <c r="A19" s="1219" t="s">
        <v>778</v>
      </c>
      <c r="B19" s="1219"/>
      <c r="C19" s="1219"/>
      <c r="D19" s="1219"/>
      <c r="E19" s="1219"/>
      <c r="F19" s="1219"/>
      <c r="G19" s="1219"/>
      <c r="H19" s="1219"/>
      <c r="I19" s="1219"/>
      <c r="J19" s="1219"/>
    </row>
    <row r="20" spans="1:10" ht="17.100000000000001" customHeight="1">
      <c r="A20" s="1219" t="s">
        <v>779</v>
      </c>
      <c r="B20" s="1219"/>
      <c r="C20" s="1219"/>
      <c r="D20" s="1219"/>
      <c r="E20" s="1219"/>
      <c r="F20" s="1219"/>
      <c r="G20" s="1219"/>
      <c r="H20" s="1219"/>
      <c r="I20" s="1219"/>
      <c r="J20" s="1219"/>
    </row>
    <row r="21" spans="1:10" ht="17.100000000000001" customHeight="1">
      <c r="A21" s="1219" t="s">
        <v>780</v>
      </c>
      <c r="B21" s="1219"/>
      <c r="C21" s="1219"/>
      <c r="D21" s="1219"/>
      <c r="E21" s="1219"/>
      <c r="F21" s="1219"/>
      <c r="G21" s="1219"/>
      <c r="H21" s="1219"/>
      <c r="I21" s="1219"/>
      <c r="J21" s="1219"/>
    </row>
    <row r="22" spans="1:10" ht="17.100000000000001" customHeight="1">
      <c r="A22" s="1219" t="s">
        <v>781</v>
      </c>
      <c r="B22" s="1219"/>
      <c r="C22" s="1219"/>
      <c r="D22" s="1219"/>
      <c r="E22" s="1219"/>
      <c r="F22" s="1219"/>
      <c r="G22" s="1219"/>
      <c r="H22" s="1219"/>
      <c r="I22" s="1219"/>
      <c r="J22" s="1219"/>
    </row>
    <row r="23" spans="1:10" ht="17.100000000000001" customHeight="1">
      <c r="A23" s="1221" t="s">
        <v>782</v>
      </c>
      <c r="B23" s="1221"/>
      <c r="C23" s="1221"/>
      <c r="D23" s="1221"/>
      <c r="E23" s="1221"/>
      <c r="F23" s="1221"/>
      <c r="G23" s="1221"/>
      <c r="H23" s="1221"/>
      <c r="I23" s="1221"/>
      <c r="J23" s="1221"/>
    </row>
    <row r="24" spans="1:10" ht="17.100000000000001" customHeight="1">
      <c r="A24" s="1221" t="s">
        <v>783</v>
      </c>
      <c r="B24" s="1221"/>
      <c r="C24" s="1221"/>
      <c r="D24" s="1221"/>
      <c r="E24" s="1221"/>
      <c r="F24" s="1221"/>
      <c r="G24" s="1221"/>
      <c r="H24" s="1221"/>
      <c r="I24" s="1221"/>
      <c r="J24" s="1221"/>
    </row>
    <row r="25" spans="1:10" ht="17.100000000000001" customHeight="1">
      <c r="A25" s="1219" t="s">
        <v>784</v>
      </c>
      <c r="B25" s="1219"/>
      <c r="C25" s="1219"/>
      <c r="D25" s="1219"/>
      <c r="E25" s="1219"/>
      <c r="F25" s="1219"/>
      <c r="G25" s="1219"/>
      <c r="H25" s="1219"/>
      <c r="I25" s="1219"/>
      <c r="J25" s="1219"/>
    </row>
    <row r="26" spans="1:10" ht="17.100000000000001" customHeight="1">
      <c r="A26" s="1219" t="s">
        <v>785</v>
      </c>
      <c r="B26" s="1219"/>
      <c r="C26" s="1219"/>
      <c r="D26" s="1219"/>
      <c r="E26" s="1219"/>
      <c r="F26" s="1219"/>
      <c r="G26" s="1219"/>
      <c r="H26" s="1219"/>
      <c r="I26" s="1219"/>
      <c r="J26" s="1219"/>
    </row>
    <row r="27" spans="1:10" ht="17.100000000000001" customHeight="1">
      <c r="A27" s="1219" t="s">
        <v>786</v>
      </c>
      <c r="B27" s="1219"/>
      <c r="C27" s="1219"/>
      <c r="D27" s="1219"/>
      <c r="E27" s="1219"/>
      <c r="F27" s="1219"/>
      <c r="G27" s="1219"/>
      <c r="H27" s="1219"/>
      <c r="I27" s="1219"/>
      <c r="J27" s="1219"/>
    </row>
    <row r="28" spans="1:10" ht="17.100000000000001" customHeight="1">
      <c r="A28" s="247"/>
      <c r="B28" s="248"/>
      <c r="C28" s="248"/>
      <c r="D28" s="248"/>
      <c r="E28" s="248"/>
      <c r="F28" s="248"/>
      <c r="G28" s="248"/>
      <c r="H28" s="248"/>
      <c r="I28" s="248"/>
      <c r="J28" s="248"/>
    </row>
    <row r="29" spans="1:10" ht="15" customHeight="1">
      <c r="A29" s="128" t="s">
        <v>204</v>
      </c>
    </row>
  </sheetData>
  <mergeCells count="15">
    <mergeCell ref="B4:C4"/>
    <mergeCell ref="D4:E4"/>
    <mergeCell ref="F4:G4"/>
    <mergeCell ref="H4:I4"/>
    <mergeCell ref="A2:J2"/>
    <mergeCell ref="A4:A5"/>
    <mergeCell ref="A25:J25"/>
    <mergeCell ref="A26:J26"/>
    <mergeCell ref="A27:J27"/>
    <mergeCell ref="A19:J19"/>
    <mergeCell ref="A20:J20"/>
    <mergeCell ref="A21:J21"/>
    <mergeCell ref="A22:J22"/>
    <mergeCell ref="A23:J23"/>
    <mergeCell ref="A24:J24"/>
  </mergeCells>
  <hyperlinks>
    <hyperlink ref="A1" location="'Table of Contents'!A1" display="Return to Table of Contents" xr:uid="{09F96B00-110B-4A19-A404-7F0494F712B0}"/>
    <hyperlink ref="A29" location="'Table of Contents'!A1" display="Return to Table of Contents" xr:uid="{55AF63D0-D54B-495C-8A25-E9E6D26B162C}"/>
  </hyperlinks>
  <pageMargins left="0.2" right="0.2" top="0.5" bottom="0.5" header="0" footer="0"/>
  <pageSetup paperSize="5"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2"/>
  <sheetViews>
    <sheetView showGridLines="0" zoomScaleNormal="100" workbookViewId="0"/>
  </sheetViews>
  <sheetFormatPr defaultColWidth="11" defaultRowHeight="15" customHeight="1"/>
  <cols>
    <col min="2" max="2" width="48.19921875" customWidth="1"/>
    <col min="3" max="7" width="7.19921875" bestFit="1" customWidth="1"/>
    <col min="8" max="8" width="8.09765625" bestFit="1" customWidth="1"/>
    <col min="9" max="10" width="7.19921875" bestFit="1" customWidth="1"/>
    <col min="11" max="11" width="11" bestFit="1" customWidth="1"/>
  </cols>
  <sheetData>
    <row r="1" spans="1:11" ht="15" customHeight="1">
      <c r="A1" s="128" t="s">
        <v>204</v>
      </c>
    </row>
    <row r="2" spans="1:11" ht="80.400000000000006" customHeight="1">
      <c r="A2" s="1394" t="s">
        <v>787</v>
      </c>
      <c r="B2" s="1412"/>
      <c r="C2" s="1412"/>
      <c r="D2" s="1412"/>
      <c r="E2" s="1412"/>
      <c r="F2" s="1412"/>
      <c r="G2" s="1412"/>
      <c r="H2" s="1412"/>
      <c r="I2" s="1412"/>
      <c r="J2" s="1412"/>
      <c r="K2" s="1412"/>
    </row>
    <row r="4" spans="1:11" ht="40.200000000000003" customHeight="1">
      <c r="A4" s="1183" t="s">
        <v>245</v>
      </c>
      <c r="B4" s="1415" t="s">
        <v>246</v>
      </c>
      <c r="C4" s="1413" t="s">
        <v>771</v>
      </c>
      <c r="D4" s="1414"/>
      <c r="E4" s="1413" t="s">
        <v>772</v>
      </c>
      <c r="F4" s="1414"/>
      <c r="G4" s="1413" t="s">
        <v>773</v>
      </c>
      <c r="H4" s="1414"/>
      <c r="I4" s="1413" t="s">
        <v>774</v>
      </c>
      <c r="J4" s="1414"/>
      <c r="K4" s="1185" t="s">
        <v>292</v>
      </c>
    </row>
    <row r="5" spans="1:11" ht="20.399999999999999" customHeight="1">
      <c r="A5" s="1184"/>
      <c r="B5" s="1416"/>
      <c r="C5" s="328" t="s">
        <v>775</v>
      </c>
      <c r="D5" s="328" t="s">
        <v>776</v>
      </c>
      <c r="E5" s="328" t="s">
        <v>775</v>
      </c>
      <c r="F5" s="328" t="s">
        <v>776</v>
      </c>
      <c r="G5" s="328" t="s">
        <v>775</v>
      </c>
      <c r="H5" s="328" t="s">
        <v>776</v>
      </c>
      <c r="I5" s="328" t="s">
        <v>775</v>
      </c>
      <c r="J5" s="328" t="s">
        <v>776</v>
      </c>
      <c r="K5" s="1186" t="s">
        <v>777</v>
      </c>
    </row>
    <row r="6" spans="1:11" ht="17.100000000000001" customHeight="1">
      <c r="A6" s="1174" t="s">
        <v>603</v>
      </c>
      <c r="B6" s="396" t="s">
        <v>207</v>
      </c>
      <c r="C6" s="374">
        <v>3147</v>
      </c>
      <c r="D6" s="1155">
        <v>65030</v>
      </c>
      <c r="E6" s="374">
        <v>1732</v>
      </c>
      <c r="F6" s="1155">
        <v>81632</v>
      </c>
      <c r="G6" s="389">
        <v>923</v>
      </c>
      <c r="H6" s="1155">
        <v>61255</v>
      </c>
      <c r="I6" s="374">
        <v>5802</v>
      </c>
      <c r="J6" s="1155">
        <v>65398</v>
      </c>
      <c r="K6" s="1187">
        <v>2.4E-2</v>
      </c>
    </row>
    <row r="7" spans="1:11" ht="17.100000000000001" customHeight="1">
      <c r="A7" s="22" t="s">
        <v>604</v>
      </c>
      <c r="B7" s="397" t="s">
        <v>249</v>
      </c>
      <c r="C7" s="320">
        <v>219</v>
      </c>
      <c r="D7" s="813">
        <v>63276</v>
      </c>
      <c r="E7" s="320">
        <v>0</v>
      </c>
      <c r="F7" s="813">
        <v>0</v>
      </c>
      <c r="G7" s="320">
        <v>1</v>
      </c>
      <c r="H7" s="813">
        <v>90000</v>
      </c>
      <c r="I7" s="320">
        <v>220</v>
      </c>
      <c r="J7" s="813">
        <v>63323</v>
      </c>
      <c r="K7" s="1188">
        <v>2.3E-2</v>
      </c>
    </row>
    <row r="8" spans="1:11" ht="17.100000000000001" customHeight="1">
      <c r="A8" s="23" t="s">
        <v>605</v>
      </c>
      <c r="B8" s="397" t="s">
        <v>250</v>
      </c>
      <c r="C8" s="320">
        <v>296</v>
      </c>
      <c r="D8" s="813">
        <v>60839</v>
      </c>
      <c r="E8" s="320">
        <v>30</v>
      </c>
      <c r="F8" s="813">
        <v>73179</v>
      </c>
      <c r="G8" s="320">
        <v>7</v>
      </c>
      <c r="H8" s="813">
        <v>61515</v>
      </c>
      <c r="I8" s="320">
        <v>333</v>
      </c>
      <c r="J8" s="813">
        <v>61131</v>
      </c>
      <c r="K8" s="1188">
        <v>-1.2999999999999999E-2</v>
      </c>
    </row>
    <row r="9" spans="1:11" ht="17.100000000000001" customHeight="1">
      <c r="A9" s="23" t="s">
        <v>606</v>
      </c>
      <c r="B9" s="397" t="s">
        <v>251</v>
      </c>
      <c r="C9" s="320">
        <v>1</v>
      </c>
      <c r="D9" s="813">
        <v>7068</v>
      </c>
      <c r="E9" s="320">
        <v>2</v>
      </c>
      <c r="F9" s="813">
        <v>6310</v>
      </c>
      <c r="G9" s="320">
        <v>127</v>
      </c>
      <c r="H9" s="813">
        <v>6800</v>
      </c>
      <c r="I9" s="320">
        <v>130</v>
      </c>
      <c r="J9" s="813">
        <v>5578</v>
      </c>
      <c r="K9" s="1188">
        <v>-0.91500000000000004</v>
      </c>
    </row>
    <row r="10" spans="1:11" ht="17.100000000000001" customHeight="1">
      <c r="A10" s="23" t="s">
        <v>607</v>
      </c>
      <c r="B10" s="397" t="s">
        <v>252</v>
      </c>
      <c r="C10" s="320">
        <v>0</v>
      </c>
      <c r="D10" s="813">
        <v>0</v>
      </c>
      <c r="E10" s="320">
        <v>46</v>
      </c>
      <c r="F10" s="813">
        <v>63394</v>
      </c>
      <c r="G10" s="320">
        <v>0</v>
      </c>
      <c r="H10" s="813">
        <v>0</v>
      </c>
      <c r="I10" s="320">
        <v>46</v>
      </c>
      <c r="J10" s="813">
        <v>57631</v>
      </c>
      <c r="K10" s="1188">
        <v>0.02</v>
      </c>
    </row>
    <row r="11" spans="1:11" ht="17.100000000000001" customHeight="1">
      <c r="A11" s="23" t="s">
        <v>608</v>
      </c>
      <c r="B11" s="397" t="s">
        <v>253</v>
      </c>
      <c r="C11" s="320">
        <v>214</v>
      </c>
      <c r="D11" s="813">
        <v>69544</v>
      </c>
      <c r="E11" s="320">
        <v>0</v>
      </c>
      <c r="F11" s="813">
        <v>0</v>
      </c>
      <c r="G11" s="320">
        <v>17</v>
      </c>
      <c r="H11" s="813">
        <v>107420</v>
      </c>
      <c r="I11" s="320">
        <v>231</v>
      </c>
      <c r="J11" s="813">
        <v>70894</v>
      </c>
      <c r="K11" s="1188">
        <v>2.8000000000000001E-2</v>
      </c>
    </row>
    <row r="12" spans="1:11" ht="17.100000000000001" customHeight="1">
      <c r="A12" s="23" t="s">
        <v>609</v>
      </c>
      <c r="B12" s="397" t="s">
        <v>254</v>
      </c>
      <c r="C12" s="320">
        <v>194</v>
      </c>
      <c r="D12" s="813">
        <v>67427</v>
      </c>
      <c r="E12" s="320">
        <v>0</v>
      </c>
      <c r="F12" s="813">
        <v>0</v>
      </c>
      <c r="G12" s="320">
        <v>6</v>
      </c>
      <c r="H12" s="813">
        <v>23764</v>
      </c>
      <c r="I12" s="320">
        <v>200</v>
      </c>
      <c r="J12" s="813">
        <v>65987</v>
      </c>
      <c r="K12" s="1188">
        <v>3.2000000000000001E-2</v>
      </c>
    </row>
    <row r="13" spans="1:11" ht="17.100000000000001" customHeight="1">
      <c r="A13" s="23" t="s">
        <v>611</v>
      </c>
      <c r="B13" s="397" t="s">
        <v>255</v>
      </c>
      <c r="C13" s="320">
        <v>314</v>
      </c>
      <c r="D13" s="813">
        <v>64811</v>
      </c>
      <c r="E13" s="320">
        <v>0</v>
      </c>
      <c r="F13" s="813">
        <v>0</v>
      </c>
      <c r="G13" s="320">
        <v>0</v>
      </c>
      <c r="H13" s="813">
        <v>0</v>
      </c>
      <c r="I13" s="320">
        <v>314</v>
      </c>
      <c r="J13" s="813">
        <v>64811</v>
      </c>
      <c r="K13" s="1188">
        <v>4.2999999999999997E-2</v>
      </c>
    </row>
    <row r="14" spans="1:11" ht="17.100000000000001" customHeight="1">
      <c r="A14" s="23" t="s">
        <v>613</v>
      </c>
      <c r="B14" s="397" t="s">
        <v>256</v>
      </c>
      <c r="C14" s="320">
        <v>0</v>
      </c>
      <c r="D14" s="813">
        <v>0</v>
      </c>
      <c r="E14" s="320">
        <v>31</v>
      </c>
      <c r="F14" s="813">
        <v>75904</v>
      </c>
      <c r="G14" s="320">
        <v>1</v>
      </c>
      <c r="H14" s="813">
        <v>114524</v>
      </c>
      <c r="I14" s="320">
        <v>32</v>
      </c>
      <c r="J14" s="813">
        <v>69775</v>
      </c>
      <c r="K14" s="1188">
        <v>5.6000000000000001E-2</v>
      </c>
    </row>
    <row r="15" spans="1:11" ht="17.100000000000001" customHeight="1">
      <c r="A15" s="23" t="s">
        <v>614</v>
      </c>
      <c r="B15" s="397" t="s">
        <v>257</v>
      </c>
      <c r="C15" s="320">
        <v>0</v>
      </c>
      <c r="D15" s="813">
        <v>0</v>
      </c>
      <c r="E15" s="320">
        <v>75</v>
      </c>
      <c r="F15" s="813">
        <v>58210</v>
      </c>
      <c r="G15" s="320">
        <v>59</v>
      </c>
      <c r="H15" s="813">
        <v>69736</v>
      </c>
      <c r="I15" s="320">
        <v>134</v>
      </c>
      <c r="J15" s="813">
        <v>54740</v>
      </c>
      <c r="K15" s="1188">
        <v>-3.6999999999999998E-2</v>
      </c>
    </row>
    <row r="16" spans="1:11" ht="17.100000000000001" customHeight="1">
      <c r="A16" s="23" t="s">
        <v>629</v>
      </c>
      <c r="B16" s="397" t="s">
        <v>258</v>
      </c>
      <c r="C16" s="320">
        <v>315</v>
      </c>
      <c r="D16" s="813">
        <v>73319</v>
      </c>
      <c r="E16" s="320">
        <v>0</v>
      </c>
      <c r="F16" s="813">
        <v>0</v>
      </c>
      <c r="G16" s="320">
        <v>11</v>
      </c>
      <c r="H16" s="813">
        <v>93905</v>
      </c>
      <c r="I16" s="320">
        <v>326</v>
      </c>
      <c r="J16" s="813">
        <v>73438</v>
      </c>
      <c r="K16" s="1188">
        <v>3.5999999999999997E-2</v>
      </c>
    </row>
    <row r="17" spans="1:11" ht="17.100000000000001" customHeight="1">
      <c r="A17" s="23" t="s">
        <v>630</v>
      </c>
      <c r="B17" s="397" t="s">
        <v>259</v>
      </c>
      <c r="C17" s="320">
        <v>0</v>
      </c>
      <c r="D17" s="813">
        <v>0</v>
      </c>
      <c r="E17" s="320">
        <v>135</v>
      </c>
      <c r="F17" s="813">
        <v>98230</v>
      </c>
      <c r="G17" s="320">
        <v>92</v>
      </c>
      <c r="H17" s="813">
        <v>69123</v>
      </c>
      <c r="I17" s="320">
        <v>227</v>
      </c>
      <c r="J17" s="813">
        <v>76029</v>
      </c>
      <c r="K17" s="1188">
        <v>4.4999999999999998E-2</v>
      </c>
    </row>
    <row r="18" spans="1:11" ht="17.100000000000001" customHeight="1">
      <c r="A18" s="23" t="s">
        <v>631</v>
      </c>
      <c r="B18" s="397" t="s">
        <v>260</v>
      </c>
      <c r="C18" s="320">
        <v>55</v>
      </c>
      <c r="D18" s="813">
        <v>62370</v>
      </c>
      <c r="E18" s="320">
        <v>3</v>
      </c>
      <c r="F18" s="813">
        <v>59533</v>
      </c>
      <c r="G18" s="320">
        <v>16</v>
      </c>
      <c r="H18" s="813">
        <v>70070</v>
      </c>
      <c r="I18" s="320">
        <v>74</v>
      </c>
      <c r="J18" s="813">
        <v>60946</v>
      </c>
      <c r="K18" s="1188">
        <v>3.2000000000000001E-2</v>
      </c>
    </row>
    <row r="19" spans="1:11" ht="17.100000000000001" customHeight="1">
      <c r="A19" s="23" t="s">
        <v>788</v>
      </c>
      <c r="B19" s="397" t="s">
        <v>261</v>
      </c>
      <c r="C19" s="320">
        <v>73</v>
      </c>
      <c r="D19" s="813">
        <v>59343</v>
      </c>
      <c r="E19" s="320">
        <v>0</v>
      </c>
      <c r="F19" s="813">
        <v>0</v>
      </c>
      <c r="G19" s="320">
        <v>3</v>
      </c>
      <c r="H19" s="813">
        <v>82585</v>
      </c>
      <c r="I19" s="320">
        <v>76</v>
      </c>
      <c r="J19" s="813">
        <v>59668</v>
      </c>
      <c r="K19" s="1188">
        <v>-2E-3</v>
      </c>
    </row>
    <row r="20" spans="1:11" ht="17.100000000000001" customHeight="1">
      <c r="A20" s="23" t="s">
        <v>789</v>
      </c>
      <c r="B20" s="397" t="s">
        <v>262</v>
      </c>
      <c r="C20" s="320">
        <v>130</v>
      </c>
      <c r="D20" s="813">
        <v>60767</v>
      </c>
      <c r="E20" s="320">
        <v>0</v>
      </c>
      <c r="F20" s="813">
        <v>0</v>
      </c>
      <c r="G20" s="320">
        <v>2</v>
      </c>
      <c r="H20" s="813">
        <v>74499</v>
      </c>
      <c r="I20" s="320">
        <v>132</v>
      </c>
      <c r="J20" s="813">
        <v>60770</v>
      </c>
      <c r="K20" s="1188">
        <v>-5.3999999999999999E-2</v>
      </c>
    </row>
    <row r="21" spans="1:11" ht="17.100000000000001" customHeight="1">
      <c r="A21" s="23" t="s">
        <v>632</v>
      </c>
      <c r="B21" s="397" t="s">
        <v>263</v>
      </c>
      <c r="C21" s="320">
        <v>0</v>
      </c>
      <c r="D21" s="813">
        <v>0</v>
      </c>
      <c r="E21" s="320">
        <v>677</v>
      </c>
      <c r="F21" s="813">
        <v>80457</v>
      </c>
      <c r="G21" s="320">
        <v>0</v>
      </c>
      <c r="H21" s="813">
        <v>0</v>
      </c>
      <c r="I21" s="320">
        <v>677</v>
      </c>
      <c r="J21" s="813">
        <v>73142</v>
      </c>
      <c r="K21" s="1188">
        <v>-1E-3</v>
      </c>
    </row>
    <row r="22" spans="1:11" ht="17.100000000000001" customHeight="1">
      <c r="A22" s="23" t="s">
        <v>633</v>
      </c>
      <c r="B22" s="397" t="s">
        <v>264</v>
      </c>
      <c r="C22" s="320">
        <v>18</v>
      </c>
      <c r="D22" s="813">
        <v>58355</v>
      </c>
      <c r="E22" s="320">
        <v>2</v>
      </c>
      <c r="F22" s="813">
        <v>63079</v>
      </c>
      <c r="G22" s="320">
        <v>14</v>
      </c>
      <c r="H22" s="813">
        <v>57685</v>
      </c>
      <c r="I22" s="320">
        <v>34</v>
      </c>
      <c r="J22" s="813">
        <v>53701</v>
      </c>
      <c r="K22" s="1188">
        <v>-1E-3</v>
      </c>
    </row>
    <row r="23" spans="1:11" ht="17.100000000000001" customHeight="1">
      <c r="A23" s="23" t="s">
        <v>634</v>
      </c>
      <c r="B23" s="397" t="s">
        <v>265</v>
      </c>
      <c r="C23" s="320">
        <v>0</v>
      </c>
      <c r="D23" s="813">
        <v>0</v>
      </c>
      <c r="E23" s="320">
        <v>66</v>
      </c>
      <c r="F23" s="813">
        <v>64687</v>
      </c>
      <c r="G23" s="320">
        <v>18</v>
      </c>
      <c r="H23" s="813">
        <v>69337</v>
      </c>
      <c r="I23" s="320">
        <v>84</v>
      </c>
      <c r="J23" s="813">
        <v>58361</v>
      </c>
      <c r="K23" s="1188">
        <v>7.0000000000000001E-3</v>
      </c>
    </row>
    <row r="24" spans="1:11" ht="17.100000000000001" customHeight="1">
      <c r="A24" s="23" t="s">
        <v>635</v>
      </c>
      <c r="B24" s="397" t="s">
        <v>266</v>
      </c>
      <c r="C24" s="320">
        <v>289</v>
      </c>
      <c r="D24" s="813">
        <v>66806</v>
      </c>
      <c r="E24" s="320">
        <v>0</v>
      </c>
      <c r="F24" s="813">
        <v>0</v>
      </c>
      <c r="G24" s="320">
        <v>26</v>
      </c>
      <c r="H24" s="813">
        <v>60903</v>
      </c>
      <c r="I24" s="320">
        <v>315</v>
      </c>
      <c r="J24" s="813">
        <v>65405</v>
      </c>
      <c r="K24" s="1188">
        <v>2.1999999999999999E-2</v>
      </c>
    </row>
    <row r="25" spans="1:11" ht="17.100000000000001" customHeight="1">
      <c r="A25" s="23" t="s">
        <v>636</v>
      </c>
      <c r="B25" s="397" t="s">
        <v>267</v>
      </c>
      <c r="C25" s="320">
        <v>144</v>
      </c>
      <c r="D25" s="813">
        <v>63837</v>
      </c>
      <c r="E25" s="320">
        <v>0</v>
      </c>
      <c r="F25" s="813">
        <v>0</v>
      </c>
      <c r="G25" s="320">
        <v>1</v>
      </c>
      <c r="H25" s="813">
        <v>80715</v>
      </c>
      <c r="I25" s="320">
        <v>145</v>
      </c>
      <c r="J25" s="813">
        <v>63852</v>
      </c>
      <c r="K25" s="1188">
        <v>0.622</v>
      </c>
    </row>
    <row r="26" spans="1:11" ht="17.100000000000001" customHeight="1">
      <c r="A26" s="23" t="s">
        <v>637</v>
      </c>
      <c r="B26" s="397" t="s">
        <v>268</v>
      </c>
      <c r="C26" s="320">
        <v>119</v>
      </c>
      <c r="D26" s="813">
        <v>56250</v>
      </c>
      <c r="E26" s="320">
        <v>0</v>
      </c>
      <c r="F26" s="813">
        <v>0</v>
      </c>
      <c r="G26" s="320">
        <v>34</v>
      </c>
      <c r="H26" s="813">
        <v>65594</v>
      </c>
      <c r="I26" s="320">
        <v>153</v>
      </c>
      <c r="J26" s="813">
        <v>55676</v>
      </c>
      <c r="K26" s="1188">
        <v>2.7E-2</v>
      </c>
    </row>
    <row r="27" spans="1:11" ht="17.100000000000001" customHeight="1">
      <c r="A27" s="23">
        <v>21</v>
      </c>
      <c r="B27" s="397" t="s">
        <v>269</v>
      </c>
      <c r="C27" s="320">
        <v>0</v>
      </c>
      <c r="D27" s="813">
        <v>0</v>
      </c>
      <c r="E27" s="320">
        <v>0</v>
      </c>
      <c r="F27" s="813">
        <v>0</v>
      </c>
      <c r="G27" s="320">
        <v>182</v>
      </c>
      <c r="H27" s="813">
        <v>64865</v>
      </c>
      <c r="I27" s="320">
        <v>182</v>
      </c>
      <c r="J27" s="813">
        <v>53072</v>
      </c>
      <c r="K27" s="1188">
        <v>-0.19600000000000001</v>
      </c>
    </row>
    <row r="28" spans="1:11" ht="17.100000000000001" customHeight="1">
      <c r="A28" s="23" t="s">
        <v>639</v>
      </c>
      <c r="B28" s="397" t="s">
        <v>270</v>
      </c>
      <c r="C28" s="320">
        <v>71</v>
      </c>
      <c r="D28" s="813">
        <v>58229</v>
      </c>
      <c r="E28" s="320">
        <v>33</v>
      </c>
      <c r="F28" s="813">
        <v>67200</v>
      </c>
      <c r="G28" s="320">
        <v>41</v>
      </c>
      <c r="H28" s="813">
        <v>73804</v>
      </c>
      <c r="I28" s="320">
        <v>145</v>
      </c>
      <c r="J28" s="813">
        <v>59490</v>
      </c>
      <c r="K28" s="1188">
        <v>4.2000000000000003E-2</v>
      </c>
    </row>
    <row r="29" spans="1:11" ht="17.100000000000001" customHeight="1">
      <c r="A29" s="23" t="s">
        <v>640</v>
      </c>
      <c r="B29" s="397" t="s">
        <v>271</v>
      </c>
      <c r="C29" s="320">
        <v>64</v>
      </c>
      <c r="D29" s="813">
        <v>73080</v>
      </c>
      <c r="E29" s="320">
        <v>208</v>
      </c>
      <c r="F29" s="813">
        <v>80739</v>
      </c>
      <c r="G29" s="320">
        <v>21</v>
      </c>
      <c r="H29" s="813">
        <v>99143</v>
      </c>
      <c r="I29" s="320">
        <v>293</v>
      </c>
      <c r="J29" s="813">
        <v>73882</v>
      </c>
      <c r="K29" s="1188">
        <v>1.7999999999999999E-2</v>
      </c>
    </row>
    <row r="30" spans="1:11" ht="17.100000000000001" customHeight="1">
      <c r="A30" s="23" t="s">
        <v>641</v>
      </c>
      <c r="B30" s="397" t="s">
        <v>272</v>
      </c>
      <c r="C30" s="320">
        <v>256</v>
      </c>
      <c r="D30" s="813">
        <v>64923</v>
      </c>
      <c r="E30" s="320">
        <v>0</v>
      </c>
      <c r="F30" s="813">
        <v>0</v>
      </c>
      <c r="G30" s="320">
        <v>18</v>
      </c>
      <c r="H30" s="813">
        <v>81382</v>
      </c>
      <c r="I30" s="320">
        <v>274</v>
      </c>
      <c r="J30" s="813">
        <v>65033</v>
      </c>
      <c r="K30" s="1188">
        <v>5.1999999999999998E-2</v>
      </c>
    </row>
    <row r="31" spans="1:11" ht="17.100000000000001" customHeight="1">
      <c r="A31" s="23" t="s">
        <v>642</v>
      </c>
      <c r="B31" s="397" t="s">
        <v>273</v>
      </c>
      <c r="C31" s="320">
        <v>45</v>
      </c>
      <c r="D31" s="813">
        <v>70794</v>
      </c>
      <c r="E31" s="320">
        <v>43</v>
      </c>
      <c r="F31" s="813">
        <v>71223</v>
      </c>
      <c r="G31" s="320">
        <v>102</v>
      </c>
      <c r="H31" s="813">
        <v>84127</v>
      </c>
      <c r="I31" s="320">
        <v>190</v>
      </c>
      <c r="J31" s="813">
        <v>68372</v>
      </c>
      <c r="K31" s="1188">
        <v>-1E-3</v>
      </c>
    </row>
    <row r="32" spans="1:11" ht="17.100000000000001" customHeight="1">
      <c r="A32" s="23" t="s">
        <v>643</v>
      </c>
      <c r="B32" s="397" t="s">
        <v>274</v>
      </c>
      <c r="C32" s="320">
        <v>14</v>
      </c>
      <c r="D32" s="813">
        <v>58200</v>
      </c>
      <c r="E32" s="320">
        <v>33</v>
      </c>
      <c r="F32" s="813">
        <v>62262</v>
      </c>
      <c r="G32" s="320">
        <v>23</v>
      </c>
      <c r="H32" s="813">
        <v>71269</v>
      </c>
      <c r="I32" s="320">
        <v>70</v>
      </c>
      <c r="J32" s="813">
        <v>57483</v>
      </c>
      <c r="K32" s="1188">
        <v>3.0000000000000001E-3</v>
      </c>
    </row>
    <row r="33" spans="1:11" ht="17.100000000000001" customHeight="1">
      <c r="A33" s="23" t="s">
        <v>644</v>
      </c>
      <c r="B33" s="397" t="s">
        <v>275</v>
      </c>
      <c r="C33" s="320">
        <v>186</v>
      </c>
      <c r="D33" s="813">
        <v>62116</v>
      </c>
      <c r="E33" s="320">
        <v>0</v>
      </c>
      <c r="F33" s="813">
        <v>0</v>
      </c>
      <c r="G33" s="320">
        <v>71</v>
      </c>
      <c r="H33" s="813">
        <v>44630</v>
      </c>
      <c r="I33" s="320">
        <v>257</v>
      </c>
      <c r="J33" s="813">
        <v>55043</v>
      </c>
      <c r="K33" s="1188">
        <v>0</v>
      </c>
    </row>
    <row r="34" spans="1:11" ht="17.100000000000001" customHeight="1">
      <c r="A34" s="24" t="s">
        <v>645</v>
      </c>
      <c r="B34" s="1189" t="s">
        <v>276</v>
      </c>
      <c r="C34" s="1172">
        <v>130</v>
      </c>
      <c r="D34" s="1171">
        <v>65190</v>
      </c>
      <c r="E34" s="1172">
        <v>348</v>
      </c>
      <c r="F34" s="1171">
        <v>95147</v>
      </c>
      <c r="G34" s="1172">
        <v>30</v>
      </c>
      <c r="H34" s="1171">
        <v>77623</v>
      </c>
      <c r="I34" s="1172">
        <v>508</v>
      </c>
      <c r="J34" s="1171">
        <v>79687</v>
      </c>
      <c r="K34" s="1190">
        <v>0.214</v>
      </c>
    </row>
    <row r="35" spans="1:11" ht="17.100000000000001" customHeight="1">
      <c r="A35" s="184"/>
      <c r="B35" s="812"/>
      <c r="C35" s="812"/>
      <c r="D35" s="812"/>
      <c r="E35" s="812"/>
      <c r="F35" s="812"/>
      <c r="G35" s="812"/>
      <c r="H35" s="812"/>
      <c r="I35" s="812"/>
      <c r="J35" s="812"/>
      <c r="K35" s="812"/>
    </row>
    <row r="36" spans="1:11" ht="17.100000000000001" customHeight="1">
      <c r="A36" s="16"/>
      <c r="B36" s="812"/>
      <c r="C36" s="812"/>
      <c r="D36" s="812"/>
      <c r="E36" s="812"/>
      <c r="F36" s="812"/>
      <c r="G36" s="812"/>
      <c r="H36" s="812"/>
      <c r="I36" s="812"/>
      <c r="J36" s="812"/>
      <c r="K36" s="812"/>
    </row>
    <row r="37" spans="1:11" ht="16.2">
      <c r="A37" s="247" t="s">
        <v>790</v>
      </c>
      <c r="B37" s="812"/>
      <c r="C37" s="812"/>
      <c r="D37" s="812"/>
      <c r="E37" s="812"/>
      <c r="F37" s="812"/>
      <c r="G37" s="812"/>
      <c r="H37" s="812"/>
      <c r="I37" s="812"/>
      <c r="J37" s="812"/>
      <c r="K37" s="812"/>
    </row>
    <row r="38" spans="1:11" ht="16.2">
      <c r="A38" s="247" t="s">
        <v>763</v>
      </c>
      <c r="B38" s="247"/>
      <c r="C38" s="812"/>
      <c r="D38" s="812"/>
      <c r="E38" s="812"/>
      <c r="F38" s="812"/>
      <c r="G38" s="812"/>
      <c r="H38" s="812"/>
      <c r="I38" s="812"/>
      <c r="J38" s="812"/>
      <c r="K38" s="812"/>
    </row>
    <row r="39" spans="1:11" ht="128.25" customHeight="1">
      <c r="A39" s="779" t="s">
        <v>791</v>
      </c>
      <c r="B39" s="247"/>
      <c r="C39" s="812"/>
      <c r="D39" s="812"/>
      <c r="E39" s="812"/>
      <c r="F39" s="812"/>
      <c r="G39" s="812"/>
      <c r="H39" s="812"/>
      <c r="I39" s="812"/>
      <c r="J39" s="812"/>
      <c r="K39" s="812"/>
    </row>
    <row r="40" spans="1:11" ht="15" customHeight="1">
      <c r="A40" s="128" t="s">
        <v>204</v>
      </c>
      <c r="B40" s="1219"/>
      <c r="C40" s="1219"/>
      <c r="D40" s="1219"/>
      <c r="E40" s="1219"/>
      <c r="F40" s="1219"/>
      <c r="G40" s="1219"/>
      <c r="H40" s="1219"/>
      <c r="I40" s="1219"/>
      <c r="J40" s="1219"/>
      <c r="K40" s="1219"/>
    </row>
    <row r="41" spans="1:11" ht="15" customHeight="1">
      <c r="B41" s="1219" t="s">
        <v>763</v>
      </c>
      <c r="C41" s="1219"/>
      <c r="D41" s="1219"/>
      <c r="E41" s="1219"/>
      <c r="F41" s="1219"/>
      <c r="G41" s="1219"/>
      <c r="H41" s="1219"/>
      <c r="I41" s="1219"/>
      <c r="J41" s="1219"/>
      <c r="K41" s="1219"/>
    </row>
    <row r="42" spans="1:11" ht="15" customHeight="1">
      <c r="B42" s="1221" t="s">
        <v>792</v>
      </c>
      <c r="C42" s="1221"/>
      <c r="D42" s="1221"/>
      <c r="E42" s="1221"/>
      <c r="F42" s="1221"/>
      <c r="G42" s="1221"/>
      <c r="H42" s="1221"/>
      <c r="I42" s="1221"/>
      <c r="J42" s="1221"/>
      <c r="K42" s="1221"/>
    </row>
  </sheetData>
  <mergeCells count="9">
    <mergeCell ref="B40:K40"/>
    <mergeCell ref="B41:K41"/>
    <mergeCell ref="B42:K42"/>
    <mergeCell ref="A2:K2"/>
    <mergeCell ref="C4:D4"/>
    <mergeCell ref="E4:F4"/>
    <mergeCell ref="G4:H4"/>
    <mergeCell ref="I4:J4"/>
    <mergeCell ref="B4:B5"/>
  </mergeCells>
  <hyperlinks>
    <hyperlink ref="A1" location="'Table of Contents'!A1" display="Return to Table of Contents" xr:uid="{DE8467BD-659F-488C-9B24-59853B14F15A}"/>
    <hyperlink ref="A40" location="'Table of Contents'!A1" display="Return to Table of Contents" xr:uid="{9108E2CC-621C-4D1F-816C-A2AB35A34614}"/>
  </hyperlinks>
  <pageMargins left="0.2" right="0.2" top="0.5" bottom="0.5" header="0" footer="0"/>
  <pageSetup paperSize="5"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40"/>
  <sheetViews>
    <sheetView showGridLines="0" topLeftCell="A23" zoomScaleNormal="100" workbookViewId="0">
      <selection activeCell="A40" sqref="A40"/>
    </sheetView>
  </sheetViews>
  <sheetFormatPr defaultColWidth="11" defaultRowHeight="15" customHeight="1"/>
  <cols>
    <col min="2" max="2" width="44.3984375" customWidth="1"/>
    <col min="3" max="3" width="8.3984375" customWidth="1"/>
    <col min="4" max="4" width="9" bestFit="1" customWidth="1"/>
    <col min="5" max="5" width="8.3984375" customWidth="1"/>
    <col min="6" max="6" width="9" bestFit="1" customWidth="1"/>
    <col min="7" max="7" width="8.3984375" customWidth="1"/>
    <col min="8" max="8" width="9" bestFit="1" customWidth="1"/>
    <col min="9" max="9" width="8.3984375" customWidth="1"/>
    <col min="10" max="10" width="9" bestFit="1" customWidth="1"/>
    <col min="11" max="11" width="8.3984375" customWidth="1"/>
    <col min="12" max="12" width="9" bestFit="1" customWidth="1"/>
    <col min="13" max="13" width="8.3984375" customWidth="1"/>
    <col min="14" max="14" width="9" bestFit="1" customWidth="1"/>
    <col min="15" max="15" width="8.3984375" customWidth="1"/>
    <col min="16" max="16" width="9" bestFit="1" customWidth="1"/>
    <col min="17" max="17" width="8.3984375" customWidth="1"/>
    <col min="18" max="18" width="9" bestFit="1" customWidth="1"/>
    <col min="19" max="19" width="8.59765625" customWidth="1"/>
  </cols>
  <sheetData>
    <row r="1" spans="1:19" ht="15" customHeight="1">
      <c r="A1" s="128" t="s">
        <v>204</v>
      </c>
    </row>
    <row r="2" spans="1:19" ht="84.6" customHeight="1">
      <c r="A2" s="1254" t="s">
        <v>793</v>
      </c>
      <c r="B2" s="1417"/>
      <c r="C2" s="1417"/>
      <c r="D2" s="1417"/>
      <c r="E2" s="1417"/>
      <c r="F2" s="1417"/>
      <c r="G2" s="1417"/>
      <c r="H2" s="1417"/>
      <c r="I2" s="1417"/>
      <c r="J2" s="1417"/>
      <c r="K2" s="1417"/>
      <c r="L2" s="1417"/>
      <c r="M2" s="1417"/>
      <c r="N2" s="1417"/>
      <c r="O2" s="1417"/>
      <c r="P2" s="1417"/>
      <c r="Q2" s="1417"/>
      <c r="R2" s="1417"/>
      <c r="S2" s="1417"/>
    </row>
    <row r="3" spans="1:19" ht="15" customHeight="1" thickBot="1"/>
    <row r="4" spans="1:19" ht="35.1" customHeight="1">
      <c r="A4" s="1418" t="s">
        <v>245</v>
      </c>
      <c r="B4" s="1422" t="s">
        <v>246</v>
      </c>
      <c r="C4" s="1424" t="s">
        <v>794</v>
      </c>
      <c r="D4" s="1425"/>
      <c r="E4" s="1426" t="s">
        <v>795</v>
      </c>
      <c r="F4" s="1426"/>
      <c r="G4" s="1425" t="s">
        <v>796</v>
      </c>
      <c r="H4" s="1425"/>
      <c r="I4" s="1425" t="s">
        <v>797</v>
      </c>
      <c r="J4" s="1425"/>
      <c r="K4" s="1425" t="s">
        <v>798</v>
      </c>
      <c r="L4" s="1425"/>
      <c r="M4" s="1426" t="s">
        <v>799</v>
      </c>
      <c r="N4" s="1426"/>
      <c r="O4" s="1425" t="s">
        <v>413</v>
      </c>
      <c r="P4" s="1425"/>
      <c r="Q4" s="1426" t="s">
        <v>800</v>
      </c>
      <c r="R4" s="1427"/>
      <c r="S4" s="1420" t="s">
        <v>207</v>
      </c>
    </row>
    <row r="5" spans="1:19" ht="35.1" customHeight="1">
      <c r="A5" s="1419"/>
      <c r="B5" s="1423"/>
      <c r="C5" s="340" t="s">
        <v>775</v>
      </c>
      <c r="D5" s="341" t="s">
        <v>776</v>
      </c>
      <c r="E5" s="343" t="s">
        <v>775</v>
      </c>
      <c r="F5" s="341" t="s">
        <v>776</v>
      </c>
      <c r="G5" s="343" t="s">
        <v>775</v>
      </c>
      <c r="H5" s="341" t="s">
        <v>776</v>
      </c>
      <c r="I5" s="343" t="s">
        <v>775</v>
      </c>
      <c r="J5" s="341" t="s">
        <v>776</v>
      </c>
      <c r="K5" s="343" t="s">
        <v>775</v>
      </c>
      <c r="L5" s="341" t="s">
        <v>776</v>
      </c>
      <c r="M5" s="343" t="s">
        <v>775</v>
      </c>
      <c r="N5" s="341" t="s">
        <v>776</v>
      </c>
      <c r="O5" s="343" t="s">
        <v>775</v>
      </c>
      <c r="P5" s="341" t="s">
        <v>776</v>
      </c>
      <c r="Q5" s="343" t="s">
        <v>775</v>
      </c>
      <c r="R5" s="1168" t="s">
        <v>801</v>
      </c>
      <c r="S5" s="1421"/>
    </row>
    <row r="6" spans="1:19" ht="17.100000000000001" customHeight="1">
      <c r="A6" s="1174" t="s">
        <v>603</v>
      </c>
      <c r="B6" s="1175" t="s">
        <v>207</v>
      </c>
      <c r="C6" s="1164">
        <v>2056</v>
      </c>
      <c r="D6" s="1165">
        <v>71585</v>
      </c>
      <c r="E6" s="1166">
        <v>197</v>
      </c>
      <c r="F6" s="1165">
        <v>74489</v>
      </c>
      <c r="G6" s="1164">
        <v>2912</v>
      </c>
      <c r="H6" s="1165">
        <v>62931</v>
      </c>
      <c r="I6" s="1166">
        <v>260</v>
      </c>
      <c r="J6" s="1165">
        <v>56791</v>
      </c>
      <c r="K6" s="1166">
        <v>116</v>
      </c>
      <c r="L6" s="1165">
        <v>54373</v>
      </c>
      <c r="M6" s="1166">
        <v>50</v>
      </c>
      <c r="N6" s="1165">
        <v>52004</v>
      </c>
      <c r="O6" s="1166">
        <v>25</v>
      </c>
      <c r="P6" s="1165">
        <v>52953</v>
      </c>
      <c r="Q6" s="1166">
        <v>186</v>
      </c>
      <c r="R6" s="1169">
        <v>50188</v>
      </c>
      <c r="S6" s="1167">
        <v>5802</v>
      </c>
    </row>
    <row r="7" spans="1:19" ht="17.100000000000001" customHeight="1">
      <c r="A7" s="22" t="s">
        <v>604</v>
      </c>
      <c r="B7" s="1176" t="s">
        <v>249</v>
      </c>
      <c r="C7" s="320">
        <v>70</v>
      </c>
      <c r="D7" s="813">
        <v>67050</v>
      </c>
      <c r="E7" s="320">
        <v>1</v>
      </c>
      <c r="F7" s="813">
        <v>90346</v>
      </c>
      <c r="G7" s="320">
        <v>128</v>
      </c>
      <c r="H7" s="813">
        <v>62034</v>
      </c>
      <c r="I7" s="320">
        <v>9</v>
      </c>
      <c r="J7" s="813">
        <v>56132</v>
      </c>
      <c r="K7" s="320">
        <v>3</v>
      </c>
      <c r="L7" s="813">
        <v>53470</v>
      </c>
      <c r="M7" s="320">
        <v>3</v>
      </c>
      <c r="N7" s="813">
        <v>59479</v>
      </c>
      <c r="O7" s="320">
        <v>5</v>
      </c>
      <c r="P7" s="813">
        <v>61950</v>
      </c>
      <c r="Q7" s="320">
        <v>1</v>
      </c>
      <c r="R7" s="1170">
        <v>53000</v>
      </c>
      <c r="S7" s="383">
        <v>220</v>
      </c>
    </row>
    <row r="8" spans="1:19" ht="17.100000000000001" customHeight="1">
      <c r="A8" s="23" t="s">
        <v>605</v>
      </c>
      <c r="B8" s="1177" t="s">
        <v>250</v>
      </c>
      <c r="C8" s="320">
        <v>134</v>
      </c>
      <c r="D8" s="813">
        <v>64479</v>
      </c>
      <c r="E8" s="320">
        <v>1</v>
      </c>
      <c r="F8" s="813">
        <v>51242</v>
      </c>
      <c r="G8" s="320">
        <v>175</v>
      </c>
      <c r="H8" s="813">
        <v>59341</v>
      </c>
      <c r="I8" s="320">
        <v>14</v>
      </c>
      <c r="J8" s="813">
        <v>58310</v>
      </c>
      <c r="K8" s="320">
        <v>6</v>
      </c>
      <c r="L8" s="813">
        <v>51469</v>
      </c>
      <c r="M8" s="320">
        <v>0</v>
      </c>
      <c r="N8" s="813">
        <v>0</v>
      </c>
      <c r="O8" s="320">
        <v>0</v>
      </c>
      <c r="P8" s="813">
        <v>0</v>
      </c>
      <c r="Q8" s="320">
        <v>3</v>
      </c>
      <c r="R8" s="1170">
        <v>51710</v>
      </c>
      <c r="S8" s="383">
        <v>333</v>
      </c>
    </row>
    <row r="9" spans="1:19" ht="17.100000000000001" customHeight="1">
      <c r="A9" s="23" t="s">
        <v>606</v>
      </c>
      <c r="B9" s="1177" t="s">
        <v>251</v>
      </c>
      <c r="C9" s="320">
        <v>41</v>
      </c>
      <c r="D9" s="813">
        <v>5897</v>
      </c>
      <c r="E9" s="320">
        <v>1</v>
      </c>
      <c r="F9" s="813">
        <v>5055</v>
      </c>
      <c r="G9" s="320">
        <v>79</v>
      </c>
      <c r="H9" s="813">
        <v>5484</v>
      </c>
      <c r="I9" s="320">
        <v>5</v>
      </c>
      <c r="J9" s="813">
        <v>5262</v>
      </c>
      <c r="K9" s="320">
        <v>3</v>
      </c>
      <c r="L9" s="813">
        <v>4518</v>
      </c>
      <c r="M9" s="320">
        <v>1</v>
      </c>
      <c r="N9" s="813">
        <v>5196</v>
      </c>
      <c r="O9" s="320">
        <v>0</v>
      </c>
      <c r="P9" s="813">
        <v>0</v>
      </c>
      <c r="Q9" s="320">
        <v>0</v>
      </c>
      <c r="R9" s="1170">
        <v>0</v>
      </c>
      <c r="S9" s="383">
        <v>130</v>
      </c>
    </row>
    <row r="10" spans="1:19" ht="17.100000000000001" customHeight="1">
      <c r="A10" s="23" t="s">
        <v>607</v>
      </c>
      <c r="B10" s="1177" t="s">
        <v>252</v>
      </c>
      <c r="C10" s="320">
        <v>15</v>
      </c>
      <c r="D10" s="813">
        <v>67060</v>
      </c>
      <c r="E10" s="320">
        <v>0</v>
      </c>
      <c r="F10" s="813">
        <v>0</v>
      </c>
      <c r="G10" s="320">
        <v>21</v>
      </c>
      <c r="H10" s="813">
        <v>55520</v>
      </c>
      <c r="I10" s="320">
        <v>1</v>
      </c>
      <c r="J10" s="813">
        <v>50651</v>
      </c>
      <c r="K10" s="320">
        <v>3</v>
      </c>
      <c r="L10" s="813">
        <v>51129</v>
      </c>
      <c r="M10" s="320">
        <v>0</v>
      </c>
      <c r="N10" s="813">
        <v>0</v>
      </c>
      <c r="O10" s="320">
        <v>6</v>
      </c>
      <c r="P10" s="813">
        <v>45862</v>
      </c>
      <c r="Q10" s="320">
        <v>0</v>
      </c>
      <c r="R10" s="1170">
        <v>0</v>
      </c>
      <c r="S10" s="383">
        <v>46</v>
      </c>
    </row>
    <row r="11" spans="1:19" ht="17.100000000000001" customHeight="1">
      <c r="A11" s="23" t="s">
        <v>608</v>
      </c>
      <c r="B11" s="1177" t="s">
        <v>253</v>
      </c>
      <c r="C11" s="320">
        <v>73</v>
      </c>
      <c r="D11" s="813">
        <v>76458</v>
      </c>
      <c r="E11" s="320">
        <v>0</v>
      </c>
      <c r="F11" s="813">
        <v>0</v>
      </c>
      <c r="G11" s="320">
        <v>129</v>
      </c>
      <c r="H11" s="813">
        <v>70108</v>
      </c>
      <c r="I11" s="320">
        <v>14</v>
      </c>
      <c r="J11" s="813">
        <v>63208</v>
      </c>
      <c r="K11" s="320">
        <v>5</v>
      </c>
      <c r="L11" s="813">
        <v>61298</v>
      </c>
      <c r="M11" s="320">
        <v>4</v>
      </c>
      <c r="N11" s="813">
        <v>55296</v>
      </c>
      <c r="O11" s="320">
        <v>6</v>
      </c>
      <c r="P11" s="813">
        <v>56425</v>
      </c>
      <c r="Q11" s="320">
        <v>0</v>
      </c>
      <c r="R11" s="1170">
        <v>0</v>
      </c>
      <c r="S11" s="383">
        <v>231</v>
      </c>
    </row>
    <row r="12" spans="1:19" ht="17.100000000000001" customHeight="1">
      <c r="A12" s="23" t="s">
        <v>609</v>
      </c>
      <c r="B12" s="1177" t="s">
        <v>254</v>
      </c>
      <c r="C12" s="320">
        <v>102</v>
      </c>
      <c r="D12" s="813">
        <v>70877</v>
      </c>
      <c r="E12" s="320">
        <v>0</v>
      </c>
      <c r="F12" s="813">
        <v>0</v>
      </c>
      <c r="G12" s="320">
        <v>87</v>
      </c>
      <c r="H12" s="813">
        <v>60508</v>
      </c>
      <c r="I12" s="320">
        <v>4</v>
      </c>
      <c r="J12" s="813">
        <v>66328</v>
      </c>
      <c r="K12" s="320">
        <v>0</v>
      </c>
      <c r="L12" s="813">
        <v>0</v>
      </c>
      <c r="M12" s="320">
        <v>1</v>
      </c>
      <c r="N12" s="813">
        <v>60837</v>
      </c>
      <c r="O12" s="320">
        <v>0</v>
      </c>
      <c r="P12" s="813">
        <v>0</v>
      </c>
      <c r="Q12" s="320">
        <v>6</v>
      </c>
      <c r="R12" s="1170">
        <v>62948</v>
      </c>
      <c r="S12" s="383">
        <v>200</v>
      </c>
    </row>
    <row r="13" spans="1:19" ht="17.100000000000001" customHeight="1">
      <c r="A13" s="23" t="s">
        <v>611</v>
      </c>
      <c r="B13" s="1177" t="s">
        <v>255</v>
      </c>
      <c r="C13" s="320">
        <v>122</v>
      </c>
      <c r="D13" s="813">
        <v>68483</v>
      </c>
      <c r="E13" s="320">
        <v>0</v>
      </c>
      <c r="F13" s="813">
        <v>0</v>
      </c>
      <c r="G13" s="320">
        <v>151</v>
      </c>
      <c r="H13" s="813">
        <v>64126</v>
      </c>
      <c r="I13" s="320">
        <v>21</v>
      </c>
      <c r="J13" s="813">
        <v>57683</v>
      </c>
      <c r="K13" s="320">
        <v>5</v>
      </c>
      <c r="L13" s="813">
        <v>59343</v>
      </c>
      <c r="M13" s="320">
        <v>9</v>
      </c>
      <c r="N13" s="813">
        <v>53278</v>
      </c>
      <c r="O13" s="320">
        <v>3</v>
      </c>
      <c r="P13" s="813">
        <v>49802</v>
      </c>
      <c r="Q13" s="320">
        <v>3</v>
      </c>
      <c r="R13" s="1170">
        <v>58534</v>
      </c>
      <c r="S13" s="383">
        <v>314</v>
      </c>
    </row>
    <row r="14" spans="1:19" ht="17.100000000000001" customHeight="1">
      <c r="A14" s="23" t="s">
        <v>613</v>
      </c>
      <c r="B14" s="1177" t="s">
        <v>256</v>
      </c>
      <c r="C14" s="320">
        <v>13</v>
      </c>
      <c r="D14" s="813">
        <v>73672</v>
      </c>
      <c r="E14" s="320">
        <v>2</v>
      </c>
      <c r="F14" s="813">
        <v>68988</v>
      </c>
      <c r="G14" s="320">
        <v>7</v>
      </c>
      <c r="H14" s="813">
        <v>67824</v>
      </c>
      <c r="I14" s="320">
        <v>0</v>
      </c>
      <c r="J14" s="813">
        <v>0</v>
      </c>
      <c r="K14" s="320">
        <v>1</v>
      </c>
      <c r="L14" s="813">
        <v>66177</v>
      </c>
      <c r="M14" s="320">
        <v>0</v>
      </c>
      <c r="N14" s="813">
        <v>0</v>
      </c>
      <c r="O14" s="320">
        <v>0</v>
      </c>
      <c r="P14" s="813">
        <v>0</v>
      </c>
      <c r="Q14" s="320">
        <v>9</v>
      </c>
      <c r="R14" s="1170">
        <v>66238</v>
      </c>
      <c r="S14" s="383">
        <v>32</v>
      </c>
    </row>
    <row r="15" spans="1:19" ht="17.100000000000001" customHeight="1">
      <c r="A15" s="23" t="s">
        <v>614</v>
      </c>
      <c r="B15" s="1177" t="s">
        <v>257</v>
      </c>
      <c r="C15" s="320">
        <v>19</v>
      </c>
      <c r="D15" s="813">
        <v>59823</v>
      </c>
      <c r="E15" s="320">
        <v>1</v>
      </c>
      <c r="F15" s="813">
        <v>58865</v>
      </c>
      <c r="G15" s="320">
        <v>69</v>
      </c>
      <c r="H15" s="813">
        <v>56279</v>
      </c>
      <c r="I15" s="320">
        <v>22</v>
      </c>
      <c r="J15" s="813">
        <v>52486</v>
      </c>
      <c r="K15" s="320">
        <v>7</v>
      </c>
      <c r="L15" s="813">
        <v>47399</v>
      </c>
      <c r="M15" s="320">
        <v>1</v>
      </c>
      <c r="N15" s="813">
        <v>50857</v>
      </c>
      <c r="O15" s="320">
        <v>0</v>
      </c>
      <c r="P15" s="813">
        <v>0</v>
      </c>
      <c r="Q15" s="320">
        <v>15</v>
      </c>
      <c r="R15" s="1170">
        <v>47940</v>
      </c>
      <c r="S15" s="383">
        <v>134</v>
      </c>
    </row>
    <row r="16" spans="1:19" ht="17.100000000000001" customHeight="1">
      <c r="A16" s="23" t="s">
        <v>629</v>
      </c>
      <c r="B16" s="1177" t="s">
        <v>258</v>
      </c>
      <c r="C16" s="320">
        <v>115</v>
      </c>
      <c r="D16" s="813">
        <v>77556</v>
      </c>
      <c r="E16" s="320">
        <v>2</v>
      </c>
      <c r="F16" s="813">
        <v>77146</v>
      </c>
      <c r="G16" s="320">
        <v>193</v>
      </c>
      <c r="H16" s="813">
        <v>71657</v>
      </c>
      <c r="I16" s="320">
        <v>11</v>
      </c>
      <c r="J16" s="813">
        <v>65919</v>
      </c>
      <c r="K16" s="320">
        <v>3</v>
      </c>
      <c r="L16" s="813">
        <v>66044</v>
      </c>
      <c r="M16" s="320">
        <v>0</v>
      </c>
      <c r="N16" s="813">
        <v>0</v>
      </c>
      <c r="O16" s="320">
        <v>0</v>
      </c>
      <c r="P16" s="813">
        <v>0</v>
      </c>
      <c r="Q16" s="320">
        <v>2</v>
      </c>
      <c r="R16" s="1170">
        <v>57265</v>
      </c>
      <c r="S16" s="383">
        <v>326</v>
      </c>
    </row>
    <row r="17" spans="1:19" ht="17.100000000000001" customHeight="1">
      <c r="A17" s="23" t="s">
        <v>630</v>
      </c>
      <c r="B17" s="1177" t="s">
        <v>259</v>
      </c>
      <c r="C17" s="320">
        <v>85</v>
      </c>
      <c r="D17" s="813">
        <v>93014</v>
      </c>
      <c r="E17" s="320">
        <v>1</v>
      </c>
      <c r="F17" s="813">
        <v>82551</v>
      </c>
      <c r="G17" s="320">
        <v>109</v>
      </c>
      <c r="H17" s="813">
        <v>68477</v>
      </c>
      <c r="I17" s="320">
        <v>11</v>
      </c>
      <c r="J17" s="813">
        <v>56208</v>
      </c>
      <c r="K17" s="320">
        <v>7</v>
      </c>
      <c r="L17" s="813">
        <v>62360</v>
      </c>
      <c r="M17" s="320">
        <v>0</v>
      </c>
      <c r="N17" s="813">
        <v>0</v>
      </c>
      <c r="O17" s="320">
        <v>0</v>
      </c>
      <c r="P17" s="813">
        <v>0</v>
      </c>
      <c r="Q17" s="320">
        <v>14</v>
      </c>
      <c r="R17" s="1170">
        <v>53644</v>
      </c>
      <c r="S17" s="383">
        <v>227</v>
      </c>
    </row>
    <row r="18" spans="1:19" ht="17.100000000000001" customHeight="1">
      <c r="A18" s="23" t="s">
        <v>631</v>
      </c>
      <c r="B18" s="1177" t="s">
        <v>260</v>
      </c>
      <c r="C18" s="320">
        <v>26</v>
      </c>
      <c r="D18" s="813">
        <v>68841</v>
      </c>
      <c r="E18" s="320">
        <v>0</v>
      </c>
      <c r="F18" s="813">
        <v>0</v>
      </c>
      <c r="G18" s="320">
        <v>31</v>
      </c>
      <c r="H18" s="813">
        <v>58941</v>
      </c>
      <c r="I18" s="320">
        <v>2</v>
      </c>
      <c r="J18" s="813">
        <v>57757</v>
      </c>
      <c r="K18" s="320">
        <v>4</v>
      </c>
      <c r="L18" s="813">
        <v>48500</v>
      </c>
      <c r="M18" s="320">
        <v>2</v>
      </c>
      <c r="N18" s="813">
        <v>41481</v>
      </c>
      <c r="O18" s="320">
        <v>0</v>
      </c>
      <c r="P18" s="813">
        <v>0</v>
      </c>
      <c r="Q18" s="320">
        <v>9</v>
      </c>
      <c r="R18" s="1170">
        <v>55608</v>
      </c>
      <c r="S18" s="383">
        <v>74</v>
      </c>
    </row>
    <row r="19" spans="1:19" ht="17.100000000000001" customHeight="1">
      <c r="A19" s="23" t="s">
        <v>788</v>
      </c>
      <c r="B19" s="1177" t="s">
        <v>261</v>
      </c>
      <c r="C19" s="320">
        <v>15</v>
      </c>
      <c r="D19" s="813">
        <v>63296</v>
      </c>
      <c r="E19" s="320">
        <v>0</v>
      </c>
      <c r="F19" s="813">
        <v>0</v>
      </c>
      <c r="G19" s="320">
        <v>56</v>
      </c>
      <c r="H19" s="813">
        <v>58927</v>
      </c>
      <c r="I19" s="320">
        <v>5</v>
      </c>
      <c r="J19" s="813">
        <v>57081</v>
      </c>
      <c r="K19" s="320">
        <v>0</v>
      </c>
      <c r="L19" s="813">
        <v>0</v>
      </c>
      <c r="M19" s="320">
        <v>0</v>
      </c>
      <c r="N19" s="813">
        <v>0</v>
      </c>
      <c r="O19" s="320">
        <v>0</v>
      </c>
      <c r="P19" s="813">
        <v>0</v>
      </c>
      <c r="Q19" s="320">
        <v>0</v>
      </c>
      <c r="R19" s="1170">
        <v>0</v>
      </c>
      <c r="S19" s="383">
        <v>76</v>
      </c>
    </row>
    <row r="20" spans="1:19" ht="17.100000000000001" customHeight="1">
      <c r="A20" s="23" t="s">
        <v>789</v>
      </c>
      <c r="B20" s="1177" t="s">
        <v>262</v>
      </c>
      <c r="C20" s="320">
        <v>43</v>
      </c>
      <c r="D20" s="813">
        <v>64485</v>
      </c>
      <c r="E20" s="320">
        <v>0</v>
      </c>
      <c r="F20" s="813">
        <v>0</v>
      </c>
      <c r="G20" s="320">
        <v>77</v>
      </c>
      <c r="H20" s="813">
        <v>59193</v>
      </c>
      <c r="I20" s="320">
        <v>11</v>
      </c>
      <c r="J20" s="813">
        <v>59328</v>
      </c>
      <c r="K20" s="320">
        <v>1</v>
      </c>
      <c r="L20" s="813">
        <v>38291</v>
      </c>
      <c r="M20" s="320">
        <v>0</v>
      </c>
      <c r="N20" s="813">
        <v>0</v>
      </c>
      <c r="O20" s="320">
        <v>0</v>
      </c>
      <c r="P20" s="813">
        <v>0</v>
      </c>
      <c r="Q20" s="320">
        <v>0</v>
      </c>
      <c r="R20" s="1170">
        <v>0</v>
      </c>
      <c r="S20" s="383">
        <v>132</v>
      </c>
    </row>
    <row r="21" spans="1:19" ht="17.100000000000001" customHeight="1">
      <c r="A21" s="23" t="s">
        <v>632</v>
      </c>
      <c r="B21" s="1177" t="s">
        <v>263</v>
      </c>
      <c r="C21" s="320">
        <v>322</v>
      </c>
      <c r="D21" s="813">
        <v>76624</v>
      </c>
      <c r="E21" s="320">
        <v>0</v>
      </c>
      <c r="F21" s="813">
        <v>0</v>
      </c>
      <c r="G21" s="320">
        <v>341</v>
      </c>
      <c r="H21" s="813">
        <v>70351</v>
      </c>
      <c r="I21" s="320">
        <v>9</v>
      </c>
      <c r="J21" s="813">
        <v>58654</v>
      </c>
      <c r="K21" s="320">
        <v>5</v>
      </c>
      <c r="L21" s="813">
        <v>65369</v>
      </c>
      <c r="M21" s="320">
        <v>0</v>
      </c>
      <c r="N21" s="813">
        <v>0</v>
      </c>
      <c r="O21" s="320">
        <v>0</v>
      </c>
      <c r="P21" s="813">
        <v>0</v>
      </c>
      <c r="Q21" s="320">
        <v>0</v>
      </c>
      <c r="R21" s="1170">
        <v>0</v>
      </c>
      <c r="S21" s="383">
        <v>677</v>
      </c>
    </row>
    <row r="22" spans="1:19" ht="17.100000000000001" customHeight="1">
      <c r="A22" s="23" t="s">
        <v>633</v>
      </c>
      <c r="B22" s="1177" t="s">
        <v>264</v>
      </c>
      <c r="C22" s="320">
        <v>7</v>
      </c>
      <c r="D22" s="813">
        <v>60839</v>
      </c>
      <c r="E22" s="320">
        <v>1</v>
      </c>
      <c r="F22" s="813">
        <v>62159</v>
      </c>
      <c r="G22" s="320">
        <v>16</v>
      </c>
      <c r="H22" s="813">
        <v>54955</v>
      </c>
      <c r="I22" s="320">
        <v>2</v>
      </c>
      <c r="J22" s="813">
        <v>46600</v>
      </c>
      <c r="K22" s="320">
        <v>1</v>
      </c>
      <c r="L22" s="813">
        <v>48141</v>
      </c>
      <c r="M22" s="320">
        <v>0</v>
      </c>
      <c r="N22" s="813">
        <v>0</v>
      </c>
      <c r="O22" s="320">
        <v>1</v>
      </c>
      <c r="P22" s="813">
        <v>43085</v>
      </c>
      <c r="Q22" s="320">
        <v>6</v>
      </c>
      <c r="R22" s="1170">
        <v>45683</v>
      </c>
      <c r="S22" s="383">
        <v>34</v>
      </c>
    </row>
    <row r="23" spans="1:19" ht="17.100000000000001" customHeight="1">
      <c r="A23" s="23" t="s">
        <v>634</v>
      </c>
      <c r="B23" s="1177" t="s">
        <v>265</v>
      </c>
      <c r="C23" s="320">
        <v>22</v>
      </c>
      <c r="D23" s="813">
        <v>65572</v>
      </c>
      <c r="E23" s="320">
        <v>4</v>
      </c>
      <c r="F23" s="813">
        <v>64758</v>
      </c>
      <c r="G23" s="320">
        <v>26</v>
      </c>
      <c r="H23" s="813">
        <v>56147</v>
      </c>
      <c r="I23" s="320">
        <v>6</v>
      </c>
      <c r="J23" s="813">
        <v>59117</v>
      </c>
      <c r="K23" s="320">
        <v>1</v>
      </c>
      <c r="L23" s="813">
        <v>45909</v>
      </c>
      <c r="M23" s="320">
        <v>0</v>
      </c>
      <c r="N23" s="813">
        <v>0</v>
      </c>
      <c r="O23" s="320">
        <v>0</v>
      </c>
      <c r="P23" s="813">
        <v>0</v>
      </c>
      <c r="Q23" s="320">
        <v>25</v>
      </c>
      <c r="R23" s="1170">
        <v>53611</v>
      </c>
      <c r="S23" s="383">
        <v>84</v>
      </c>
    </row>
    <row r="24" spans="1:19" ht="17.100000000000001" customHeight="1">
      <c r="A24" s="23" t="s">
        <v>635</v>
      </c>
      <c r="B24" s="1177" t="s">
        <v>266</v>
      </c>
      <c r="C24" s="320">
        <v>101</v>
      </c>
      <c r="D24" s="813">
        <v>68920</v>
      </c>
      <c r="E24" s="320">
        <v>3</v>
      </c>
      <c r="F24" s="813">
        <v>69645</v>
      </c>
      <c r="G24" s="320">
        <v>180</v>
      </c>
      <c r="H24" s="813">
        <v>65139</v>
      </c>
      <c r="I24" s="320">
        <v>12</v>
      </c>
      <c r="J24" s="813">
        <v>61543</v>
      </c>
      <c r="K24" s="320">
        <v>7</v>
      </c>
      <c r="L24" s="813">
        <v>51588</v>
      </c>
      <c r="M24" s="320">
        <v>12</v>
      </c>
      <c r="N24" s="813">
        <v>50672</v>
      </c>
      <c r="O24" s="320">
        <v>0</v>
      </c>
      <c r="P24" s="813">
        <v>0</v>
      </c>
      <c r="Q24" s="320">
        <v>0</v>
      </c>
      <c r="R24" s="1170">
        <v>0</v>
      </c>
      <c r="S24" s="383">
        <v>315</v>
      </c>
    </row>
    <row r="25" spans="1:19" ht="17.100000000000001" customHeight="1">
      <c r="A25" s="23" t="s">
        <v>636</v>
      </c>
      <c r="B25" s="1177" t="s">
        <v>267</v>
      </c>
      <c r="C25" s="320">
        <v>39</v>
      </c>
      <c r="D25" s="813">
        <v>71993</v>
      </c>
      <c r="E25" s="320">
        <v>0</v>
      </c>
      <c r="F25" s="813">
        <v>0</v>
      </c>
      <c r="G25" s="320">
        <v>96</v>
      </c>
      <c r="H25" s="813">
        <v>61636</v>
      </c>
      <c r="I25" s="320">
        <v>10</v>
      </c>
      <c r="J25" s="813">
        <v>53375</v>
      </c>
      <c r="K25" s="320">
        <v>0</v>
      </c>
      <c r="L25" s="813">
        <v>0</v>
      </c>
      <c r="M25" s="320">
        <v>0</v>
      </c>
      <c r="N25" s="813">
        <v>0</v>
      </c>
      <c r="O25" s="320">
        <v>0</v>
      </c>
      <c r="P25" s="813">
        <v>0</v>
      </c>
      <c r="Q25" s="320">
        <v>0</v>
      </c>
      <c r="R25" s="1170">
        <v>0</v>
      </c>
      <c r="S25" s="383">
        <v>145</v>
      </c>
    </row>
    <row r="26" spans="1:19" ht="17.100000000000001" customHeight="1">
      <c r="A26" s="23" t="s">
        <v>637</v>
      </c>
      <c r="B26" s="1177" t="s">
        <v>268</v>
      </c>
      <c r="C26" s="320">
        <v>44</v>
      </c>
      <c r="D26" s="813">
        <v>58322</v>
      </c>
      <c r="E26" s="320">
        <v>14</v>
      </c>
      <c r="F26" s="813">
        <v>61558</v>
      </c>
      <c r="G26" s="320">
        <v>69</v>
      </c>
      <c r="H26" s="813">
        <v>54575</v>
      </c>
      <c r="I26" s="320">
        <v>13</v>
      </c>
      <c r="J26" s="813">
        <v>52501</v>
      </c>
      <c r="K26" s="320">
        <v>6</v>
      </c>
      <c r="L26" s="813">
        <v>49724</v>
      </c>
      <c r="M26" s="320">
        <v>4</v>
      </c>
      <c r="N26" s="813">
        <v>49384</v>
      </c>
      <c r="O26" s="320">
        <v>0</v>
      </c>
      <c r="P26" s="813">
        <v>0</v>
      </c>
      <c r="Q26" s="320">
        <v>3</v>
      </c>
      <c r="R26" s="1170">
        <v>48795</v>
      </c>
      <c r="S26" s="383">
        <v>153</v>
      </c>
    </row>
    <row r="27" spans="1:19" ht="17.100000000000001" customHeight="1">
      <c r="A27" s="23" t="s">
        <v>638</v>
      </c>
      <c r="B27" s="1177" t="s">
        <v>269</v>
      </c>
      <c r="C27" s="320">
        <v>57</v>
      </c>
      <c r="D27" s="813">
        <v>58598</v>
      </c>
      <c r="E27" s="320">
        <v>1</v>
      </c>
      <c r="F27" s="813">
        <v>63926</v>
      </c>
      <c r="G27" s="320">
        <v>111</v>
      </c>
      <c r="H27" s="813">
        <v>50891</v>
      </c>
      <c r="I27" s="320">
        <v>7</v>
      </c>
      <c r="J27" s="813">
        <v>47648</v>
      </c>
      <c r="K27" s="320">
        <v>0</v>
      </c>
      <c r="L27" s="813">
        <v>0</v>
      </c>
      <c r="M27" s="320">
        <v>0</v>
      </c>
      <c r="N27" s="813">
        <v>0</v>
      </c>
      <c r="O27" s="320">
        <v>0</v>
      </c>
      <c r="P27" s="813">
        <v>0</v>
      </c>
      <c r="Q27" s="320">
        <v>6</v>
      </c>
      <c r="R27" s="1170">
        <v>45438</v>
      </c>
      <c r="S27" s="383">
        <v>182</v>
      </c>
    </row>
    <row r="28" spans="1:19" ht="17.100000000000001" customHeight="1">
      <c r="A28" s="23" t="s">
        <v>639</v>
      </c>
      <c r="B28" s="1177" t="s">
        <v>270</v>
      </c>
      <c r="C28" s="320">
        <v>43</v>
      </c>
      <c r="D28" s="813">
        <v>65083</v>
      </c>
      <c r="E28" s="320">
        <v>1</v>
      </c>
      <c r="F28" s="813">
        <v>59429</v>
      </c>
      <c r="G28" s="320">
        <v>90</v>
      </c>
      <c r="H28" s="813">
        <v>57445</v>
      </c>
      <c r="I28" s="320">
        <v>8</v>
      </c>
      <c r="J28" s="813">
        <v>54945</v>
      </c>
      <c r="K28" s="320">
        <v>2</v>
      </c>
      <c r="L28" s="813">
        <v>53526</v>
      </c>
      <c r="M28" s="320">
        <v>0</v>
      </c>
      <c r="N28" s="813">
        <v>0</v>
      </c>
      <c r="O28" s="320">
        <v>0</v>
      </c>
      <c r="P28" s="813">
        <v>0</v>
      </c>
      <c r="Q28" s="320">
        <v>1</v>
      </c>
      <c r="R28" s="1170">
        <v>51386</v>
      </c>
      <c r="S28" s="383">
        <v>145</v>
      </c>
    </row>
    <row r="29" spans="1:19" ht="17.100000000000001" customHeight="1">
      <c r="A29" s="23" t="s">
        <v>640</v>
      </c>
      <c r="B29" s="1177" t="s">
        <v>271</v>
      </c>
      <c r="C29" s="320">
        <v>135</v>
      </c>
      <c r="D29" s="813">
        <v>79062</v>
      </c>
      <c r="E29" s="320">
        <v>55</v>
      </c>
      <c r="F29" s="813">
        <v>71840</v>
      </c>
      <c r="G29" s="320">
        <v>95</v>
      </c>
      <c r="H29" s="813">
        <v>68891</v>
      </c>
      <c r="I29" s="320">
        <v>7</v>
      </c>
      <c r="J29" s="813">
        <v>60198</v>
      </c>
      <c r="K29" s="320">
        <v>1</v>
      </c>
      <c r="L29" s="813">
        <v>56885</v>
      </c>
      <c r="M29" s="320">
        <v>0</v>
      </c>
      <c r="N29" s="813">
        <v>0</v>
      </c>
      <c r="O29" s="320">
        <v>0</v>
      </c>
      <c r="P29" s="813">
        <v>0</v>
      </c>
      <c r="Q29" s="320">
        <v>0</v>
      </c>
      <c r="R29" s="1170">
        <v>0</v>
      </c>
      <c r="S29" s="383">
        <v>293</v>
      </c>
    </row>
    <row r="30" spans="1:19" ht="17.100000000000001" customHeight="1">
      <c r="A30" s="23" t="s">
        <v>641</v>
      </c>
      <c r="B30" s="1177" t="s">
        <v>272</v>
      </c>
      <c r="C30" s="320">
        <v>90</v>
      </c>
      <c r="D30" s="813">
        <v>66479</v>
      </c>
      <c r="E30" s="320">
        <v>8</v>
      </c>
      <c r="F30" s="813">
        <v>67882</v>
      </c>
      <c r="G30" s="320">
        <v>134</v>
      </c>
      <c r="H30" s="813">
        <v>65211</v>
      </c>
      <c r="I30" s="320">
        <v>20</v>
      </c>
      <c r="J30" s="813">
        <v>62060</v>
      </c>
      <c r="K30" s="320">
        <v>13</v>
      </c>
      <c r="L30" s="813">
        <v>62002</v>
      </c>
      <c r="M30" s="320">
        <v>6</v>
      </c>
      <c r="N30" s="813">
        <v>57671</v>
      </c>
      <c r="O30" s="320">
        <v>3</v>
      </c>
      <c r="P30" s="813">
        <v>53775</v>
      </c>
      <c r="Q30" s="320">
        <v>0</v>
      </c>
      <c r="R30" s="1170">
        <v>0</v>
      </c>
      <c r="S30" s="383">
        <v>274</v>
      </c>
    </row>
    <row r="31" spans="1:19" ht="17.100000000000001" customHeight="1">
      <c r="A31" s="23" t="s">
        <v>642</v>
      </c>
      <c r="B31" s="1177" t="s">
        <v>273</v>
      </c>
      <c r="C31" s="320">
        <v>80</v>
      </c>
      <c r="D31" s="813">
        <v>72218</v>
      </c>
      <c r="E31" s="320">
        <v>19</v>
      </c>
      <c r="F31" s="813">
        <v>72516</v>
      </c>
      <c r="G31" s="320">
        <v>77</v>
      </c>
      <c r="H31" s="813">
        <v>64554</v>
      </c>
      <c r="I31" s="320">
        <v>2</v>
      </c>
      <c r="J31" s="813">
        <v>57679</v>
      </c>
      <c r="K31" s="320">
        <v>5</v>
      </c>
      <c r="L31" s="813">
        <v>58242</v>
      </c>
      <c r="M31" s="320">
        <v>1</v>
      </c>
      <c r="N31" s="813">
        <v>56020</v>
      </c>
      <c r="O31" s="320">
        <v>1</v>
      </c>
      <c r="P31" s="813">
        <v>46531</v>
      </c>
      <c r="Q31" s="320">
        <v>5</v>
      </c>
      <c r="R31" s="1170">
        <v>71117</v>
      </c>
      <c r="S31" s="383">
        <v>190</v>
      </c>
    </row>
    <row r="32" spans="1:19" ht="17.100000000000001" customHeight="1">
      <c r="A32" s="23" t="s">
        <v>643</v>
      </c>
      <c r="B32" s="1177" t="s">
        <v>274</v>
      </c>
      <c r="C32" s="320">
        <v>20</v>
      </c>
      <c r="D32" s="813">
        <v>61559</v>
      </c>
      <c r="E32" s="320">
        <v>0</v>
      </c>
      <c r="F32" s="813">
        <v>0</v>
      </c>
      <c r="G32" s="320">
        <v>31</v>
      </c>
      <c r="H32" s="813">
        <v>56291</v>
      </c>
      <c r="I32" s="320">
        <v>9</v>
      </c>
      <c r="J32" s="813">
        <v>53712</v>
      </c>
      <c r="K32" s="320">
        <v>6</v>
      </c>
      <c r="L32" s="813">
        <v>54595</v>
      </c>
      <c r="M32" s="320">
        <v>4</v>
      </c>
      <c r="N32" s="813">
        <v>59159</v>
      </c>
      <c r="O32" s="320">
        <v>0</v>
      </c>
      <c r="P32" s="813">
        <v>0</v>
      </c>
      <c r="Q32" s="320">
        <v>0</v>
      </c>
      <c r="R32" s="1170">
        <v>0</v>
      </c>
      <c r="S32" s="383">
        <v>70</v>
      </c>
    </row>
    <row r="33" spans="1:19" ht="17.100000000000001" customHeight="1">
      <c r="A33" s="23" t="s">
        <v>644</v>
      </c>
      <c r="B33" s="1177" t="s">
        <v>275</v>
      </c>
      <c r="C33" s="320">
        <v>51</v>
      </c>
      <c r="D33" s="813">
        <v>65703</v>
      </c>
      <c r="E33" s="320">
        <v>0</v>
      </c>
      <c r="F33" s="813">
        <v>0</v>
      </c>
      <c r="G33" s="320">
        <v>105</v>
      </c>
      <c r="H33" s="813">
        <v>59613</v>
      </c>
      <c r="I33" s="320">
        <v>14</v>
      </c>
      <c r="J33" s="813">
        <v>56382</v>
      </c>
      <c r="K33" s="320">
        <v>9</v>
      </c>
      <c r="L33" s="813">
        <v>38829</v>
      </c>
      <c r="M33" s="320">
        <v>2</v>
      </c>
      <c r="N33" s="813">
        <v>38473</v>
      </c>
      <c r="O33" s="320">
        <v>0</v>
      </c>
      <c r="P33" s="813">
        <v>0</v>
      </c>
      <c r="Q33" s="320">
        <v>76</v>
      </c>
      <c r="R33" s="1170">
        <v>43685</v>
      </c>
      <c r="S33" s="383">
        <v>257</v>
      </c>
    </row>
    <row r="34" spans="1:19" ht="17.100000000000001" customHeight="1" thickBot="1">
      <c r="A34" s="24" t="s">
        <v>645</v>
      </c>
      <c r="B34" s="1178" t="s">
        <v>276</v>
      </c>
      <c r="C34" s="1172">
        <v>172</v>
      </c>
      <c r="D34" s="1171">
        <v>87028</v>
      </c>
      <c r="E34" s="1172">
        <v>82</v>
      </c>
      <c r="F34" s="1171">
        <v>81790</v>
      </c>
      <c r="G34" s="1172">
        <v>229</v>
      </c>
      <c r="H34" s="1171">
        <v>75064</v>
      </c>
      <c r="I34" s="1172">
        <v>11</v>
      </c>
      <c r="J34" s="1171">
        <v>63596</v>
      </c>
      <c r="K34" s="1172">
        <v>12</v>
      </c>
      <c r="L34" s="1171">
        <v>65364</v>
      </c>
      <c r="M34" s="1172">
        <v>0</v>
      </c>
      <c r="N34" s="1171">
        <v>0</v>
      </c>
      <c r="O34" s="1172">
        <v>0</v>
      </c>
      <c r="P34" s="1171">
        <v>0</v>
      </c>
      <c r="Q34" s="1172">
        <v>2</v>
      </c>
      <c r="R34" s="1173">
        <v>65959</v>
      </c>
      <c r="S34" s="898">
        <v>508</v>
      </c>
    </row>
    <row r="35" spans="1:19" ht="17.100000000000001" customHeight="1">
      <c r="A35" s="184"/>
      <c r="B35" s="266"/>
      <c r="C35" s="275"/>
      <c r="D35" s="277"/>
      <c r="E35" s="275"/>
      <c r="F35" s="277"/>
      <c r="G35" s="275"/>
      <c r="H35" s="277"/>
      <c r="I35" s="275"/>
      <c r="J35" s="277"/>
      <c r="K35" s="275"/>
      <c r="L35" s="277"/>
      <c r="M35" s="275"/>
      <c r="N35" s="277"/>
      <c r="O35" s="275"/>
      <c r="P35" s="277"/>
      <c r="Q35" s="275"/>
      <c r="R35" s="277"/>
      <c r="S35" s="275"/>
    </row>
    <row r="36" spans="1:19" ht="17.100000000000001" customHeight="1">
      <c r="A36" s="1219" t="s">
        <v>1041</v>
      </c>
      <c r="B36" s="1219"/>
      <c r="C36" s="1219"/>
      <c r="D36" s="1219"/>
      <c r="E36" s="1219"/>
      <c r="F36" s="1219"/>
      <c r="G36" s="1219"/>
      <c r="H36" s="1219"/>
      <c r="I36" s="1219"/>
      <c r="J36" s="1219"/>
      <c r="K36" s="1219"/>
      <c r="L36" s="1219"/>
      <c r="M36" s="1219"/>
      <c r="N36" s="1219"/>
      <c r="O36" s="1219"/>
      <c r="P36" s="1219"/>
      <c r="Q36" s="1219"/>
      <c r="R36" s="1219"/>
      <c r="S36" s="15"/>
    </row>
    <row r="37" spans="1:19" ht="17.100000000000001" customHeight="1">
      <c r="A37" s="1219" t="s">
        <v>763</v>
      </c>
      <c r="B37" s="1219"/>
      <c r="C37" s="1219"/>
      <c r="D37" s="1219"/>
      <c r="E37" s="1219"/>
      <c r="F37" s="1219"/>
      <c r="G37" s="1219"/>
      <c r="H37" s="1219"/>
      <c r="I37" s="1219"/>
      <c r="J37" s="1219"/>
      <c r="K37" s="1219"/>
      <c r="L37" s="1219"/>
      <c r="M37" s="1219"/>
      <c r="N37" s="1219"/>
      <c r="O37" s="1219"/>
      <c r="P37" s="1219"/>
      <c r="Q37" s="1219"/>
      <c r="R37" s="1219"/>
      <c r="S37" s="15"/>
    </row>
    <row r="38" spans="1:19" ht="31.5" customHeight="1">
      <c r="A38" s="1221" t="s">
        <v>802</v>
      </c>
      <c r="B38" s="1221"/>
      <c r="C38" s="1221"/>
      <c r="D38" s="1221"/>
      <c r="E38" s="1221"/>
      <c r="F38" s="1221"/>
      <c r="G38" s="1221"/>
      <c r="H38" s="1221"/>
      <c r="I38" s="1221"/>
      <c r="J38" s="1221"/>
      <c r="K38" s="1221"/>
      <c r="L38" s="1221"/>
      <c r="M38" s="1221"/>
      <c r="N38" s="1221"/>
      <c r="O38" s="1221"/>
      <c r="P38" s="1221"/>
      <c r="Q38" s="1221"/>
      <c r="R38" s="1221"/>
      <c r="S38" s="15"/>
    </row>
    <row r="39" spans="1:19" ht="14.25" customHeight="1">
      <c r="A39" s="1221"/>
      <c r="B39" s="1221"/>
      <c r="C39" s="1221"/>
      <c r="D39" s="1221"/>
      <c r="E39" s="1221"/>
      <c r="F39" s="1221"/>
      <c r="G39" s="1221"/>
      <c r="H39" s="1221"/>
      <c r="I39" s="1221"/>
      <c r="J39" s="1221"/>
      <c r="K39" s="1221"/>
      <c r="L39" s="1221"/>
      <c r="M39" s="1221"/>
      <c r="N39" s="1221"/>
      <c r="O39" s="1221"/>
      <c r="P39" s="1221"/>
      <c r="Q39" s="15"/>
      <c r="R39" s="15"/>
      <c r="S39" s="15"/>
    </row>
    <row r="40" spans="1:19" ht="15" customHeight="1">
      <c r="A40" s="128" t="s">
        <v>204</v>
      </c>
    </row>
  </sheetData>
  <mergeCells count="16">
    <mergeCell ref="A2:S2"/>
    <mergeCell ref="A4:A5"/>
    <mergeCell ref="S4:S5"/>
    <mergeCell ref="A39:P39"/>
    <mergeCell ref="B4:B5"/>
    <mergeCell ref="C4:D4"/>
    <mergeCell ref="E4:F4"/>
    <mergeCell ref="G4:H4"/>
    <mergeCell ref="I4:J4"/>
    <mergeCell ref="K4:L4"/>
    <mergeCell ref="M4:N4"/>
    <mergeCell ref="O4:P4"/>
    <mergeCell ref="Q4:R4"/>
    <mergeCell ref="A36:R36"/>
    <mergeCell ref="A38:R38"/>
    <mergeCell ref="A37:R37"/>
  </mergeCells>
  <hyperlinks>
    <hyperlink ref="A1" location="'Table of Contents'!A1" display="Return to Table of Contents" xr:uid="{BFAE4FBB-0624-4FF6-97F5-21A9056D1E2A}"/>
    <hyperlink ref="A40" location="'Table of Contents'!A1" display="Return to Table of Contents" xr:uid="{55D8139C-26F6-4025-8659-D4999B2B8227}"/>
  </hyperlinks>
  <pageMargins left="0.2" right="0.2" top="0.5" bottom="0.5" header="0" footer="0"/>
  <pageSetup paperSize="5"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BC7C-387C-4BD5-9547-197C463C2F0B}">
  <dimension ref="A1:P82"/>
  <sheetViews>
    <sheetView topLeftCell="A30" zoomScale="80" zoomScaleNormal="80" workbookViewId="0">
      <selection activeCell="Q42" sqref="Q42"/>
    </sheetView>
  </sheetViews>
  <sheetFormatPr defaultColWidth="8" defaultRowHeight="13.8"/>
  <cols>
    <col min="1" max="1" width="22.19921875" style="31" customWidth="1"/>
    <col min="2" max="2" width="20.19921875" style="30" bestFit="1" customWidth="1"/>
    <col min="3" max="3" width="17.59765625" style="32" bestFit="1" customWidth="1"/>
    <col min="4" max="4" width="13.09765625" style="30" bestFit="1" customWidth="1"/>
    <col min="5" max="5" width="14.3984375" style="30" bestFit="1" customWidth="1"/>
    <col min="6" max="6" width="18.19921875" style="32" customWidth="1"/>
    <col min="7" max="7" width="19.8984375" style="30" customWidth="1"/>
    <col min="8" max="8" width="14.5" style="30" bestFit="1" customWidth="1"/>
    <col min="9" max="9" width="14.69921875" style="30" customWidth="1"/>
    <col min="10" max="10" width="16" style="30" customWidth="1"/>
    <col min="11" max="11" width="15.3984375" style="30" customWidth="1"/>
    <col min="12" max="12" width="17.3984375" style="30" customWidth="1"/>
    <col min="13" max="14" width="15.5" style="30" bestFit="1" customWidth="1"/>
    <col min="15" max="15" width="8" style="30"/>
    <col min="16" max="16" width="13" style="30" bestFit="1" customWidth="1"/>
    <col min="17" max="16384" width="8" style="30"/>
  </cols>
  <sheetData>
    <row r="1" spans="1:16" ht="16.8" thickBot="1">
      <c r="A1" s="128" t="s">
        <v>204</v>
      </c>
    </row>
    <row r="2" spans="1:16">
      <c r="A2" s="449" t="s">
        <v>155</v>
      </c>
      <c r="B2" s="475"/>
      <c r="C2" s="475"/>
      <c r="D2" s="475"/>
      <c r="E2" s="475"/>
      <c r="F2" s="475"/>
      <c r="G2" s="450" t="s">
        <v>803</v>
      </c>
      <c r="H2" s="475"/>
      <c r="I2" s="475"/>
      <c r="J2" s="475"/>
      <c r="K2" s="475"/>
      <c r="L2" s="475"/>
      <c r="M2" s="475"/>
      <c r="N2" s="451"/>
      <c r="O2" s="33"/>
      <c r="P2" s="33"/>
    </row>
    <row r="3" spans="1:16">
      <c r="A3" s="449"/>
      <c r="B3" s="452"/>
      <c r="C3" s="452"/>
      <c r="D3" s="452"/>
      <c r="E3" s="452"/>
      <c r="F3" s="452"/>
      <c r="G3" s="449" t="s">
        <v>323</v>
      </c>
      <c r="H3" s="452"/>
      <c r="I3" s="452"/>
      <c r="J3" s="452"/>
      <c r="K3" s="452"/>
      <c r="L3" s="452"/>
      <c r="M3" s="452"/>
      <c r="N3" s="453"/>
      <c r="O3" s="33"/>
      <c r="P3" s="33"/>
    </row>
    <row r="4" spans="1:16">
      <c r="A4" s="449" t="s">
        <v>155</v>
      </c>
      <c r="B4" s="452"/>
      <c r="C4" s="452"/>
      <c r="D4" s="452"/>
      <c r="E4" s="452"/>
      <c r="F4" s="452"/>
      <c r="G4" s="449" t="s">
        <v>804</v>
      </c>
      <c r="H4" s="452"/>
      <c r="I4" s="452"/>
      <c r="J4" s="452"/>
      <c r="K4" s="452"/>
      <c r="L4" s="452"/>
      <c r="M4" s="452"/>
      <c r="N4" s="453"/>
      <c r="O4" s="33"/>
      <c r="P4" s="33"/>
    </row>
    <row r="5" spans="1:16">
      <c r="A5" s="449" t="s">
        <v>155</v>
      </c>
      <c r="B5" s="452"/>
      <c r="C5" s="452"/>
      <c r="D5" s="452"/>
      <c r="E5" s="452"/>
      <c r="F5" s="452"/>
      <c r="G5" s="452" t="s">
        <v>325</v>
      </c>
      <c r="H5" s="452"/>
      <c r="I5" s="452"/>
      <c r="J5" s="452"/>
      <c r="K5" s="452"/>
      <c r="L5" s="452"/>
      <c r="M5" s="452"/>
      <c r="N5" s="453"/>
      <c r="O5" s="33"/>
      <c r="P5" s="33"/>
    </row>
    <row r="6" spans="1:16">
      <c r="A6" s="454"/>
      <c r="B6" s="188"/>
      <c r="C6" s="189"/>
      <c r="D6" s="188"/>
      <c r="E6" s="188"/>
      <c r="F6" s="189"/>
      <c r="G6" s="188"/>
      <c r="H6" s="188"/>
      <c r="I6" s="188"/>
      <c r="J6" s="188"/>
      <c r="K6" s="188"/>
      <c r="L6" s="188"/>
      <c r="M6" s="455"/>
      <c r="N6" s="456"/>
      <c r="O6" s="33"/>
      <c r="P6" s="33"/>
    </row>
    <row r="7" spans="1:16">
      <c r="A7" s="932"/>
      <c r="B7" s="933"/>
      <c r="C7" s="933"/>
      <c r="D7" s="933"/>
      <c r="E7" s="933"/>
      <c r="F7" s="933"/>
      <c r="G7" s="932" t="s">
        <v>805</v>
      </c>
      <c r="H7" s="933"/>
      <c r="I7" s="933"/>
      <c r="J7" s="933"/>
      <c r="K7" s="933"/>
      <c r="L7" s="933"/>
      <c r="M7" s="933"/>
      <c r="N7" s="934"/>
      <c r="O7" s="33"/>
      <c r="P7" s="33"/>
    </row>
    <row r="8" spans="1:16">
      <c r="A8" s="935"/>
      <c r="B8" s="936" t="s">
        <v>806</v>
      </c>
      <c r="C8" s="933"/>
      <c r="D8" s="933"/>
      <c r="E8" s="937"/>
      <c r="F8" s="937"/>
      <c r="G8" s="937"/>
      <c r="H8" s="937"/>
      <c r="I8" s="937"/>
      <c r="J8" s="937"/>
      <c r="K8" s="937"/>
      <c r="L8" s="937"/>
      <c r="M8" s="937"/>
      <c r="N8" s="938"/>
      <c r="O8" s="33"/>
      <c r="P8" s="33"/>
    </row>
    <row r="9" spans="1:16" s="31" customFormat="1" ht="41.4">
      <c r="A9" s="939"/>
      <c r="B9" s="940" t="s">
        <v>424</v>
      </c>
      <c r="C9" s="941" t="s">
        <v>807</v>
      </c>
      <c r="D9" s="940" t="s">
        <v>561</v>
      </c>
      <c r="E9" s="940" t="s">
        <v>808</v>
      </c>
      <c r="F9" s="940" t="s">
        <v>809</v>
      </c>
      <c r="G9" s="941" t="s">
        <v>427</v>
      </c>
      <c r="H9" s="940" t="s">
        <v>810</v>
      </c>
      <c r="I9" s="940" t="s">
        <v>413</v>
      </c>
      <c r="J9" s="940" t="s">
        <v>811</v>
      </c>
      <c r="K9" s="940" t="s">
        <v>812</v>
      </c>
      <c r="L9" s="940" t="s">
        <v>813</v>
      </c>
      <c r="M9" s="940" t="s">
        <v>814</v>
      </c>
      <c r="N9" s="942" t="s">
        <v>815</v>
      </c>
      <c r="O9" s="34"/>
      <c r="P9" s="34"/>
    </row>
    <row r="10" spans="1:16" s="32" customFormat="1">
      <c r="A10" s="943"/>
      <c r="B10" s="944">
        <v>35378635</v>
      </c>
      <c r="C10" s="944">
        <v>1754480938</v>
      </c>
      <c r="D10" s="944">
        <v>5555174</v>
      </c>
      <c r="E10" s="944">
        <v>48865323</v>
      </c>
      <c r="F10" s="944">
        <v>578659554</v>
      </c>
      <c r="G10" s="944">
        <v>2407755</v>
      </c>
      <c r="H10" s="944">
        <v>21440563.873708647</v>
      </c>
      <c r="I10" s="186">
        <v>39029184</v>
      </c>
      <c r="J10" s="944">
        <v>115653800</v>
      </c>
      <c r="K10" s="944">
        <v>655804231</v>
      </c>
      <c r="L10" s="944">
        <v>1299088028</v>
      </c>
      <c r="M10" s="944">
        <v>254596774</v>
      </c>
      <c r="N10" s="945">
        <v>65982327</v>
      </c>
      <c r="O10" s="35"/>
      <c r="P10" s="35"/>
    </row>
    <row r="11" spans="1:16" ht="41.4">
      <c r="A11" s="939" t="s">
        <v>816</v>
      </c>
      <c r="B11" s="946"/>
      <c r="C11" s="946"/>
      <c r="D11" s="946"/>
      <c r="E11" s="946">
        <v>2.2402854466702558E-2</v>
      </c>
      <c r="F11" s="946">
        <v>0.26529295169150952</v>
      </c>
      <c r="G11" s="947"/>
      <c r="H11" s="948"/>
      <c r="I11" s="948"/>
      <c r="J11" s="948"/>
      <c r="K11" s="948"/>
      <c r="L11" s="946">
        <v>0.59558145212136659</v>
      </c>
      <c r="M11" s="946">
        <v>0.11672274172042128</v>
      </c>
      <c r="N11" s="949"/>
      <c r="O11" s="33"/>
      <c r="P11" s="33"/>
    </row>
    <row r="12" spans="1:16" ht="41.4">
      <c r="A12" s="939" t="s">
        <v>817</v>
      </c>
      <c r="B12" s="946">
        <v>1.3123940741253755E-2</v>
      </c>
      <c r="C12" s="946">
        <v>0.65083641191841646</v>
      </c>
      <c r="D12" s="946">
        <v>2.0607288659767E-3</v>
      </c>
      <c r="E12" s="946"/>
      <c r="F12" s="946"/>
      <c r="G12" s="946">
        <v>8.9317278463279983E-4</v>
      </c>
      <c r="H12" s="946">
        <v>7.9535202456968261E-3</v>
      </c>
      <c r="I12" s="946">
        <v>1.447813625357477E-2</v>
      </c>
      <c r="J12" s="946">
        <v>4.2902548888638967E-2</v>
      </c>
      <c r="K12" s="946">
        <v>0.24327495578920694</v>
      </c>
      <c r="L12" s="946"/>
      <c r="M12" s="946"/>
      <c r="N12" s="950">
        <v>2.447658451260281E-2</v>
      </c>
      <c r="O12" s="33"/>
      <c r="P12" s="33"/>
    </row>
    <row r="13" spans="1:16">
      <c r="A13" s="454"/>
      <c r="B13" s="457"/>
      <c r="C13" s="189"/>
      <c r="D13" s="188"/>
      <c r="E13" s="457"/>
      <c r="F13" s="189"/>
      <c r="G13" s="188"/>
      <c r="H13" s="188"/>
      <c r="I13" s="457"/>
      <c r="J13" s="187"/>
      <c r="K13" s="187"/>
      <c r="L13" s="188"/>
      <c r="M13" s="188"/>
      <c r="N13" s="456"/>
      <c r="O13" s="33"/>
      <c r="P13" s="33"/>
    </row>
    <row r="14" spans="1:16">
      <c r="A14" s="454"/>
      <c r="B14" s="457"/>
      <c r="C14" s="189"/>
      <c r="D14" s="188"/>
      <c r="E14" s="457"/>
      <c r="F14" s="189"/>
      <c r="G14" s="188"/>
      <c r="H14" s="188"/>
      <c r="I14" s="188"/>
      <c r="J14" s="188"/>
      <c r="K14" s="188"/>
      <c r="L14" s="188"/>
      <c r="M14" s="188"/>
      <c r="N14" s="456"/>
      <c r="O14" s="33"/>
      <c r="P14" s="33"/>
    </row>
    <row r="15" spans="1:16">
      <c r="A15" s="454"/>
      <c r="B15" s="457"/>
      <c r="C15" s="189"/>
      <c r="D15" s="188"/>
      <c r="E15" s="457"/>
      <c r="F15" s="189"/>
      <c r="G15" s="188"/>
      <c r="H15" s="188"/>
      <c r="I15" s="188"/>
      <c r="J15" s="188"/>
      <c r="K15" s="188"/>
      <c r="L15" s="188"/>
      <c r="M15" s="188"/>
      <c r="N15" s="456"/>
      <c r="O15" s="33"/>
      <c r="P15" s="33"/>
    </row>
    <row r="16" spans="1:16">
      <c r="A16" s="454"/>
      <c r="B16" s="457"/>
      <c r="C16" s="189"/>
      <c r="D16" s="188"/>
      <c r="E16" s="457"/>
      <c r="F16" s="189" t="s">
        <v>818</v>
      </c>
      <c r="G16" s="187">
        <v>2181209679</v>
      </c>
      <c r="H16" s="188"/>
      <c r="I16" s="188"/>
      <c r="J16" s="188"/>
      <c r="K16" s="188"/>
      <c r="L16" s="188"/>
      <c r="M16" s="188"/>
      <c r="N16" s="456"/>
      <c r="O16" s="33"/>
      <c r="P16" s="33"/>
    </row>
    <row r="17" spans="1:16">
      <c r="A17" s="454"/>
      <c r="B17" s="188"/>
      <c r="C17" s="189"/>
      <c r="D17" s="188"/>
      <c r="E17" s="457"/>
      <c r="F17" s="189"/>
      <c r="G17" s="188"/>
      <c r="H17" s="188"/>
      <c r="I17" s="188"/>
      <c r="J17" s="188"/>
      <c r="K17" s="188"/>
      <c r="L17" s="188"/>
      <c r="M17" s="188"/>
      <c r="N17" s="456"/>
      <c r="O17" s="33"/>
      <c r="P17" s="33"/>
    </row>
    <row r="18" spans="1:16">
      <c r="A18" s="454"/>
      <c r="B18" s="188"/>
      <c r="C18" s="188"/>
      <c r="D18" s="188"/>
      <c r="E18" s="457"/>
      <c r="F18" s="457" t="s">
        <v>819</v>
      </c>
      <c r="G18" s="189">
        <v>2695732607.8737087</v>
      </c>
      <c r="H18" s="188"/>
      <c r="I18" s="188"/>
      <c r="J18" s="188"/>
      <c r="K18" s="188"/>
      <c r="L18" s="188"/>
      <c r="M18" s="188"/>
      <c r="N18" s="456"/>
      <c r="O18" s="33"/>
      <c r="P18" s="33"/>
    </row>
    <row r="19" spans="1:16">
      <c r="A19" s="454"/>
      <c r="B19" s="457"/>
      <c r="C19" s="189"/>
      <c r="D19" s="188"/>
      <c r="E19" s="457"/>
      <c r="F19" s="189"/>
      <c r="G19" s="188"/>
      <c r="H19" s="188"/>
      <c r="I19" s="188"/>
      <c r="J19" s="188"/>
      <c r="K19" s="188"/>
      <c r="L19" s="188"/>
      <c r="M19" s="188"/>
      <c r="N19" s="456"/>
      <c r="O19" s="33"/>
      <c r="P19" s="36"/>
    </row>
    <row r="20" spans="1:16">
      <c r="A20" s="454"/>
      <c r="B20" s="457"/>
      <c r="C20" s="189"/>
      <c r="D20" s="188"/>
      <c r="E20" s="457"/>
      <c r="F20" s="189"/>
      <c r="G20" s="188"/>
      <c r="H20" s="188"/>
      <c r="I20" s="187"/>
      <c r="J20" s="188"/>
      <c r="K20" s="188"/>
      <c r="L20" s="188"/>
      <c r="M20" s="188"/>
      <c r="N20" s="456"/>
      <c r="O20" s="33"/>
      <c r="P20" s="33"/>
    </row>
    <row r="21" spans="1:16">
      <c r="A21" s="454"/>
      <c r="B21" s="457"/>
      <c r="C21" s="189"/>
      <c r="D21" s="188"/>
      <c r="E21" s="457"/>
      <c r="F21" s="457" t="s">
        <v>820</v>
      </c>
      <c r="G21" s="189">
        <v>2695732607.5258894</v>
      </c>
      <c r="H21" s="188"/>
      <c r="I21" s="187"/>
      <c r="J21" s="188"/>
      <c r="K21" s="188"/>
      <c r="L21" s="188"/>
      <c r="M21" s="188"/>
      <c r="N21" s="456"/>
      <c r="O21" s="33"/>
      <c r="P21" s="33"/>
    </row>
    <row r="22" spans="1:16">
      <c r="A22" s="454"/>
      <c r="B22" s="188"/>
      <c r="C22" s="189"/>
      <c r="D22" s="188"/>
      <c r="E22" s="457"/>
      <c r="F22" s="189"/>
      <c r="G22" s="188"/>
      <c r="H22" s="188"/>
      <c r="I22" s="188"/>
      <c r="J22" s="188"/>
      <c r="K22" s="188"/>
      <c r="L22" s="188"/>
      <c r="M22" s="188"/>
      <c r="N22" s="456"/>
      <c r="O22" s="33"/>
      <c r="P22" s="33"/>
    </row>
    <row r="23" spans="1:16" ht="13.5" customHeight="1" thickBot="1">
      <c r="A23" s="690"/>
      <c r="B23" s="746"/>
      <c r="C23" s="747"/>
      <c r="D23" s="746"/>
      <c r="E23" s="748"/>
      <c r="F23" s="747"/>
      <c r="G23" s="746"/>
      <c r="H23" s="746"/>
      <c r="I23" s="746"/>
      <c r="J23" s="746"/>
      <c r="K23" s="746"/>
      <c r="L23" s="746"/>
      <c r="M23" s="746"/>
      <c r="N23" s="951"/>
      <c r="O23" s="33"/>
      <c r="P23" s="33"/>
    </row>
    <row r="24" spans="1:16">
      <c r="A24" s="458"/>
      <c r="B24" s="459"/>
      <c r="C24" s="460"/>
      <c r="D24" s="459"/>
      <c r="E24" s="459"/>
      <c r="F24" s="460"/>
      <c r="G24" s="461">
        <v>-514522928.87370872</v>
      </c>
      <c r="H24" s="459"/>
      <c r="I24" s="459"/>
      <c r="J24" s="459"/>
      <c r="K24" s="459"/>
      <c r="L24" s="459"/>
      <c r="M24" s="459"/>
      <c r="N24" s="459"/>
      <c r="O24" s="33"/>
      <c r="P24" s="33"/>
    </row>
    <row r="25" spans="1:16">
      <c r="A25" s="458"/>
      <c r="B25" s="462"/>
      <c r="C25" s="460"/>
      <c r="D25" s="459"/>
      <c r="E25" s="459"/>
      <c r="F25" s="460"/>
      <c r="G25" s="462"/>
      <c r="H25" s="459"/>
      <c r="I25" s="459"/>
      <c r="J25" s="459"/>
      <c r="K25" s="459"/>
      <c r="L25" s="459"/>
      <c r="M25" s="459"/>
      <c r="N25" s="459"/>
      <c r="O25" s="33"/>
      <c r="P25" s="33"/>
    </row>
    <row r="26" spans="1:16">
      <c r="A26" s="458"/>
      <c r="B26" s="459"/>
      <c r="C26" s="460"/>
      <c r="D26" s="459"/>
      <c r="E26" s="459"/>
      <c r="F26" s="460"/>
      <c r="G26" s="459"/>
      <c r="H26" s="459"/>
      <c r="I26" s="459"/>
      <c r="J26" s="459"/>
      <c r="K26" s="459"/>
      <c r="L26" s="459"/>
      <c r="M26" s="459"/>
      <c r="N26" s="459"/>
      <c r="O26" s="33"/>
      <c r="P26" s="33"/>
    </row>
    <row r="27" spans="1:16" ht="13.5" customHeight="1" thickBot="1">
      <c r="A27" s="458"/>
      <c r="B27" s="459"/>
      <c r="C27" s="460"/>
      <c r="D27" s="459"/>
      <c r="E27" s="459"/>
      <c r="F27" s="460"/>
      <c r="G27" s="459"/>
      <c r="H27" s="459"/>
      <c r="I27" s="459"/>
      <c r="J27" s="459"/>
      <c r="K27" s="459"/>
      <c r="L27" s="459"/>
      <c r="M27" s="459"/>
      <c r="N27" s="459"/>
      <c r="O27" s="33"/>
      <c r="P27" s="33"/>
    </row>
    <row r="28" spans="1:16">
      <c r="A28" s="463" t="s">
        <v>155</v>
      </c>
      <c r="B28" s="464"/>
      <c r="C28" s="464"/>
      <c r="D28" s="464"/>
      <c r="E28" s="464"/>
      <c r="F28" s="464"/>
      <c r="G28" s="463" t="s">
        <v>821</v>
      </c>
      <c r="H28" s="464"/>
      <c r="I28" s="464"/>
      <c r="J28" s="464"/>
      <c r="K28" s="464"/>
      <c r="L28" s="464"/>
      <c r="M28" s="464"/>
      <c r="N28" s="465"/>
      <c r="O28" s="33"/>
      <c r="P28" s="33"/>
    </row>
    <row r="29" spans="1:16">
      <c r="A29" s="466" t="s">
        <v>155</v>
      </c>
      <c r="B29" s="467"/>
      <c r="C29" s="467"/>
      <c r="D29" s="467"/>
      <c r="E29" s="467"/>
      <c r="F29" s="467"/>
      <c r="G29" s="466" t="s">
        <v>323</v>
      </c>
      <c r="H29" s="467"/>
      <c r="I29" s="467"/>
      <c r="J29" s="467"/>
      <c r="K29" s="467"/>
      <c r="L29" s="467"/>
      <c r="M29" s="467"/>
      <c r="N29" s="468"/>
      <c r="O29" s="33"/>
      <c r="P29" s="33"/>
    </row>
    <row r="30" spans="1:16">
      <c r="A30" s="466" t="s">
        <v>155</v>
      </c>
      <c r="B30" s="467"/>
      <c r="C30" s="467"/>
      <c r="D30" s="467"/>
      <c r="E30" s="467"/>
      <c r="F30" s="467"/>
      <c r="G30" s="466" t="s">
        <v>804</v>
      </c>
      <c r="H30" s="467"/>
      <c r="I30" s="467"/>
      <c r="J30" s="467"/>
      <c r="K30" s="467"/>
      <c r="L30" s="467"/>
      <c r="M30" s="467"/>
      <c r="N30" s="468"/>
      <c r="O30" s="33"/>
      <c r="P30" s="33"/>
    </row>
    <row r="31" spans="1:16">
      <c r="A31" s="466" t="s">
        <v>155</v>
      </c>
      <c r="B31" s="467"/>
      <c r="C31" s="467"/>
      <c r="D31" s="467"/>
      <c r="E31" s="467"/>
      <c r="F31" s="467"/>
      <c r="G31" s="467" t="s">
        <v>325</v>
      </c>
      <c r="H31" s="467"/>
      <c r="I31" s="467"/>
      <c r="J31" s="467"/>
      <c r="K31" s="467"/>
      <c r="L31" s="467"/>
      <c r="M31" s="467"/>
      <c r="N31" s="468"/>
      <c r="O31" s="33"/>
      <c r="P31" s="33"/>
    </row>
    <row r="32" spans="1:16">
      <c r="A32" s="469"/>
      <c r="B32" s="459"/>
      <c r="C32" s="470"/>
      <c r="D32" s="459"/>
      <c r="E32" s="459"/>
      <c r="F32" s="470"/>
      <c r="G32" s="459"/>
      <c r="H32" s="459"/>
      <c r="I32" s="459"/>
      <c r="J32" s="459"/>
      <c r="K32" s="459"/>
      <c r="L32" s="459"/>
      <c r="M32" s="459"/>
      <c r="N32" s="471"/>
      <c r="O32" s="33"/>
      <c r="P32" s="33"/>
    </row>
    <row r="33" spans="1:16">
      <c r="A33" s="469"/>
      <c r="B33" s="459"/>
      <c r="C33" s="470"/>
      <c r="D33" s="459"/>
      <c r="E33" s="459"/>
      <c r="F33" s="470"/>
      <c r="G33" s="459"/>
      <c r="H33" s="459"/>
      <c r="I33" s="459"/>
      <c r="J33" s="459"/>
      <c r="K33" s="459"/>
      <c r="L33" s="459"/>
      <c r="M33" s="459"/>
      <c r="N33" s="471"/>
      <c r="O33" s="33"/>
      <c r="P33" s="33"/>
    </row>
    <row r="34" spans="1:16">
      <c r="A34" s="469"/>
      <c r="B34" s="459"/>
      <c r="C34" s="470"/>
      <c r="D34" s="459"/>
      <c r="E34" s="459"/>
      <c r="F34" s="470"/>
      <c r="G34" s="459"/>
      <c r="H34" s="459"/>
      <c r="I34" s="459"/>
      <c r="J34" s="459"/>
      <c r="K34" s="459"/>
      <c r="L34" s="459"/>
      <c r="M34" s="459"/>
      <c r="N34" s="471"/>
      <c r="O34" s="33"/>
      <c r="P34" s="33"/>
    </row>
    <row r="35" spans="1:16">
      <c r="A35" s="469"/>
      <c r="B35" s="459"/>
      <c r="C35" s="470"/>
      <c r="D35" s="459"/>
      <c r="E35" s="459"/>
      <c r="F35" s="470"/>
      <c r="G35" s="459"/>
      <c r="H35" s="459"/>
      <c r="I35" s="459"/>
      <c r="J35" s="459"/>
      <c r="K35" s="459"/>
      <c r="L35" s="459"/>
      <c r="M35" s="459"/>
      <c r="N35" s="471"/>
      <c r="O35" s="33"/>
      <c r="P35" s="33"/>
    </row>
    <row r="36" spans="1:16">
      <c r="A36" s="469"/>
      <c r="B36" s="459"/>
      <c r="C36" s="470"/>
      <c r="D36" s="459"/>
      <c r="E36" s="459"/>
      <c r="F36" s="470"/>
      <c r="G36" s="459"/>
      <c r="H36" s="459"/>
      <c r="I36" s="459"/>
      <c r="J36" s="459"/>
      <c r="K36" s="459"/>
      <c r="L36" s="459"/>
      <c r="M36" s="459"/>
      <c r="N36" s="471"/>
      <c r="O36" s="33"/>
      <c r="P36" s="33"/>
    </row>
    <row r="37" spans="1:16">
      <c r="A37" s="469"/>
      <c r="B37" s="459"/>
      <c r="C37" s="470"/>
      <c r="D37" s="459"/>
      <c r="E37" s="459"/>
      <c r="F37" s="470"/>
      <c r="G37" s="459"/>
      <c r="H37" s="459"/>
      <c r="I37" s="459"/>
      <c r="J37" s="459"/>
      <c r="K37" s="459"/>
      <c r="L37" s="459"/>
      <c r="M37" s="459"/>
      <c r="N37" s="471"/>
      <c r="O37" s="33"/>
      <c r="P37" s="33"/>
    </row>
    <row r="38" spans="1:16">
      <c r="A38" s="469"/>
      <c r="B38" s="459"/>
      <c r="C38" s="470"/>
      <c r="D38" s="459"/>
      <c r="E38" s="459"/>
      <c r="F38" s="470"/>
      <c r="G38" s="459"/>
      <c r="H38" s="459"/>
      <c r="I38" s="459"/>
      <c r="J38" s="459"/>
      <c r="K38" s="459"/>
      <c r="L38" s="459"/>
      <c r="M38" s="459"/>
      <c r="N38" s="471"/>
      <c r="O38" s="33"/>
      <c r="P38" s="33"/>
    </row>
    <row r="39" spans="1:16">
      <c r="A39" s="469"/>
      <c r="B39" s="459"/>
      <c r="C39" s="470"/>
      <c r="D39" s="459"/>
      <c r="E39" s="459"/>
      <c r="F39" s="470"/>
      <c r="G39" s="459"/>
      <c r="H39" s="459"/>
      <c r="I39" s="459"/>
      <c r="J39" s="459"/>
      <c r="K39" s="459"/>
      <c r="L39" s="459"/>
      <c r="M39" s="459"/>
      <c r="N39" s="471"/>
      <c r="O39" s="33"/>
      <c r="P39" s="33"/>
    </row>
    <row r="40" spans="1:16">
      <c r="A40" s="469"/>
      <c r="B40" s="459"/>
      <c r="C40" s="470"/>
      <c r="D40" s="459"/>
      <c r="E40" s="459"/>
      <c r="F40" s="470"/>
      <c r="G40" s="459"/>
      <c r="H40" s="459"/>
      <c r="I40" s="459"/>
      <c r="J40" s="459"/>
      <c r="K40" s="459"/>
      <c r="L40" s="459"/>
      <c r="M40" s="459"/>
      <c r="N40" s="471"/>
      <c r="O40" s="33"/>
      <c r="P40" s="33"/>
    </row>
    <row r="41" spans="1:16">
      <c r="A41" s="469"/>
      <c r="B41" s="459"/>
      <c r="C41" s="470"/>
      <c r="D41" s="459"/>
      <c r="E41" s="459"/>
      <c r="F41" s="470"/>
      <c r="G41" s="459"/>
      <c r="H41" s="459"/>
      <c r="I41" s="459"/>
      <c r="J41" s="459"/>
      <c r="K41" s="459"/>
      <c r="L41" s="459"/>
      <c r="M41" s="459"/>
      <c r="N41" s="471"/>
      <c r="O41" s="33"/>
      <c r="P41" s="33"/>
    </row>
    <row r="42" spans="1:16">
      <c r="A42" s="469"/>
      <c r="B42" s="459"/>
      <c r="C42" s="470"/>
      <c r="D42" s="459"/>
      <c r="E42" s="459"/>
      <c r="F42" s="470"/>
      <c r="G42" s="459"/>
      <c r="H42" s="459"/>
      <c r="I42" s="459"/>
      <c r="J42" s="459"/>
      <c r="K42" s="459"/>
      <c r="L42" s="459"/>
      <c r="M42" s="459"/>
      <c r="N42" s="471"/>
      <c r="O42" s="33"/>
      <c r="P42" s="33"/>
    </row>
    <row r="43" spans="1:16">
      <c r="A43" s="469"/>
      <c r="B43" s="459"/>
      <c r="C43" s="470"/>
      <c r="D43" s="459"/>
      <c r="E43" s="459"/>
      <c r="F43" s="470"/>
      <c r="G43" s="459"/>
      <c r="H43" s="459"/>
      <c r="I43" s="459"/>
      <c r="J43" s="459"/>
      <c r="K43" s="459"/>
      <c r="L43" s="459"/>
      <c r="M43" s="459"/>
      <c r="N43" s="471"/>
      <c r="O43" s="33"/>
      <c r="P43" s="33"/>
    </row>
    <row r="44" spans="1:16">
      <c r="A44" s="469"/>
      <c r="B44" s="459"/>
      <c r="C44" s="470"/>
      <c r="D44" s="459"/>
      <c r="E44" s="459"/>
      <c r="F44" s="470"/>
      <c r="G44" s="459"/>
      <c r="H44" s="459"/>
      <c r="I44" s="459"/>
      <c r="J44" s="459"/>
      <c r="K44" s="459"/>
      <c r="L44" s="459"/>
      <c r="M44" s="459"/>
      <c r="N44" s="471"/>
      <c r="O44" s="33"/>
      <c r="P44" s="33"/>
    </row>
    <row r="45" spans="1:16">
      <c r="A45" s="469"/>
      <c r="B45" s="459"/>
      <c r="C45" s="470"/>
      <c r="D45" s="459"/>
      <c r="E45" s="459"/>
      <c r="F45" s="470"/>
      <c r="G45" s="459"/>
      <c r="H45" s="459"/>
      <c r="I45" s="459"/>
      <c r="J45" s="459"/>
      <c r="K45" s="459"/>
      <c r="L45" s="459"/>
      <c r="M45" s="459"/>
      <c r="N45" s="471"/>
      <c r="O45" s="33"/>
      <c r="P45" s="33"/>
    </row>
    <row r="46" spans="1:16">
      <c r="A46" s="469"/>
      <c r="B46" s="459"/>
      <c r="C46" s="470"/>
      <c r="D46" s="459"/>
      <c r="E46" s="459"/>
      <c r="F46" s="470"/>
      <c r="G46" s="459"/>
      <c r="H46" s="459"/>
      <c r="I46" s="459"/>
      <c r="J46" s="459"/>
      <c r="K46" s="459"/>
      <c r="L46" s="459"/>
      <c r="M46" s="459"/>
      <c r="N46" s="471"/>
      <c r="O46" s="33"/>
      <c r="P46" s="33"/>
    </row>
    <row r="47" spans="1:16">
      <c r="A47" s="469"/>
      <c r="B47" s="459"/>
      <c r="C47" s="470"/>
      <c r="D47" s="459"/>
      <c r="E47" s="459"/>
      <c r="F47" s="470"/>
      <c r="G47" s="459"/>
      <c r="H47" s="459"/>
      <c r="I47" s="459"/>
      <c r="J47" s="459"/>
      <c r="K47" s="459"/>
      <c r="L47" s="459"/>
      <c r="M47" s="459"/>
      <c r="N47" s="471"/>
      <c r="O47" s="33"/>
      <c r="P47" s="33"/>
    </row>
    <row r="48" spans="1:16">
      <c r="A48" s="469"/>
      <c r="B48" s="459"/>
      <c r="C48" s="470"/>
      <c r="D48" s="459"/>
      <c r="E48" s="459"/>
      <c r="F48" s="470"/>
      <c r="G48" s="459"/>
      <c r="H48" s="459"/>
      <c r="I48" s="459"/>
      <c r="J48" s="459"/>
      <c r="K48" s="459"/>
      <c r="L48" s="459"/>
      <c r="M48" s="459"/>
      <c r="N48" s="471"/>
      <c r="O48" s="33"/>
      <c r="P48" s="33"/>
    </row>
    <row r="49" spans="1:16">
      <c r="A49" s="469"/>
      <c r="B49" s="459"/>
      <c r="C49" s="470"/>
      <c r="D49" s="459"/>
      <c r="E49" s="459"/>
      <c r="F49" s="470"/>
      <c r="G49" s="459"/>
      <c r="H49" s="459"/>
      <c r="I49" s="459"/>
      <c r="J49" s="459"/>
      <c r="K49" s="459"/>
      <c r="L49" s="459"/>
      <c r="M49" s="459"/>
      <c r="N49" s="471"/>
      <c r="O49" s="33"/>
      <c r="P49" s="33"/>
    </row>
    <row r="50" spans="1:16">
      <c r="A50" s="469"/>
      <c r="B50" s="459"/>
      <c r="C50" s="470"/>
      <c r="D50" s="459"/>
      <c r="E50" s="459"/>
      <c r="F50" s="470"/>
      <c r="G50" s="459"/>
      <c r="H50" s="459"/>
      <c r="I50" s="459"/>
      <c r="J50" s="459"/>
      <c r="K50" s="459"/>
      <c r="L50" s="459"/>
      <c r="M50" s="459"/>
      <c r="N50" s="471"/>
      <c r="O50" s="33"/>
      <c r="P50" s="33"/>
    </row>
    <row r="51" spans="1:16">
      <c r="A51" s="469"/>
      <c r="B51" s="459"/>
      <c r="C51" s="470"/>
      <c r="D51" s="459"/>
      <c r="E51" s="459"/>
      <c r="F51" s="470"/>
      <c r="G51" s="459"/>
      <c r="H51" s="459"/>
      <c r="I51" s="459"/>
      <c r="J51" s="459"/>
      <c r="K51" s="459"/>
      <c r="L51" s="459"/>
      <c r="M51" s="459"/>
      <c r="N51" s="471"/>
      <c r="O51" s="33"/>
      <c r="P51" s="33"/>
    </row>
    <row r="52" spans="1:16">
      <c r="A52" s="469"/>
      <c r="B52" s="459"/>
      <c r="C52" s="470"/>
      <c r="D52" s="459"/>
      <c r="E52" s="459"/>
      <c r="F52" s="470"/>
      <c r="G52" s="459"/>
      <c r="H52" s="459"/>
      <c r="I52" s="459"/>
      <c r="J52" s="459"/>
      <c r="K52" s="459"/>
      <c r="L52" s="459"/>
      <c r="M52" s="459"/>
      <c r="N52" s="471"/>
      <c r="O52" s="33"/>
      <c r="P52" s="33"/>
    </row>
    <row r="53" spans="1:16">
      <c r="A53" s="469"/>
      <c r="B53" s="459"/>
      <c r="C53" s="470"/>
      <c r="D53" s="459"/>
      <c r="E53" s="459"/>
      <c r="F53" s="470"/>
      <c r="G53" s="459"/>
      <c r="H53" s="459"/>
      <c r="I53" s="459"/>
      <c r="J53" s="459"/>
      <c r="K53" s="459"/>
      <c r="L53" s="459"/>
      <c r="M53" s="459"/>
      <c r="N53" s="471"/>
      <c r="O53" s="33"/>
      <c r="P53" s="33"/>
    </row>
    <row r="54" spans="1:16">
      <c r="A54" s="469"/>
      <c r="B54" s="459"/>
      <c r="C54" s="470"/>
      <c r="D54" s="459"/>
      <c r="E54" s="459"/>
      <c r="F54" s="470"/>
      <c r="G54" s="459"/>
      <c r="H54" s="459"/>
      <c r="I54" s="459"/>
      <c r="J54" s="459"/>
      <c r="K54" s="459"/>
      <c r="L54" s="459"/>
      <c r="M54" s="459"/>
      <c r="N54" s="471"/>
      <c r="O54" s="33"/>
      <c r="P54" s="33"/>
    </row>
    <row r="55" spans="1:16">
      <c r="A55" s="469"/>
      <c r="B55" s="459"/>
      <c r="C55" s="470"/>
      <c r="D55" s="459"/>
      <c r="E55" s="459"/>
      <c r="F55" s="470"/>
      <c r="G55" s="459"/>
      <c r="H55" s="459"/>
      <c r="I55" s="459"/>
      <c r="J55" s="459"/>
      <c r="K55" s="459"/>
      <c r="L55" s="459"/>
      <c r="M55" s="459"/>
      <c r="N55" s="471"/>
      <c r="O55" s="33"/>
      <c r="P55" s="33"/>
    </row>
    <row r="56" spans="1:16" ht="16.2">
      <c r="A56" s="472"/>
      <c r="B56" s="952"/>
      <c r="C56" s="953"/>
      <c r="D56" s="953"/>
      <c r="E56" s="953"/>
      <c r="F56" s="952" t="s">
        <v>822</v>
      </c>
      <c r="G56" s="953"/>
      <c r="H56" s="953"/>
      <c r="I56" s="953"/>
      <c r="J56" s="954"/>
      <c r="K56" s="952"/>
      <c r="L56" s="473" t="s">
        <v>805</v>
      </c>
      <c r="M56" s="953"/>
      <c r="N56" s="954"/>
      <c r="O56" s="33"/>
      <c r="P56" s="33"/>
    </row>
    <row r="57" spans="1:16" s="31" customFormat="1" ht="41.4">
      <c r="A57" s="955"/>
      <c r="B57" s="956" t="s">
        <v>424</v>
      </c>
      <c r="C57" s="957" t="s">
        <v>807</v>
      </c>
      <c r="D57" s="956" t="s">
        <v>561</v>
      </c>
      <c r="E57" s="957" t="s">
        <v>427</v>
      </c>
      <c r="F57" s="956" t="s">
        <v>810</v>
      </c>
      <c r="G57" s="956" t="s">
        <v>413</v>
      </c>
      <c r="H57" s="956" t="s">
        <v>811</v>
      </c>
      <c r="I57" s="958" t="s">
        <v>812</v>
      </c>
      <c r="J57" s="956" t="s">
        <v>823</v>
      </c>
      <c r="K57" s="959" t="s">
        <v>808</v>
      </c>
      <c r="L57" s="474" t="s">
        <v>809</v>
      </c>
      <c r="M57" s="956" t="s">
        <v>813</v>
      </c>
      <c r="N57" s="960" t="s">
        <v>814</v>
      </c>
      <c r="O57" s="34"/>
      <c r="P57" s="34"/>
    </row>
    <row r="58" spans="1:16" ht="41.4">
      <c r="A58" s="955" t="s">
        <v>816</v>
      </c>
      <c r="B58" s="961"/>
      <c r="C58" s="961"/>
      <c r="D58" s="961"/>
      <c r="E58" s="961"/>
      <c r="F58" s="961"/>
      <c r="G58" s="961"/>
      <c r="H58" s="961"/>
      <c r="I58" s="962"/>
      <c r="J58" s="961"/>
      <c r="K58" s="963">
        <v>2.2402854466702558E-2</v>
      </c>
      <c r="L58" s="961">
        <v>0.26529295169150952</v>
      </c>
      <c r="M58" s="961">
        <v>0.59558145212136659</v>
      </c>
      <c r="N58" s="964">
        <v>0.11672274172042128</v>
      </c>
      <c r="O58" s="33"/>
      <c r="P58" s="33"/>
    </row>
    <row r="59" spans="1:16" ht="26.25" customHeight="1" thickBot="1">
      <c r="A59" s="965" t="s">
        <v>817</v>
      </c>
      <c r="B59" s="966">
        <v>1.3123940741253755E-2</v>
      </c>
      <c r="C59" s="966">
        <v>0.65083641191841646</v>
      </c>
      <c r="D59" s="966">
        <v>2.0607288659767E-3</v>
      </c>
      <c r="E59" s="966">
        <v>8.9317278463279983E-4</v>
      </c>
      <c r="F59" s="966">
        <v>7.9535202456968261E-3</v>
      </c>
      <c r="G59" s="966">
        <v>1.447813625357477E-2</v>
      </c>
      <c r="H59" s="966">
        <v>4.2902548888638967E-2</v>
      </c>
      <c r="I59" s="967">
        <v>0.24327495578920694</v>
      </c>
      <c r="J59" s="966">
        <v>2.447658451260281E-2</v>
      </c>
      <c r="K59" s="968"/>
      <c r="L59" s="966"/>
      <c r="M59" s="966"/>
      <c r="N59" s="969"/>
      <c r="O59" s="33"/>
      <c r="P59" s="33"/>
    </row>
    <row r="60" spans="1:16">
      <c r="A60" s="34"/>
      <c r="B60" s="33"/>
      <c r="C60" s="35"/>
      <c r="D60" s="33"/>
      <c r="E60" s="33"/>
      <c r="F60" s="35"/>
      <c r="G60" s="33"/>
      <c r="H60" s="33"/>
      <c r="I60" s="33"/>
      <c r="J60" s="33"/>
      <c r="K60" s="33"/>
      <c r="L60" s="33"/>
      <c r="M60" s="33"/>
      <c r="N60" s="33"/>
      <c r="O60" s="33"/>
      <c r="P60" s="33"/>
    </row>
    <row r="61" spans="1:16" ht="16.2">
      <c r="A61" s="128" t="s">
        <v>204</v>
      </c>
      <c r="B61" s="33"/>
      <c r="C61" s="35"/>
      <c r="D61" s="33"/>
      <c r="E61" s="33"/>
      <c r="F61" s="35"/>
      <c r="G61" s="33"/>
      <c r="H61" s="33"/>
      <c r="I61" s="33"/>
      <c r="J61" s="33"/>
      <c r="K61" s="33"/>
      <c r="L61" s="33"/>
      <c r="M61" s="33"/>
      <c r="N61" s="33"/>
      <c r="O61" s="33"/>
      <c r="P61" s="33"/>
    </row>
    <row r="62" spans="1:16">
      <c r="A62" s="34"/>
      <c r="B62" s="33"/>
      <c r="C62" s="35"/>
      <c r="D62" s="33"/>
      <c r="E62" s="33"/>
      <c r="F62" s="35"/>
      <c r="G62" s="33"/>
      <c r="H62" s="33"/>
      <c r="I62" s="33"/>
      <c r="J62" s="33"/>
      <c r="K62" s="33"/>
      <c r="L62" s="33"/>
      <c r="M62" s="33"/>
      <c r="N62" s="33"/>
      <c r="O62" s="33"/>
      <c r="P62" s="33"/>
    </row>
    <row r="63" spans="1:16">
      <c r="A63" s="34"/>
      <c r="B63" s="33"/>
      <c r="C63" s="35"/>
      <c r="D63" s="33"/>
      <c r="E63" s="33"/>
      <c r="F63" s="35"/>
      <c r="G63" s="33"/>
      <c r="H63" s="33"/>
      <c r="I63" s="33"/>
      <c r="J63" s="33"/>
      <c r="K63" s="33"/>
      <c r="L63" s="33"/>
      <c r="M63" s="33"/>
      <c r="N63" s="33"/>
      <c r="O63" s="33"/>
      <c r="P63" s="33"/>
    </row>
    <row r="64" spans="1:16">
      <c r="A64" s="34"/>
      <c r="B64" s="33"/>
      <c r="C64" s="35"/>
      <c r="D64" s="33"/>
      <c r="E64" s="33"/>
      <c r="F64" s="35"/>
      <c r="G64" s="33"/>
      <c r="H64" s="33"/>
      <c r="I64" s="33"/>
      <c r="J64" s="33"/>
      <c r="K64" s="33"/>
      <c r="L64" s="33"/>
      <c r="M64" s="33"/>
      <c r="N64" s="33"/>
      <c r="O64" s="33"/>
      <c r="P64" s="33"/>
    </row>
    <row r="65" spans="1:16">
      <c r="A65" s="34"/>
      <c r="B65" s="33"/>
      <c r="C65" s="35"/>
      <c r="D65" s="33"/>
      <c r="E65" s="33"/>
      <c r="F65" s="35"/>
      <c r="G65" s="33"/>
      <c r="H65" s="33"/>
      <c r="I65" s="33"/>
      <c r="J65" s="33"/>
      <c r="K65" s="33"/>
      <c r="L65" s="33"/>
      <c r="M65" s="33"/>
      <c r="N65" s="33"/>
      <c r="O65" s="33"/>
      <c r="P65" s="33"/>
    </row>
    <row r="66" spans="1:16">
      <c r="A66" s="34"/>
      <c r="B66" s="33"/>
      <c r="C66" s="35"/>
      <c r="D66" s="33"/>
      <c r="E66" s="33"/>
      <c r="F66" s="35"/>
      <c r="G66" s="33"/>
      <c r="H66" s="33"/>
      <c r="I66" s="33"/>
      <c r="J66" s="33"/>
      <c r="K66" s="33"/>
      <c r="L66" s="33"/>
      <c r="M66" s="33"/>
      <c r="N66" s="33"/>
      <c r="O66" s="33"/>
      <c r="P66" s="33"/>
    </row>
    <row r="67" spans="1:16">
      <c r="A67" s="34"/>
      <c r="B67" s="33"/>
      <c r="C67" s="35"/>
      <c r="D67" s="33"/>
      <c r="E67" s="33"/>
      <c r="F67" s="35"/>
      <c r="G67" s="33"/>
      <c r="H67" s="33"/>
      <c r="I67" s="33"/>
      <c r="J67" s="33"/>
      <c r="K67" s="33"/>
      <c r="L67" s="33"/>
      <c r="M67" s="33"/>
      <c r="N67" s="33"/>
      <c r="O67" s="33"/>
      <c r="P67" s="33"/>
    </row>
    <row r="68" spans="1:16">
      <c r="A68" s="34"/>
      <c r="B68" s="33"/>
      <c r="C68" s="35"/>
      <c r="D68" s="33"/>
      <c r="E68" s="33"/>
      <c r="F68" s="35"/>
      <c r="G68" s="33"/>
      <c r="H68" s="33"/>
      <c r="I68" s="33"/>
      <c r="J68" s="33"/>
      <c r="K68" s="33"/>
      <c r="L68" s="33"/>
      <c r="M68" s="33"/>
      <c r="N68" s="33"/>
      <c r="O68" s="33"/>
      <c r="P68" s="33"/>
    </row>
    <row r="69" spans="1:16">
      <c r="A69" s="34"/>
      <c r="B69" s="33"/>
      <c r="C69" s="35"/>
      <c r="D69" s="33"/>
      <c r="E69" s="33"/>
      <c r="F69" s="35"/>
      <c r="G69" s="33"/>
      <c r="H69" s="33"/>
      <c r="I69" s="33"/>
      <c r="J69" s="33"/>
      <c r="K69" s="33"/>
      <c r="L69" s="33"/>
      <c r="M69" s="33"/>
      <c r="N69" s="33"/>
      <c r="O69" s="33"/>
      <c r="P69" s="33"/>
    </row>
    <row r="70" spans="1:16">
      <c r="A70" s="34"/>
      <c r="B70" s="33"/>
      <c r="C70" s="35"/>
      <c r="D70" s="33"/>
      <c r="E70" s="33"/>
      <c r="F70" s="35"/>
      <c r="G70" s="33"/>
      <c r="H70" s="33"/>
      <c r="I70" s="33"/>
      <c r="J70" s="33"/>
      <c r="K70" s="33"/>
      <c r="L70" s="33"/>
      <c r="M70" s="33"/>
      <c r="N70" s="33"/>
      <c r="O70" s="33"/>
      <c r="P70" s="33"/>
    </row>
    <row r="71" spans="1:16">
      <c r="A71" s="34"/>
      <c r="B71" s="33"/>
      <c r="C71" s="35"/>
      <c r="D71" s="33"/>
      <c r="E71" s="33"/>
      <c r="F71" s="35"/>
      <c r="G71" s="33"/>
      <c r="H71" s="33"/>
      <c r="I71" s="33"/>
      <c r="J71" s="33"/>
      <c r="K71" s="33"/>
      <c r="L71" s="33"/>
      <c r="M71" s="33"/>
      <c r="N71" s="33"/>
      <c r="O71" s="33"/>
      <c r="P71" s="33"/>
    </row>
    <row r="72" spans="1:16">
      <c r="A72" s="34"/>
      <c r="B72" s="33"/>
      <c r="C72" s="35"/>
      <c r="D72" s="33"/>
      <c r="E72" s="33"/>
      <c r="F72" s="35"/>
      <c r="G72" s="33"/>
      <c r="H72" s="33"/>
      <c r="I72" s="33"/>
      <c r="J72" s="33"/>
      <c r="K72" s="33"/>
      <c r="L72" s="33"/>
      <c r="M72" s="33"/>
      <c r="N72" s="33"/>
      <c r="O72" s="33"/>
      <c r="P72" s="33"/>
    </row>
    <row r="73" spans="1:16">
      <c r="A73" s="34"/>
      <c r="B73" s="33"/>
      <c r="C73" s="35"/>
      <c r="D73" s="33"/>
      <c r="E73" s="33"/>
      <c r="F73" s="35"/>
      <c r="G73" s="33"/>
      <c r="H73" s="33"/>
      <c r="I73" s="33"/>
      <c r="J73" s="33"/>
      <c r="K73" s="33"/>
      <c r="L73" s="33"/>
      <c r="M73" s="33"/>
      <c r="N73" s="33"/>
      <c r="O73" s="33"/>
      <c r="P73" s="33"/>
    </row>
    <row r="74" spans="1:16">
      <c r="A74" s="34"/>
      <c r="B74" s="33"/>
      <c r="C74" s="35"/>
      <c r="D74" s="33"/>
      <c r="E74" s="33"/>
      <c r="F74" s="35"/>
      <c r="G74" s="33"/>
      <c r="H74" s="33"/>
      <c r="I74" s="33"/>
      <c r="J74" s="33"/>
      <c r="K74" s="33"/>
      <c r="L74" s="33"/>
      <c r="M74" s="33"/>
      <c r="N74" s="33"/>
      <c r="O74" s="33"/>
      <c r="P74" s="33"/>
    </row>
    <row r="75" spans="1:16">
      <c r="A75" s="34"/>
      <c r="B75" s="33"/>
      <c r="C75" s="35"/>
      <c r="D75" s="33"/>
      <c r="E75" s="33"/>
      <c r="F75" s="35"/>
      <c r="G75" s="33"/>
      <c r="H75" s="33"/>
      <c r="I75" s="33"/>
      <c r="J75" s="33"/>
      <c r="K75" s="33"/>
      <c r="L75" s="33"/>
      <c r="M75" s="33"/>
      <c r="N75" s="33"/>
      <c r="O75" s="33"/>
      <c r="P75" s="33"/>
    </row>
    <row r="76" spans="1:16">
      <c r="A76" s="34"/>
      <c r="B76" s="33"/>
      <c r="C76" s="35"/>
      <c r="D76" s="33"/>
      <c r="E76" s="33"/>
      <c r="F76" s="35"/>
      <c r="G76" s="33"/>
      <c r="H76" s="33"/>
      <c r="I76" s="33"/>
      <c r="J76" s="33"/>
      <c r="K76" s="33"/>
      <c r="L76" s="33"/>
      <c r="M76" s="33"/>
      <c r="N76" s="33"/>
      <c r="O76" s="33"/>
      <c r="P76" s="33"/>
    </row>
    <row r="77" spans="1:16">
      <c r="A77" s="34"/>
      <c r="B77" s="33"/>
      <c r="C77" s="35"/>
      <c r="D77" s="33"/>
      <c r="E77" s="33"/>
      <c r="F77" s="35"/>
      <c r="G77" s="33"/>
      <c r="H77" s="33"/>
      <c r="I77" s="33"/>
      <c r="J77" s="33"/>
      <c r="K77" s="33"/>
      <c r="L77" s="33"/>
      <c r="M77" s="33"/>
      <c r="N77" s="33"/>
      <c r="O77" s="33"/>
      <c r="P77" s="33"/>
    </row>
    <row r="78" spans="1:16">
      <c r="A78" s="34"/>
      <c r="B78" s="33"/>
      <c r="C78" s="35"/>
      <c r="D78" s="33"/>
      <c r="E78" s="33"/>
      <c r="F78" s="35"/>
      <c r="G78" s="33"/>
      <c r="H78" s="33"/>
      <c r="I78" s="33"/>
      <c r="J78" s="33"/>
      <c r="K78" s="33"/>
      <c r="L78" s="33"/>
      <c r="M78" s="33"/>
      <c r="N78" s="33"/>
      <c r="O78" s="33"/>
      <c r="P78" s="33"/>
    </row>
    <row r="79" spans="1:16">
      <c r="A79" s="34"/>
      <c r="B79" s="33"/>
      <c r="C79" s="35"/>
      <c r="D79" s="33"/>
      <c r="E79" s="33"/>
      <c r="F79" s="35"/>
      <c r="G79" s="33"/>
      <c r="H79" s="33"/>
      <c r="I79" s="33"/>
      <c r="J79" s="33"/>
      <c r="K79" s="33"/>
      <c r="L79" s="33"/>
      <c r="M79" s="33"/>
      <c r="N79" s="33"/>
      <c r="O79" s="33"/>
      <c r="P79" s="33"/>
    </row>
    <row r="80" spans="1:16">
      <c r="A80" s="34"/>
      <c r="B80" s="33"/>
      <c r="C80" s="35"/>
      <c r="D80" s="33"/>
      <c r="E80" s="33"/>
      <c r="F80" s="35"/>
      <c r="G80" s="33"/>
      <c r="H80" s="33"/>
      <c r="I80" s="33"/>
      <c r="J80" s="33"/>
      <c r="K80" s="33"/>
      <c r="L80" s="33"/>
      <c r="M80" s="33"/>
      <c r="N80" s="33"/>
      <c r="O80" s="33"/>
      <c r="P80" s="33"/>
    </row>
    <row r="81" spans="1:16">
      <c r="A81" s="34"/>
      <c r="B81" s="33"/>
      <c r="C81" s="35"/>
      <c r="D81" s="33"/>
      <c r="E81" s="33"/>
      <c r="F81" s="35"/>
      <c r="G81" s="33"/>
      <c r="H81" s="33"/>
      <c r="I81" s="33"/>
      <c r="J81" s="33"/>
      <c r="K81" s="33"/>
      <c r="L81" s="33"/>
      <c r="M81" s="33"/>
      <c r="N81" s="33"/>
      <c r="O81" s="33"/>
      <c r="P81" s="33"/>
    </row>
    <row r="82" spans="1:16">
      <c r="A82" s="34"/>
      <c r="B82" s="33"/>
      <c r="C82" s="35"/>
      <c r="D82" s="33"/>
      <c r="E82" s="33"/>
      <c r="F82" s="35"/>
      <c r="G82" s="33"/>
      <c r="H82" s="33"/>
      <c r="I82" s="33"/>
      <c r="J82" s="33"/>
      <c r="K82" s="33"/>
      <c r="L82" s="33"/>
      <c r="M82" s="33"/>
      <c r="N82" s="33"/>
      <c r="O82" s="33"/>
      <c r="P82" s="33"/>
    </row>
  </sheetData>
  <hyperlinks>
    <hyperlink ref="A1" location="'Table of Contents'!A1" display="Return to Table of Contents" xr:uid="{B0D151F2-88C2-4B22-9B21-0D443A9DA5D4}"/>
    <hyperlink ref="A61" location="'Table of Contents'!A1" display="Return to Table of Contents" xr:uid="{4336C88A-9C14-491F-B7C6-0D51C97A7620}"/>
  </hyperlinks>
  <pageMargins left="0.7" right="0.7" top="0.75" bottom="0.75" header="0.3" footer="0.3"/>
  <pageSetup scale="52" orientation="landscape" r:id="rId1"/>
  <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3D64-F719-4DF5-AA4E-426D88D22FB5}">
  <dimension ref="A1:I28"/>
  <sheetViews>
    <sheetView zoomScaleNormal="100" workbookViewId="0">
      <selection activeCell="A5" sqref="A5"/>
    </sheetView>
  </sheetViews>
  <sheetFormatPr defaultColWidth="9" defaultRowHeight="13.8"/>
  <cols>
    <col min="1" max="1" width="9" style="191"/>
    <col min="2" max="2" width="13.09765625" style="191" bestFit="1" customWidth="1"/>
    <col min="3" max="3" width="12.69921875" style="191" bestFit="1" customWidth="1"/>
    <col min="4" max="4" width="12.09765625" style="191" bestFit="1" customWidth="1"/>
    <col min="5" max="5" width="12" style="191" customWidth="1"/>
    <col min="6" max="6" width="12.8984375" style="191" customWidth="1"/>
    <col min="7" max="7" width="13" style="191" customWidth="1"/>
    <col min="8" max="8" width="12.69921875" style="38" bestFit="1" customWidth="1"/>
    <col min="9" max="9" width="9.59765625" style="38" bestFit="1" customWidth="1"/>
    <col min="10" max="10" width="9" style="38" bestFit="1" customWidth="1"/>
    <col min="11" max="16384" width="9" style="38"/>
  </cols>
  <sheetData>
    <row r="1" spans="1:9" ht="15.6">
      <c r="A1" s="190" t="s">
        <v>204</v>
      </c>
    </row>
    <row r="2" spans="1:9" ht="13.2">
      <c r="A2" s="500" t="s">
        <v>824</v>
      </c>
      <c r="B2" s="500"/>
      <c r="C2" s="500"/>
      <c r="D2" s="500"/>
      <c r="E2" s="500"/>
      <c r="F2" s="500"/>
      <c r="G2" s="500"/>
      <c r="H2" s="37"/>
    </row>
    <row r="3" spans="1:9" ht="13.2">
      <c r="A3" s="500" t="s">
        <v>825</v>
      </c>
      <c r="B3" s="500"/>
      <c r="C3" s="500"/>
      <c r="D3" s="500"/>
      <c r="E3" s="500"/>
      <c r="F3" s="500"/>
      <c r="G3" s="500"/>
      <c r="H3" s="37"/>
    </row>
    <row r="4" spans="1:9">
      <c r="A4" s="192"/>
      <c r="B4" s="192"/>
      <c r="C4" s="192"/>
      <c r="D4" s="192"/>
      <c r="E4" s="192"/>
      <c r="F4" s="192"/>
      <c r="G4" s="192"/>
    </row>
    <row r="5" spans="1:9" s="39" customFormat="1" ht="43.2">
      <c r="A5" s="970" t="s">
        <v>559</v>
      </c>
      <c r="B5" s="970" t="s">
        <v>45</v>
      </c>
      <c r="C5" s="970" t="s">
        <v>826</v>
      </c>
      <c r="D5" s="970" t="s">
        <v>827</v>
      </c>
      <c r="E5" s="970" t="s">
        <v>828</v>
      </c>
      <c r="F5" s="970" t="s">
        <v>829</v>
      </c>
      <c r="G5" s="970" t="s">
        <v>830</v>
      </c>
    </row>
    <row r="6" spans="1:9" ht="14.4">
      <c r="A6" s="971"/>
      <c r="B6" s="972" t="s">
        <v>831</v>
      </c>
      <c r="C6" s="973" t="s">
        <v>832</v>
      </c>
      <c r="D6" s="973"/>
      <c r="E6" s="972"/>
      <c r="F6" s="972" t="s">
        <v>831</v>
      </c>
      <c r="G6" s="971"/>
    </row>
    <row r="7" spans="1:9" ht="14.4">
      <c r="A7" s="194" t="s">
        <v>833</v>
      </c>
      <c r="B7" s="499">
        <v>329052</v>
      </c>
      <c r="C7" s="499">
        <v>905551366</v>
      </c>
      <c r="D7" s="499">
        <v>124770300</v>
      </c>
      <c r="E7" s="498"/>
      <c r="F7" s="499">
        <v>632340638</v>
      </c>
      <c r="G7" s="498">
        <f t="shared" ref="G7:G24" si="0">SUM(C7:F7)</f>
        <v>1662662304</v>
      </c>
    </row>
    <row r="8" spans="1:9" ht="14.4">
      <c r="A8" s="194" t="s">
        <v>834</v>
      </c>
      <c r="B8" s="497">
        <v>359900</v>
      </c>
      <c r="C8" s="499">
        <v>827759534</v>
      </c>
      <c r="D8" s="499">
        <v>116671024</v>
      </c>
      <c r="E8" s="499">
        <v>82588573</v>
      </c>
      <c r="F8" s="497">
        <v>767092340</v>
      </c>
      <c r="G8" s="499">
        <f t="shared" si="0"/>
        <v>1794111471</v>
      </c>
      <c r="H8" s="40"/>
    </row>
    <row r="9" spans="1:9" ht="14.4">
      <c r="A9" s="195" t="s">
        <v>835</v>
      </c>
      <c r="B9" s="497">
        <v>375292</v>
      </c>
      <c r="C9" s="497">
        <v>889604318</v>
      </c>
      <c r="D9" s="497">
        <v>126717253</v>
      </c>
      <c r="E9" s="497">
        <v>83045378</v>
      </c>
      <c r="F9" s="497">
        <v>855036733</v>
      </c>
      <c r="G9" s="497">
        <f t="shared" si="0"/>
        <v>1954403682</v>
      </c>
      <c r="H9" s="40"/>
    </row>
    <row r="10" spans="1:9" ht="14.4">
      <c r="A10" s="195" t="s">
        <v>836</v>
      </c>
      <c r="B10" s="497">
        <v>372050.4</v>
      </c>
      <c r="C10" s="497">
        <v>876039813</v>
      </c>
      <c r="D10" s="497">
        <v>130121457</v>
      </c>
      <c r="E10" s="497"/>
      <c r="F10" s="497">
        <v>893154915</v>
      </c>
      <c r="G10" s="497">
        <f t="shared" si="0"/>
        <v>1899316185</v>
      </c>
      <c r="H10" s="40"/>
    </row>
    <row r="11" spans="1:9" ht="14.4">
      <c r="A11" s="195" t="s">
        <v>837</v>
      </c>
      <c r="B11" s="497">
        <v>350109</v>
      </c>
      <c r="C11" s="497">
        <v>870982214</v>
      </c>
      <c r="D11" s="497">
        <v>180808060</v>
      </c>
      <c r="E11" s="497"/>
      <c r="F11" s="497">
        <v>873332035.69000006</v>
      </c>
      <c r="G11" s="497">
        <f t="shared" si="0"/>
        <v>1925122309.6900001</v>
      </c>
      <c r="H11" s="40"/>
    </row>
    <row r="12" spans="1:9" ht="14.4">
      <c r="A12" s="195" t="s">
        <v>838</v>
      </c>
      <c r="B12" s="497">
        <v>340555.5</v>
      </c>
      <c r="C12" s="497">
        <f>895449775+810000+5000000</f>
        <v>901259775</v>
      </c>
      <c r="D12" s="497">
        <v>204938935</v>
      </c>
      <c r="E12" s="497"/>
      <c r="F12" s="497">
        <v>851986456</v>
      </c>
      <c r="G12" s="497">
        <f t="shared" si="0"/>
        <v>1958185166</v>
      </c>
      <c r="H12" s="40"/>
    </row>
    <row r="13" spans="1:9" ht="14.4">
      <c r="A13" s="195" t="s">
        <v>839</v>
      </c>
      <c r="B13" s="497">
        <v>334178</v>
      </c>
      <c r="C13" s="497">
        <f>877451626+5000000</f>
        <v>882451626</v>
      </c>
      <c r="D13" s="497">
        <v>254972113</v>
      </c>
      <c r="E13" s="497"/>
      <c r="F13" s="497">
        <v>845236761.9799999</v>
      </c>
      <c r="G13" s="497">
        <f t="shared" si="0"/>
        <v>1982660500.98</v>
      </c>
      <c r="H13" s="40"/>
    </row>
    <row r="14" spans="1:9" ht="14.4">
      <c r="A14" s="195" t="s">
        <v>840</v>
      </c>
      <c r="B14" s="497">
        <v>327991.70000000007</v>
      </c>
      <c r="C14" s="497">
        <f>930360793+5000000</f>
        <v>935360793</v>
      </c>
      <c r="D14" s="497">
        <v>244903227</v>
      </c>
      <c r="E14" s="497"/>
      <c r="F14" s="497">
        <v>838951581.28000033</v>
      </c>
      <c r="G14" s="497">
        <f t="shared" si="0"/>
        <v>2019215601.2800002</v>
      </c>
      <c r="H14" s="40"/>
    </row>
    <row r="15" spans="1:9" ht="14.4">
      <c r="A15" s="195" t="s">
        <v>841</v>
      </c>
      <c r="B15" s="497">
        <v>320899.7</v>
      </c>
      <c r="C15" s="497">
        <f>955177955+10000000+67802</f>
        <v>965245757</v>
      </c>
      <c r="D15" s="497">
        <v>273796073</v>
      </c>
      <c r="E15" s="497"/>
      <c r="F15" s="497">
        <v>811865674.13999999</v>
      </c>
      <c r="G15" s="497">
        <f t="shared" si="0"/>
        <v>2050907504.1399999</v>
      </c>
      <c r="H15" s="40"/>
      <c r="I15" s="40"/>
    </row>
    <row r="16" spans="1:9" ht="14.4">
      <c r="A16" s="195" t="s">
        <v>842</v>
      </c>
      <c r="B16" s="497">
        <v>320042.5</v>
      </c>
      <c r="C16" s="497">
        <f>967843435+10000000+407000</f>
        <v>978250435</v>
      </c>
      <c r="D16" s="497">
        <v>231751579</v>
      </c>
      <c r="E16" s="196"/>
      <c r="F16" s="497">
        <v>814446393.20000005</v>
      </c>
      <c r="G16" s="497">
        <f t="shared" si="0"/>
        <v>2024448407.2</v>
      </c>
      <c r="H16" s="40"/>
      <c r="I16" s="40"/>
    </row>
    <row r="17" spans="1:7" ht="14.4">
      <c r="A17" s="195" t="s">
        <v>843</v>
      </c>
      <c r="B17" s="497">
        <v>320302.39999999997</v>
      </c>
      <c r="C17" s="497">
        <f>944832666+10000000</f>
        <v>954832666</v>
      </c>
      <c r="D17" s="497">
        <v>272175155</v>
      </c>
      <c r="E17" s="196"/>
      <c r="F17" s="497">
        <v>799616875.31000006</v>
      </c>
      <c r="G17" s="497">
        <f t="shared" si="0"/>
        <v>2026624696.3099999</v>
      </c>
    </row>
    <row r="18" spans="1:7" ht="14.4">
      <c r="A18" s="195" t="s">
        <v>844</v>
      </c>
      <c r="B18" s="497">
        <v>316275.90000000002</v>
      </c>
      <c r="C18" s="497">
        <f>1059366154+14000000+30000000</f>
        <v>1103366154</v>
      </c>
      <c r="D18" s="497">
        <v>150218929</v>
      </c>
      <c r="E18" s="196"/>
      <c r="F18" s="497">
        <v>790818903.92999995</v>
      </c>
      <c r="G18" s="497">
        <f t="shared" si="0"/>
        <v>2044403986.9299998</v>
      </c>
    </row>
    <row r="19" spans="1:7" ht="13.5" customHeight="1">
      <c r="A19" s="195" t="s">
        <v>414</v>
      </c>
      <c r="B19" s="497">
        <v>293493</v>
      </c>
      <c r="C19" s="497">
        <f>1064162315+30000000+14000000</f>
        <v>1108162315</v>
      </c>
      <c r="D19" s="497">
        <v>168247219</v>
      </c>
      <c r="E19" s="196"/>
      <c r="F19" s="497">
        <v>724113889.63999999</v>
      </c>
      <c r="G19" s="497">
        <f t="shared" si="0"/>
        <v>2000523423.6399999</v>
      </c>
    </row>
    <row r="20" spans="1:7" ht="14.4">
      <c r="A20" s="195" t="s">
        <v>415</v>
      </c>
      <c r="B20" s="497">
        <v>271916</v>
      </c>
      <c r="C20" s="497">
        <f>1096466294+25000000+14000000</f>
        <v>1135466294</v>
      </c>
      <c r="D20" s="497">
        <v>196932429</v>
      </c>
      <c r="E20" s="196"/>
      <c r="F20" s="497">
        <v>690892476.20999992</v>
      </c>
      <c r="G20" s="497">
        <f t="shared" si="0"/>
        <v>2023291199.21</v>
      </c>
    </row>
    <row r="21" spans="1:7" ht="14.4">
      <c r="A21" s="195" t="s">
        <v>416</v>
      </c>
      <c r="B21" s="497">
        <v>269640.59999999998</v>
      </c>
      <c r="C21" s="497">
        <f>1153749636.0001+30000000+14000000</f>
        <v>1197749636.0000999</v>
      </c>
      <c r="D21" s="497">
        <v>240982604</v>
      </c>
      <c r="E21" s="196"/>
      <c r="F21" s="497">
        <v>695532253.26999998</v>
      </c>
      <c r="G21" s="497">
        <f t="shared" si="0"/>
        <v>2134264493.2700999</v>
      </c>
    </row>
    <row r="22" spans="1:7" ht="14.4">
      <c r="A22" s="195" t="s">
        <v>417</v>
      </c>
      <c r="B22" s="497">
        <v>284140.59999999998</v>
      </c>
      <c r="C22" s="497">
        <f>1332348851+30000000+20000000</f>
        <v>1382348851</v>
      </c>
      <c r="D22" s="497">
        <v>273857997</v>
      </c>
      <c r="E22" s="196"/>
      <c r="F22" s="497">
        <v>745033818.57000005</v>
      </c>
      <c r="G22" s="497">
        <f t="shared" si="0"/>
        <v>2401240666.5700002</v>
      </c>
    </row>
    <row r="23" spans="1:7" ht="14.4">
      <c r="A23" s="195" t="s">
        <v>325</v>
      </c>
      <c r="B23" s="196">
        <v>304604.3</v>
      </c>
      <c r="C23" s="196">
        <f>1351368169+30000000+20000000</f>
        <v>1401368169</v>
      </c>
      <c r="D23" s="196">
        <v>258926426.00000006</v>
      </c>
      <c r="E23" s="196"/>
      <c r="F23" s="196">
        <v>790944245.01999998</v>
      </c>
      <c r="G23" s="497">
        <f t="shared" si="0"/>
        <v>2451238840.02</v>
      </c>
    </row>
    <row r="24" spans="1:7" ht="14.4">
      <c r="A24" s="195" t="s">
        <v>845</v>
      </c>
      <c r="B24" s="196">
        <v>321249</v>
      </c>
      <c r="C24" s="196">
        <f>1423665645+30000000+20000000</f>
        <v>1473665645</v>
      </c>
      <c r="D24" s="196">
        <v>254754863</v>
      </c>
      <c r="E24" s="196"/>
      <c r="F24" s="196">
        <v>755659427.8668915</v>
      </c>
      <c r="G24" s="497">
        <f t="shared" si="0"/>
        <v>2484079935.8668914</v>
      </c>
    </row>
    <row r="25" spans="1:7">
      <c r="E25" s="193"/>
    </row>
    <row r="26" spans="1:7" ht="16.2">
      <c r="A26" s="496" t="s">
        <v>846</v>
      </c>
      <c r="B26" s="495"/>
      <c r="C26" s="495"/>
      <c r="D26" s="495"/>
      <c r="E26" s="495"/>
      <c r="F26" s="495"/>
      <c r="G26" s="495"/>
    </row>
    <row r="28" spans="1:7" ht="15.6">
      <c r="A28" s="190" t="s">
        <v>204</v>
      </c>
    </row>
  </sheetData>
  <hyperlinks>
    <hyperlink ref="A1" location="'Table of Contents'!A1" display="Return to Table of Contents" xr:uid="{3F0017BA-9EF1-4F24-A294-E80F361415E3}"/>
    <hyperlink ref="A28" location="'Table of Contents'!A1" display="Return to Table of Contents" xr:uid="{8826E7D5-3673-45BE-83B7-B5F00B602247}"/>
  </hyperlinks>
  <printOptions horizontalCentered="1"/>
  <pageMargins left="0.75" right="0.75" top="1" bottom="1" header="0.5" footer="0.5"/>
  <pageSetup orientation="landscape" r:id="rId1"/>
  <headerFooter alignWithMargins="0"/>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75BE-C800-4FAF-A5B0-43E9C8E706CD}">
  <dimension ref="A1:O141"/>
  <sheetViews>
    <sheetView topLeftCell="A47" zoomScale="80" zoomScaleNormal="80" workbookViewId="0">
      <selection activeCell="I78" sqref="I78"/>
    </sheetView>
  </sheetViews>
  <sheetFormatPr defaultColWidth="7.69921875" defaultRowHeight="14.4"/>
  <cols>
    <col min="1" max="1" width="28.69921875" style="42" bestFit="1" customWidth="1"/>
    <col min="2" max="4" width="14.8984375" style="42" customWidth="1"/>
    <col min="5" max="5" width="16.09765625" style="42" customWidth="1"/>
    <col min="6" max="6" width="15.69921875" style="42" customWidth="1"/>
    <col min="7" max="7" width="17" style="42" customWidth="1"/>
    <col min="8" max="10" width="16" style="42" customWidth="1"/>
    <col min="11" max="11" width="14.8984375" style="42" customWidth="1"/>
    <col min="12" max="16384" width="7.69921875" style="42"/>
  </cols>
  <sheetData>
    <row r="1" spans="1:12" ht="16.2">
      <c r="A1" s="128" t="s">
        <v>204</v>
      </c>
    </row>
    <row r="2" spans="1:12" ht="17.399999999999999">
      <c r="A2" s="491" t="s">
        <v>847</v>
      </c>
      <c r="B2" s="491"/>
      <c r="C2" s="491"/>
      <c r="D2" s="491"/>
      <c r="E2" s="491"/>
      <c r="F2" s="491"/>
      <c r="G2" s="491"/>
      <c r="H2" s="491"/>
      <c r="I2" s="491"/>
      <c r="J2" s="491"/>
      <c r="K2" s="492"/>
    </row>
    <row r="3" spans="1:12" ht="17.399999999999999">
      <c r="A3" s="491" t="s">
        <v>848</v>
      </c>
      <c r="B3" s="491"/>
      <c r="C3" s="491"/>
      <c r="D3" s="491"/>
      <c r="E3" s="491"/>
      <c r="F3" s="491"/>
      <c r="G3" s="491"/>
      <c r="H3" s="491"/>
      <c r="I3" s="491"/>
      <c r="J3" s="491"/>
      <c r="K3" s="492"/>
    </row>
    <row r="4" spans="1:12" ht="17.399999999999999">
      <c r="A4" s="491" t="s">
        <v>849</v>
      </c>
      <c r="B4" s="491"/>
      <c r="C4" s="491"/>
      <c r="D4" s="491"/>
      <c r="E4" s="491"/>
      <c r="F4" s="491"/>
      <c r="G4" s="491"/>
      <c r="H4" s="491"/>
      <c r="I4" s="491"/>
      <c r="J4" s="491"/>
      <c r="K4" s="492"/>
    </row>
    <row r="5" spans="1:12" ht="23.25" customHeight="1">
      <c r="A5" s="43"/>
      <c r="B5" s="43"/>
      <c r="C5" s="43"/>
      <c r="D5" s="43"/>
      <c r="E5" s="43"/>
      <c r="F5" s="43"/>
      <c r="G5" s="43"/>
      <c r="H5" s="43"/>
      <c r="I5" s="43"/>
      <c r="J5" s="43"/>
      <c r="K5" s="43"/>
    </row>
    <row r="6" spans="1:12" ht="59.25" customHeight="1">
      <c r="A6" s="974" t="s">
        <v>850</v>
      </c>
      <c r="B6" s="974" t="s">
        <v>851</v>
      </c>
      <c r="C6" s="974" t="s">
        <v>852</v>
      </c>
      <c r="D6" s="974" t="s">
        <v>853</v>
      </c>
      <c r="E6" s="974" t="s">
        <v>854</v>
      </c>
      <c r="F6" s="974" t="s">
        <v>855</v>
      </c>
      <c r="G6" s="974" t="s">
        <v>856</v>
      </c>
      <c r="H6" s="974" t="s">
        <v>857</v>
      </c>
      <c r="I6" s="974" t="s">
        <v>858</v>
      </c>
      <c r="J6" s="974" t="s">
        <v>859</v>
      </c>
      <c r="K6" s="974" t="s">
        <v>860</v>
      </c>
      <c r="L6" s="44"/>
    </row>
    <row r="7" spans="1:12" ht="15" customHeight="1">
      <c r="A7" s="975" t="s">
        <v>861</v>
      </c>
      <c r="B7" s="976">
        <v>38409154.03934148</v>
      </c>
      <c r="C7" s="976">
        <v>6817211.6102569113</v>
      </c>
      <c r="D7" s="976">
        <v>10919277.767878179</v>
      </c>
      <c r="E7" s="976">
        <v>15926138.892021114</v>
      </c>
      <c r="F7" s="976">
        <v>13956809.040486101</v>
      </c>
      <c r="G7" s="976">
        <v>86028591.349983782</v>
      </c>
      <c r="H7" s="976">
        <v>1415118.0737086497</v>
      </c>
      <c r="I7" s="976">
        <v>87443709.423692435</v>
      </c>
      <c r="J7" s="977">
        <v>52000</v>
      </c>
      <c r="K7" s="978">
        <v>87495709.423692435</v>
      </c>
      <c r="L7" s="44"/>
    </row>
    <row r="8" spans="1:12" ht="15" customHeight="1">
      <c r="A8" s="975" t="s">
        <v>862</v>
      </c>
      <c r="B8" s="976">
        <v>69685351</v>
      </c>
      <c r="C8" s="976">
        <v>24788549</v>
      </c>
      <c r="D8" s="976">
        <v>18860334</v>
      </c>
      <c r="E8" s="976">
        <v>41055778</v>
      </c>
      <c r="F8" s="976">
        <v>27712238</v>
      </c>
      <c r="G8" s="976">
        <v>182102250</v>
      </c>
      <c r="H8" s="976">
        <v>204254</v>
      </c>
      <c r="I8" s="976">
        <v>182306504</v>
      </c>
      <c r="J8" s="977">
        <v>1543714</v>
      </c>
      <c r="K8" s="978">
        <v>183850218</v>
      </c>
      <c r="L8" s="44"/>
    </row>
    <row r="9" spans="1:12" ht="15.6">
      <c r="A9" s="975" t="s">
        <v>863</v>
      </c>
      <c r="B9" s="976">
        <v>22313827.419999994</v>
      </c>
      <c r="C9" s="976">
        <v>4911547.79</v>
      </c>
      <c r="D9" s="976">
        <v>5567399.1699999999</v>
      </c>
      <c r="E9" s="976">
        <v>17913093.810000002</v>
      </c>
      <c r="F9" s="976">
        <v>9332330.3200000003</v>
      </c>
      <c r="G9" s="976">
        <v>60038198.509999998</v>
      </c>
      <c r="H9" s="976">
        <v>113930.95000000019</v>
      </c>
      <c r="I9" s="976">
        <v>60152129.460000001</v>
      </c>
      <c r="J9" s="977">
        <v>3750040.82</v>
      </c>
      <c r="K9" s="978">
        <v>63902170.280000001</v>
      </c>
      <c r="L9" s="44"/>
    </row>
    <row r="10" spans="1:12" ht="15" customHeight="1">
      <c r="A10" s="975" t="s">
        <v>864</v>
      </c>
      <c r="B10" s="976">
        <v>7396555.1099999994</v>
      </c>
      <c r="C10" s="976">
        <v>815424.21</v>
      </c>
      <c r="D10" s="976">
        <v>1479447.1999999997</v>
      </c>
      <c r="E10" s="976">
        <v>4803984.1400000006</v>
      </c>
      <c r="F10" s="976">
        <v>3097020.13</v>
      </c>
      <c r="G10" s="976">
        <v>17592430.789999999</v>
      </c>
      <c r="H10" s="976">
        <v>1356660.71</v>
      </c>
      <c r="I10" s="976">
        <v>18949091.5</v>
      </c>
      <c r="J10" s="977">
        <v>600000</v>
      </c>
      <c r="K10" s="978">
        <v>19549091.5</v>
      </c>
      <c r="L10" s="44"/>
    </row>
    <row r="11" spans="1:12" ht="15.6">
      <c r="A11" s="975" t="s">
        <v>865</v>
      </c>
      <c r="B11" s="976">
        <v>42796729.450000003</v>
      </c>
      <c r="C11" s="976">
        <v>8448984.4199999981</v>
      </c>
      <c r="D11" s="976">
        <v>9933377.1000000015</v>
      </c>
      <c r="E11" s="976">
        <v>17850869.400000002</v>
      </c>
      <c r="F11" s="976">
        <v>14442537.15</v>
      </c>
      <c r="G11" s="976">
        <v>93472497.520000011</v>
      </c>
      <c r="H11" s="976">
        <v>1513342.1300000008</v>
      </c>
      <c r="I11" s="976">
        <v>94985839.650000006</v>
      </c>
      <c r="J11" s="977">
        <v>11300000</v>
      </c>
      <c r="K11" s="978">
        <v>106285839.65000001</v>
      </c>
      <c r="L11" s="44"/>
    </row>
    <row r="12" spans="1:12" ht="15" customHeight="1">
      <c r="A12" s="975" t="s">
        <v>866</v>
      </c>
      <c r="B12" s="976">
        <v>38447863</v>
      </c>
      <c r="C12" s="976">
        <v>10429194</v>
      </c>
      <c r="D12" s="976">
        <v>13033232</v>
      </c>
      <c r="E12" s="976">
        <v>13449789</v>
      </c>
      <c r="F12" s="976">
        <v>12583342</v>
      </c>
      <c r="G12" s="976">
        <v>87943420</v>
      </c>
      <c r="H12" s="976">
        <v>0</v>
      </c>
      <c r="I12" s="976">
        <v>87943420</v>
      </c>
      <c r="J12" s="977">
        <v>1000000</v>
      </c>
      <c r="K12" s="978">
        <v>88943420</v>
      </c>
      <c r="L12" s="44"/>
    </row>
    <row r="13" spans="1:12" ht="15" customHeight="1">
      <c r="A13" s="975" t="s">
        <v>867</v>
      </c>
      <c r="B13" s="976">
        <v>58956984.429999992</v>
      </c>
      <c r="C13" s="976">
        <v>23274196.293951344</v>
      </c>
      <c r="D13" s="976">
        <v>17922174.911910988</v>
      </c>
      <c r="E13" s="976">
        <v>28031914.165864017</v>
      </c>
      <c r="F13" s="976">
        <v>20018872.75434012</v>
      </c>
      <c r="G13" s="976">
        <v>148204142.55606645</v>
      </c>
      <c r="H13" s="976">
        <v>0</v>
      </c>
      <c r="I13" s="976">
        <v>148204142.55606645</v>
      </c>
      <c r="J13" s="977">
        <v>1611984</v>
      </c>
      <c r="K13" s="978">
        <v>149816126.55606645</v>
      </c>
      <c r="L13" s="44"/>
    </row>
    <row r="14" spans="1:12" ht="15" customHeight="1">
      <c r="A14" s="975" t="s">
        <v>868</v>
      </c>
      <c r="B14" s="976">
        <v>4749481.4499999993</v>
      </c>
      <c r="C14" s="976">
        <v>1804838.6900000002</v>
      </c>
      <c r="D14" s="976">
        <v>1250889.1000000001</v>
      </c>
      <c r="E14" s="976">
        <v>4785931.7799999993</v>
      </c>
      <c r="F14" s="976">
        <v>3820001.38</v>
      </c>
      <c r="G14" s="976">
        <v>16411142.399999999</v>
      </c>
      <c r="H14" s="976">
        <v>0</v>
      </c>
      <c r="I14" s="976">
        <v>16411142.399999999</v>
      </c>
      <c r="J14" s="977">
        <v>0</v>
      </c>
      <c r="K14" s="978">
        <v>16411142.399999999</v>
      </c>
      <c r="L14" s="44"/>
    </row>
    <row r="15" spans="1:12" ht="15" customHeight="1">
      <c r="A15" s="975" t="s">
        <v>869</v>
      </c>
      <c r="B15" s="976">
        <v>18704919</v>
      </c>
      <c r="C15" s="976">
        <v>2406728</v>
      </c>
      <c r="D15" s="976">
        <v>3277694</v>
      </c>
      <c r="E15" s="976">
        <v>7744629</v>
      </c>
      <c r="F15" s="976">
        <v>7501451</v>
      </c>
      <c r="G15" s="976">
        <v>39635421</v>
      </c>
      <c r="H15" s="976">
        <v>945250</v>
      </c>
      <c r="I15" s="976">
        <v>40580671</v>
      </c>
      <c r="J15" s="977">
        <v>495788</v>
      </c>
      <c r="K15" s="978">
        <v>41076459</v>
      </c>
      <c r="L15" s="44"/>
    </row>
    <row r="16" spans="1:12" ht="15" customHeight="1">
      <c r="A16" s="975" t="s">
        <v>870</v>
      </c>
      <c r="B16" s="976">
        <v>64918709.820000008</v>
      </c>
      <c r="C16" s="976">
        <v>21067715.989999995</v>
      </c>
      <c r="D16" s="976">
        <v>17107755.329999998</v>
      </c>
      <c r="E16" s="976">
        <v>28402619.890000001</v>
      </c>
      <c r="F16" s="976">
        <v>16966740.830000002</v>
      </c>
      <c r="G16" s="976">
        <v>148463541.86000001</v>
      </c>
      <c r="H16" s="976">
        <v>763369.59000000008</v>
      </c>
      <c r="I16" s="976">
        <v>149226911.45000002</v>
      </c>
      <c r="J16" s="977">
        <v>-55482.37999999999</v>
      </c>
      <c r="K16" s="978">
        <v>149171429.07000002</v>
      </c>
      <c r="L16" s="44"/>
    </row>
    <row r="17" spans="1:14" ht="15" customHeight="1">
      <c r="A17" s="975" t="s">
        <v>871</v>
      </c>
      <c r="B17" s="976">
        <v>39461436.895913608</v>
      </c>
      <c r="C17" s="976">
        <v>8363591.6600000001</v>
      </c>
      <c r="D17" s="976">
        <v>10507079.219999999</v>
      </c>
      <c r="E17" s="976">
        <v>17239231.829999998</v>
      </c>
      <c r="F17" s="976">
        <v>15713630.57</v>
      </c>
      <c r="G17" s="976">
        <v>91284970.175913602</v>
      </c>
      <c r="H17" s="976">
        <v>788315.2</v>
      </c>
      <c r="I17" s="976">
        <v>92073285.375913605</v>
      </c>
      <c r="J17" s="977">
        <v>1192230.32</v>
      </c>
      <c r="K17" s="978">
        <v>93265515.695913598</v>
      </c>
      <c r="L17" s="44"/>
    </row>
    <row r="18" spans="1:14" ht="15" customHeight="1">
      <c r="A18" s="975" t="s">
        <v>872</v>
      </c>
      <c r="B18" s="976">
        <v>10627330.249999998</v>
      </c>
      <c r="C18" s="976">
        <v>3393183.6199999996</v>
      </c>
      <c r="D18" s="976">
        <v>2785636.93</v>
      </c>
      <c r="E18" s="976">
        <v>5484750</v>
      </c>
      <c r="F18" s="976">
        <v>3896702.71</v>
      </c>
      <c r="G18" s="976">
        <v>26187603.509999998</v>
      </c>
      <c r="H18" s="976">
        <v>677914.3</v>
      </c>
      <c r="I18" s="976">
        <v>26865517.809999999</v>
      </c>
      <c r="J18" s="977">
        <v>791507.52</v>
      </c>
      <c r="K18" s="978">
        <v>27657025.329999998</v>
      </c>
      <c r="L18" s="44"/>
    </row>
    <row r="19" spans="1:14" ht="15" customHeight="1">
      <c r="A19" s="975" t="s">
        <v>873</v>
      </c>
      <c r="B19" s="976">
        <v>12438346.629999999</v>
      </c>
      <c r="C19" s="976">
        <v>4282347.24</v>
      </c>
      <c r="D19" s="976">
        <v>5932543</v>
      </c>
      <c r="E19" s="976">
        <v>11300305</v>
      </c>
      <c r="F19" s="976">
        <v>5239451</v>
      </c>
      <c r="G19" s="976">
        <v>39192992.869999997</v>
      </c>
      <c r="H19" s="976">
        <v>1196220.42</v>
      </c>
      <c r="I19" s="976">
        <v>40389213.289999999</v>
      </c>
      <c r="J19" s="977">
        <v>1094693</v>
      </c>
      <c r="K19" s="978">
        <v>41483906.289999999</v>
      </c>
      <c r="L19" s="44"/>
    </row>
    <row r="20" spans="1:14" ht="15" customHeight="1">
      <c r="A20" s="975" t="s">
        <v>874</v>
      </c>
      <c r="B20" s="976">
        <v>23905643.012045391</v>
      </c>
      <c r="C20" s="976">
        <v>2961954.0697658285</v>
      </c>
      <c r="D20" s="976">
        <v>5283315.16</v>
      </c>
      <c r="E20" s="976">
        <v>15600612.890000001</v>
      </c>
      <c r="F20" s="976">
        <v>7166189.5700000003</v>
      </c>
      <c r="G20" s="976">
        <v>54917714.701811217</v>
      </c>
      <c r="H20" s="976">
        <v>0</v>
      </c>
      <c r="I20" s="976">
        <v>54917714.701811217</v>
      </c>
      <c r="J20" s="977">
        <v>0</v>
      </c>
      <c r="K20" s="978">
        <v>54917714.701811217</v>
      </c>
      <c r="L20" s="44"/>
    </row>
    <row r="21" spans="1:14" ht="15" customHeight="1">
      <c r="A21" s="975" t="s">
        <v>875</v>
      </c>
      <c r="B21" s="976">
        <v>181381356.67800003</v>
      </c>
      <c r="C21" s="976">
        <v>37775125.709999993</v>
      </c>
      <c r="D21" s="976">
        <v>40563251.039999999</v>
      </c>
      <c r="E21" s="976">
        <v>81178876.229999989</v>
      </c>
      <c r="F21" s="976">
        <v>54322244.530000009</v>
      </c>
      <c r="G21" s="976">
        <v>395220854.18800002</v>
      </c>
      <c r="H21" s="976">
        <v>2166826.77</v>
      </c>
      <c r="I21" s="976">
        <v>397387680.958</v>
      </c>
      <c r="J21" s="977">
        <v>0</v>
      </c>
      <c r="K21" s="978">
        <v>397387680.958</v>
      </c>
      <c r="L21" s="44"/>
    </row>
    <row r="22" spans="1:14" ht="15" customHeight="1">
      <c r="A22" s="975" t="s">
        <v>876</v>
      </c>
      <c r="B22" s="976">
        <v>4852693.43</v>
      </c>
      <c r="C22" s="976">
        <v>2132807.9299999997</v>
      </c>
      <c r="D22" s="976">
        <v>1867632.5799999998</v>
      </c>
      <c r="E22" s="976">
        <v>2722764</v>
      </c>
      <c r="F22" s="976">
        <v>2363598.9900000002</v>
      </c>
      <c r="G22" s="976">
        <v>13939496.93</v>
      </c>
      <c r="H22" s="976">
        <v>205328</v>
      </c>
      <c r="I22" s="976">
        <v>14144824.93</v>
      </c>
      <c r="J22" s="977">
        <v>0</v>
      </c>
      <c r="K22" s="978">
        <v>14144824.93</v>
      </c>
      <c r="L22" s="44"/>
    </row>
    <row r="23" spans="1:14" ht="15" customHeight="1">
      <c r="A23" s="975" t="s">
        <v>877</v>
      </c>
      <c r="B23" s="976">
        <v>15752759.219999999</v>
      </c>
      <c r="C23" s="976">
        <v>3890586.02</v>
      </c>
      <c r="D23" s="976">
        <v>3131659</v>
      </c>
      <c r="E23" s="976">
        <v>10570434</v>
      </c>
      <c r="F23" s="976">
        <v>7709388</v>
      </c>
      <c r="G23" s="976">
        <v>41054826.239999995</v>
      </c>
      <c r="H23" s="976">
        <v>1434479</v>
      </c>
      <c r="I23" s="976">
        <v>42489305.239999995</v>
      </c>
      <c r="J23" s="977">
        <v>0</v>
      </c>
      <c r="K23" s="978">
        <v>42489305.239999995</v>
      </c>
      <c r="L23" s="44"/>
    </row>
    <row r="24" spans="1:14" ht="15" customHeight="1">
      <c r="A24" s="975" t="s">
        <v>878</v>
      </c>
      <c r="B24" s="976">
        <v>54077893.569999993</v>
      </c>
      <c r="C24" s="976">
        <v>23575376.669999994</v>
      </c>
      <c r="D24" s="976">
        <v>21931010.549999997</v>
      </c>
      <c r="E24" s="976">
        <v>23844559.550000001</v>
      </c>
      <c r="F24" s="976">
        <v>23493697.899999999</v>
      </c>
      <c r="G24" s="976">
        <v>146922538.23999998</v>
      </c>
      <c r="H24" s="976">
        <v>81573.290000000008</v>
      </c>
      <c r="I24" s="976">
        <v>147004111.52999997</v>
      </c>
      <c r="J24" s="977">
        <v>0</v>
      </c>
      <c r="K24" s="978">
        <v>147004111.52999997</v>
      </c>
      <c r="L24" s="44"/>
    </row>
    <row r="25" spans="1:14" ht="15" customHeight="1">
      <c r="A25" s="975" t="s">
        <v>879</v>
      </c>
      <c r="B25" s="976">
        <v>22198529.989999995</v>
      </c>
      <c r="C25" s="976">
        <v>7498515.5200000005</v>
      </c>
      <c r="D25" s="976">
        <v>7770664.5199999996</v>
      </c>
      <c r="E25" s="976">
        <v>15151177.390000001</v>
      </c>
      <c r="F25" s="976">
        <v>10074068.199999999</v>
      </c>
      <c r="G25" s="976">
        <v>62692955.61999999</v>
      </c>
      <c r="H25" s="976">
        <v>608460.61999999918</v>
      </c>
      <c r="I25" s="976">
        <v>63301416.239999987</v>
      </c>
      <c r="J25" s="977">
        <v>10463518.539999999</v>
      </c>
      <c r="K25" s="978">
        <v>73764934.779999986</v>
      </c>
      <c r="L25" s="44"/>
    </row>
    <row r="26" spans="1:14" ht="15" customHeight="1">
      <c r="A26" s="975" t="s">
        <v>880</v>
      </c>
      <c r="B26" s="976">
        <v>22573689.939999998</v>
      </c>
      <c r="C26" s="976">
        <v>5677377</v>
      </c>
      <c r="D26" s="976">
        <v>6596957.9000000004</v>
      </c>
      <c r="E26" s="976">
        <v>18701294</v>
      </c>
      <c r="F26" s="976">
        <v>18337012</v>
      </c>
      <c r="G26" s="976">
        <v>71886330.840000004</v>
      </c>
      <c r="H26" s="976">
        <v>2352071.0999999996</v>
      </c>
      <c r="I26" s="976">
        <v>74238401.939999998</v>
      </c>
      <c r="J26" s="977">
        <v>9900000</v>
      </c>
      <c r="K26" s="978">
        <v>84138401.939999998</v>
      </c>
      <c r="L26" s="44"/>
    </row>
    <row r="27" spans="1:14" ht="15" customHeight="1">
      <c r="A27" s="975" t="s">
        <v>473</v>
      </c>
      <c r="B27" s="976">
        <v>37965913</v>
      </c>
      <c r="C27" s="976">
        <v>3895945</v>
      </c>
      <c r="D27" s="976">
        <v>8547747.8499999996</v>
      </c>
      <c r="E27" s="976">
        <v>14539910</v>
      </c>
      <c r="F27" s="976">
        <v>10931990</v>
      </c>
      <c r="G27" s="976">
        <v>75881505.849999994</v>
      </c>
      <c r="H27" s="976">
        <v>856216</v>
      </c>
      <c r="I27" s="976">
        <v>76737721.849999994</v>
      </c>
      <c r="J27" s="977">
        <v>0</v>
      </c>
      <c r="K27" s="978">
        <v>76737721.849999994</v>
      </c>
      <c r="L27" s="44"/>
    </row>
    <row r="28" spans="1:14" ht="15" customHeight="1">
      <c r="A28" s="975" t="s">
        <v>881</v>
      </c>
      <c r="B28" s="976">
        <v>18108314.660000004</v>
      </c>
      <c r="C28" s="976">
        <v>4642128.5199999996</v>
      </c>
      <c r="D28" s="976">
        <v>3923973.06</v>
      </c>
      <c r="E28" s="976">
        <v>10807116.120000001</v>
      </c>
      <c r="F28" s="976">
        <v>7423664</v>
      </c>
      <c r="G28" s="976">
        <v>44905196.359999999</v>
      </c>
      <c r="H28" s="976">
        <v>1523921.38</v>
      </c>
      <c r="I28" s="976">
        <v>46429117.740000002</v>
      </c>
      <c r="J28" s="977">
        <v>4629000</v>
      </c>
      <c r="K28" s="978">
        <v>51058117.740000002</v>
      </c>
      <c r="L28" s="44"/>
    </row>
    <row r="29" spans="1:14" ht="15" customHeight="1">
      <c r="A29" s="975" t="s">
        <v>882</v>
      </c>
      <c r="B29" s="976">
        <v>59770516.859999985</v>
      </c>
      <c r="C29" s="976">
        <v>24133841.109999999</v>
      </c>
      <c r="D29" s="976">
        <v>21665080.379999999</v>
      </c>
      <c r="E29" s="976">
        <v>28419867.599999998</v>
      </c>
      <c r="F29" s="976">
        <v>21136733.130000003</v>
      </c>
      <c r="G29" s="976">
        <v>155126039.07999998</v>
      </c>
      <c r="H29" s="976">
        <v>0</v>
      </c>
      <c r="I29" s="976">
        <v>155126039.07999998</v>
      </c>
      <c r="J29" s="977">
        <v>0</v>
      </c>
      <c r="K29" s="978">
        <v>155126039.07999998</v>
      </c>
      <c r="L29" s="44"/>
    </row>
    <row r="30" spans="1:14" ht="15" customHeight="1">
      <c r="A30" s="975" t="s">
        <v>883</v>
      </c>
      <c r="B30" s="976">
        <v>44731590.150000006</v>
      </c>
      <c r="C30" s="976">
        <v>7805547.6500000004</v>
      </c>
      <c r="D30" s="976">
        <v>10325075.449999999</v>
      </c>
      <c r="E30" s="976">
        <v>19046333.369999997</v>
      </c>
      <c r="F30" s="976">
        <v>14247074.140000001</v>
      </c>
      <c r="G30" s="976">
        <v>96155620.760000005</v>
      </c>
      <c r="H30" s="976">
        <v>1314894.79</v>
      </c>
      <c r="I30" s="976">
        <v>97470515.550000012</v>
      </c>
      <c r="J30" s="977">
        <v>0</v>
      </c>
      <c r="K30" s="978">
        <v>97470515.550000012</v>
      </c>
      <c r="L30" s="44"/>
    </row>
    <row r="31" spans="1:14" ht="15" customHeight="1">
      <c r="A31" s="975" t="s">
        <v>884</v>
      </c>
      <c r="B31" s="976">
        <v>42198166.390000001</v>
      </c>
      <c r="C31" s="976">
        <v>10467522.119999999</v>
      </c>
      <c r="D31" s="976">
        <v>12023124.18</v>
      </c>
      <c r="E31" s="976">
        <v>17704029.330000002</v>
      </c>
      <c r="F31" s="976">
        <v>11641726.66</v>
      </c>
      <c r="G31" s="976">
        <v>94034568.679999992</v>
      </c>
      <c r="H31" s="976">
        <v>0</v>
      </c>
      <c r="I31" s="976">
        <v>94034568.679999992</v>
      </c>
      <c r="J31" s="977">
        <v>0</v>
      </c>
      <c r="K31" s="978">
        <v>94034568.679999992</v>
      </c>
      <c r="L31" s="44"/>
    </row>
    <row r="32" spans="1:14" ht="15" customHeight="1">
      <c r="A32" s="975" t="s">
        <v>885</v>
      </c>
      <c r="B32" s="976">
        <v>11653149.07</v>
      </c>
      <c r="C32" s="976">
        <v>3485077.6</v>
      </c>
      <c r="D32" s="976">
        <v>2768954.31</v>
      </c>
      <c r="E32" s="976">
        <v>6829546.71</v>
      </c>
      <c r="F32" s="976">
        <v>7292459.3500000015</v>
      </c>
      <c r="G32" s="976">
        <v>32029187.040000003</v>
      </c>
      <c r="H32" s="976">
        <v>513093.93000000017</v>
      </c>
      <c r="I32" s="976">
        <v>32542280.970000003</v>
      </c>
      <c r="J32" s="977">
        <v>1975000</v>
      </c>
      <c r="K32" s="978">
        <v>34517280.969999999</v>
      </c>
      <c r="L32" s="44"/>
      <c r="N32" s="44"/>
    </row>
    <row r="33" spans="1:15" ht="15" customHeight="1">
      <c r="A33" s="975" t="s">
        <v>886</v>
      </c>
      <c r="B33" s="976">
        <v>35978280.430000007</v>
      </c>
      <c r="C33" s="976">
        <v>6137561.9999999991</v>
      </c>
      <c r="D33" s="976">
        <v>6565918.3300000001</v>
      </c>
      <c r="E33" s="976">
        <v>21051867.190000001</v>
      </c>
      <c r="F33" s="976">
        <v>10502916.709999999</v>
      </c>
      <c r="G33" s="976">
        <v>80236544.659999996</v>
      </c>
      <c r="H33" s="976">
        <v>1409323.6199999999</v>
      </c>
      <c r="I33" s="976">
        <v>81645868.280000001</v>
      </c>
      <c r="J33" s="977">
        <v>1515980.34</v>
      </c>
      <c r="K33" s="978">
        <v>83161848.620000005</v>
      </c>
      <c r="L33" s="44"/>
      <c r="M33" s="44"/>
      <c r="N33" s="44"/>
      <c r="O33" s="44"/>
    </row>
    <row r="34" spans="1:15" ht="15.9" customHeight="1" thickBot="1">
      <c r="A34" s="476" t="s">
        <v>887</v>
      </c>
      <c r="B34" s="979">
        <v>131132017.69040604</v>
      </c>
      <c r="C34" s="979">
        <v>29447238.370000005</v>
      </c>
      <c r="D34" s="979">
        <v>32480487.600000001</v>
      </c>
      <c r="E34" s="979">
        <v>42092718.620000005</v>
      </c>
      <c r="F34" s="979">
        <v>37578999.640000001</v>
      </c>
      <c r="G34" s="979">
        <v>272731461.92040604</v>
      </c>
      <c r="H34" s="980">
        <v>0</v>
      </c>
      <c r="I34" s="981">
        <v>272731461.92040604</v>
      </c>
      <c r="J34" s="977">
        <v>21920000</v>
      </c>
      <c r="K34" s="978">
        <v>294651461.92040604</v>
      </c>
      <c r="L34" s="44"/>
      <c r="N34" s="44"/>
    </row>
    <row r="35" spans="1:15" ht="17.100000000000001" customHeight="1" thickTop="1" thickBot="1">
      <c r="A35" s="749" t="s">
        <v>452</v>
      </c>
      <c r="B35" s="501">
        <v>1135187202.5857065</v>
      </c>
      <c r="C35" s="501">
        <v>294330117.81397414</v>
      </c>
      <c r="D35" s="501">
        <v>304021691.63978922</v>
      </c>
      <c r="E35" s="501">
        <v>542250141.90788507</v>
      </c>
      <c r="F35" s="501">
        <v>398502889.70482624</v>
      </c>
      <c r="G35" s="501">
        <v>2674292043.6521802</v>
      </c>
      <c r="H35" s="502">
        <v>21440563.873708647</v>
      </c>
      <c r="I35" s="502">
        <v>2695732607.5258894</v>
      </c>
      <c r="J35" s="501">
        <v>73779974.159999996</v>
      </c>
      <c r="K35" s="503">
        <v>2769512581.6858892</v>
      </c>
      <c r="L35" s="44"/>
    </row>
    <row r="36" spans="1:15" ht="17.100000000000001" customHeight="1">
      <c r="A36" s="488"/>
      <c r="B36" s="487"/>
      <c r="C36" s="487"/>
      <c r="D36" s="487"/>
      <c r="E36" s="487"/>
      <c r="F36" s="487"/>
      <c r="G36" s="487"/>
      <c r="H36" s="487"/>
      <c r="I36" s="487"/>
      <c r="J36" s="487"/>
      <c r="K36" s="487"/>
      <c r="L36" s="44"/>
    </row>
    <row r="37" spans="1:15" ht="15" customHeight="1">
      <c r="A37" s="128" t="s">
        <v>204</v>
      </c>
      <c r="B37" s="45"/>
      <c r="C37" s="45"/>
      <c r="D37" s="45"/>
      <c r="E37" s="45"/>
      <c r="F37" s="45"/>
      <c r="G37" s="45"/>
      <c r="H37" s="46"/>
      <c r="I37" s="46"/>
      <c r="J37" s="46"/>
      <c r="K37" s="45"/>
      <c r="L37" s="44"/>
    </row>
    <row r="38" spans="1:15" ht="15" customHeight="1">
      <c r="A38" s="492" t="s">
        <v>888</v>
      </c>
      <c r="B38" s="492"/>
      <c r="C38" s="492"/>
      <c r="D38" s="492"/>
      <c r="E38" s="492"/>
      <c r="F38" s="492"/>
      <c r="G38" s="41"/>
      <c r="H38" s="47"/>
      <c r="I38" s="47"/>
      <c r="J38" s="47"/>
      <c r="K38" s="47"/>
      <c r="L38" s="44"/>
    </row>
    <row r="39" spans="1:15" ht="15" customHeight="1">
      <c r="A39" s="492"/>
      <c r="B39" s="492"/>
      <c r="C39" s="492"/>
      <c r="D39" s="492"/>
      <c r="E39" s="492"/>
      <c r="F39" s="492"/>
      <c r="G39" s="492"/>
      <c r="H39" s="513"/>
      <c r="I39" s="513"/>
      <c r="J39" s="47"/>
      <c r="K39" s="47"/>
      <c r="L39" s="44"/>
    </row>
    <row r="40" spans="1:15" ht="14.1" customHeight="1">
      <c r="A40" s="519" t="s">
        <v>847</v>
      </c>
      <c r="B40" s="492"/>
      <c r="C40" s="492"/>
      <c r="D40" s="492"/>
      <c r="E40" s="492"/>
      <c r="F40" s="492"/>
      <c r="G40" s="492"/>
      <c r="H40" s="492"/>
      <c r="I40" s="492"/>
      <c r="J40" s="47"/>
      <c r="K40" s="47"/>
    </row>
    <row r="41" spans="1:15" ht="14.1" customHeight="1">
      <c r="A41" s="519" t="s">
        <v>848</v>
      </c>
      <c r="B41" s="492"/>
      <c r="C41" s="492"/>
      <c r="D41" s="492"/>
      <c r="E41" s="492"/>
      <c r="F41" s="492"/>
      <c r="G41" s="492"/>
      <c r="H41" s="492"/>
      <c r="I41" s="492"/>
      <c r="J41" s="47"/>
      <c r="K41" s="47"/>
    </row>
    <row r="42" spans="1:15" ht="14.1" customHeight="1">
      <c r="A42" s="519" t="s">
        <v>849</v>
      </c>
      <c r="B42" s="492"/>
      <c r="C42" s="492"/>
      <c r="D42" s="492"/>
      <c r="E42" s="492"/>
      <c r="F42" s="492"/>
      <c r="G42" s="492"/>
      <c r="H42" s="492"/>
      <c r="I42" s="492"/>
      <c r="J42" s="47"/>
      <c r="K42" s="47"/>
    </row>
    <row r="43" spans="1:15" ht="15" thickBot="1">
      <c r="A43" s="505"/>
      <c r="B43" s="504"/>
      <c r="C43" s="504"/>
      <c r="D43" s="504"/>
      <c r="E43" s="504"/>
      <c r="F43" s="504"/>
      <c r="G43" s="504"/>
      <c r="H43" s="504"/>
      <c r="I43" s="504"/>
      <c r="J43" s="48"/>
      <c r="K43" s="49"/>
    </row>
    <row r="44" spans="1:15" ht="59.25" customHeight="1">
      <c r="A44" s="982" t="s">
        <v>850</v>
      </c>
      <c r="B44" s="983" t="s">
        <v>851</v>
      </c>
      <c r="C44" s="983" t="s">
        <v>852</v>
      </c>
      <c r="D44" s="983" t="s">
        <v>853</v>
      </c>
      <c r="E44" s="983" t="s">
        <v>854</v>
      </c>
      <c r="F44" s="983" t="s">
        <v>855</v>
      </c>
      <c r="G44" s="983" t="s">
        <v>856</v>
      </c>
      <c r="H44" s="691" t="s">
        <v>857</v>
      </c>
      <c r="I44" s="984" t="s">
        <v>858</v>
      </c>
      <c r="J44" s="44"/>
    </row>
    <row r="45" spans="1:15" ht="15" customHeight="1">
      <c r="A45" s="985" t="s">
        <v>861</v>
      </c>
      <c r="B45" s="986">
        <v>0.43924433549858888</v>
      </c>
      <c r="C45" s="986">
        <v>7.7961143862566085E-2</v>
      </c>
      <c r="D45" s="986">
        <v>0.12487207873319764</v>
      </c>
      <c r="E45" s="986">
        <v>0.18213018405765397</v>
      </c>
      <c r="F45" s="986">
        <v>0.15960906887951135</v>
      </c>
      <c r="G45" s="986">
        <v>0.98381681103151786</v>
      </c>
      <c r="H45" s="986">
        <v>1.6183188968482056E-2</v>
      </c>
      <c r="I45" s="987">
        <v>0.99999999999999989</v>
      </c>
      <c r="J45" s="44"/>
    </row>
    <row r="46" spans="1:15" ht="15" customHeight="1">
      <c r="A46" s="985" t="s">
        <v>862</v>
      </c>
      <c r="B46" s="986">
        <v>0.3822428134544229</v>
      </c>
      <c r="C46" s="986">
        <v>0.13597183016575207</v>
      </c>
      <c r="D46" s="986">
        <v>0.10345398318866342</v>
      </c>
      <c r="E46" s="986">
        <v>0.22520193794073304</v>
      </c>
      <c r="F46" s="986">
        <v>0.15200904735686227</v>
      </c>
      <c r="G46" s="986">
        <v>0.99887961210643372</v>
      </c>
      <c r="H46" s="986">
        <v>1.1203878935663206E-3</v>
      </c>
      <c r="I46" s="987">
        <v>1</v>
      </c>
      <c r="J46" s="44"/>
    </row>
    <row r="47" spans="1:15" ht="15" customHeight="1">
      <c r="A47" s="985" t="s">
        <v>863</v>
      </c>
      <c r="B47" s="986">
        <v>0.37095656663058379</v>
      </c>
      <c r="C47" s="986">
        <v>8.1652101664432084E-2</v>
      </c>
      <c r="D47" s="986">
        <v>9.2555313003543999E-2</v>
      </c>
      <c r="E47" s="986">
        <v>0.29779650314644074</v>
      </c>
      <c r="F47" s="986">
        <v>0.15514546872701854</v>
      </c>
      <c r="G47" s="986">
        <v>0.99810595317201922</v>
      </c>
      <c r="H47" s="986">
        <v>1.894046827980746E-3</v>
      </c>
      <c r="I47" s="987">
        <v>1</v>
      </c>
      <c r="J47" s="44"/>
    </row>
    <row r="48" spans="1:15" ht="15" customHeight="1">
      <c r="A48" s="985" t="s">
        <v>864</v>
      </c>
      <c r="B48" s="986">
        <v>0.39033824444828924</v>
      </c>
      <c r="C48" s="986">
        <v>4.3032364374830316E-2</v>
      </c>
      <c r="D48" s="986">
        <v>7.8074835408336055E-2</v>
      </c>
      <c r="E48" s="986">
        <v>0.25352055215945318</v>
      </c>
      <c r="F48" s="986">
        <v>0.16343897700847557</v>
      </c>
      <c r="G48" s="986">
        <v>0.92840497339938433</v>
      </c>
      <c r="H48" s="986">
        <v>7.1595026600615647E-2</v>
      </c>
      <c r="I48" s="987">
        <v>1</v>
      </c>
      <c r="J48" s="44"/>
    </row>
    <row r="49" spans="1:10" ht="15" customHeight="1">
      <c r="A49" s="985" t="s">
        <v>865</v>
      </c>
      <c r="B49" s="986">
        <v>0.45055904761905213</v>
      </c>
      <c r="C49" s="986">
        <v>8.8949936655110654E-2</v>
      </c>
      <c r="D49" s="986">
        <v>0.104577452140257</v>
      </c>
      <c r="E49" s="986">
        <v>0.18793190085781383</v>
      </c>
      <c r="F49" s="986">
        <v>0.15204937076112901</v>
      </c>
      <c r="G49" s="986">
        <v>0.98406770803336263</v>
      </c>
      <c r="H49" s="986">
        <v>1.5932291966637372E-2</v>
      </c>
      <c r="I49" s="987">
        <v>1</v>
      </c>
      <c r="J49" s="44"/>
    </row>
    <row r="50" spans="1:10" ht="15" customHeight="1">
      <c r="A50" s="985" t="s">
        <v>866</v>
      </c>
      <c r="B50" s="986">
        <v>0.43718862650554186</v>
      </c>
      <c r="C50" s="986">
        <v>0.1185898160430877</v>
      </c>
      <c r="D50" s="986">
        <v>0.14820019507997301</v>
      </c>
      <c r="E50" s="986">
        <v>0.1529368428018833</v>
      </c>
      <c r="F50" s="986">
        <v>0.14308451956951412</v>
      </c>
      <c r="G50" s="986">
        <v>1</v>
      </c>
      <c r="H50" s="986">
        <v>0</v>
      </c>
      <c r="I50" s="987">
        <v>1</v>
      </c>
      <c r="J50" s="44"/>
    </row>
    <row r="51" spans="1:10" ht="15" customHeight="1">
      <c r="A51" s="985" t="s">
        <v>867</v>
      </c>
      <c r="B51" s="986">
        <v>0.39780928800756182</v>
      </c>
      <c r="C51" s="986">
        <v>0.15704146923657405</v>
      </c>
      <c r="D51" s="986">
        <v>0.12092897406785326</v>
      </c>
      <c r="E51" s="986">
        <v>0.18914393135306179</v>
      </c>
      <c r="F51" s="986">
        <v>0.13507633733494911</v>
      </c>
      <c r="G51" s="986">
        <v>1</v>
      </c>
      <c r="H51" s="986">
        <v>0</v>
      </c>
      <c r="I51" s="987">
        <v>1</v>
      </c>
      <c r="J51" s="44"/>
    </row>
    <row r="52" spans="1:10" ht="15" customHeight="1">
      <c r="A52" s="985" t="s">
        <v>868</v>
      </c>
      <c r="B52" s="986">
        <v>0.2894059008347889</v>
      </c>
      <c r="C52" s="986">
        <v>0.10997642004495679</v>
      </c>
      <c r="D52" s="986">
        <v>7.6221939308746739E-2</v>
      </c>
      <c r="E52" s="986">
        <v>0.29162697290348294</v>
      </c>
      <c r="F52" s="986">
        <v>0.23276876690802464</v>
      </c>
      <c r="G52" s="986">
        <v>1</v>
      </c>
      <c r="H52" s="986">
        <v>0</v>
      </c>
      <c r="I52" s="987">
        <v>1</v>
      </c>
      <c r="J52" s="44"/>
    </row>
    <row r="53" spans="1:10" ht="15" customHeight="1">
      <c r="A53" s="985" t="s">
        <v>869</v>
      </c>
      <c r="B53" s="986">
        <v>0.46093173274537524</v>
      </c>
      <c r="C53" s="986">
        <v>5.9307249995940184E-2</v>
      </c>
      <c r="D53" s="986">
        <v>8.0769832514597892E-2</v>
      </c>
      <c r="E53" s="986">
        <v>0.19084526719629649</v>
      </c>
      <c r="F53" s="986">
        <v>0.18485280837273488</v>
      </c>
      <c r="G53" s="986">
        <v>0.97670689082494466</v>
      </c>
      <c r="H53" s="986">
        <v>2.3293109175055286E-2</v>
      </c>
      <c r="I53" s="987">
        <v>1</v>
      </c>
      <c r="J53" s="44"/>
    </row>
    <row r="54" spans="1:10" ht="15" customHeight="1">
      <c r="A54" s="985" t="s">
        <v>870</v>
      </c>
      <c r="B54" s="986">
        <v>0.43503352839780296</v>
      </c>
      <c r="C54" s="986">
        <v>0.14117906606315406</v>
      </c>
      <c r="D54" s="986">
        <v>0.11464256120942451</v>
      </c>
      <c r="E54" s="986">
        <v>0.19033175460122409</v>
      </c>
      <c r="F54" s="986">
        <v>0.11369759425520831</v>
      </c>
      <c r="G54" s="986">
        <v>0.99488450452681398</v>
      </c>
      <c r="H54" s="986">
        <v>5.1154954731859794E-3</v>
      </c>
      <c r="I54" s="987">
        <v>1</v>
      </c>
      <c r="J54" s="44"/>
    </row>
    <row r="55" spans="1:10" ht="15" customHeight="1">
      <c r="A55" s="985" t="s">
        <v>871</v>
      </c>
      <c r="B55" s="986">
        <v>0.42858725780015156</v>
      </c>
      <c r="C55" s="986">
        <v>9.0836246646933683E-2</v>
      </c>
      <c r="D55" s="986">
        <v>0.1141164799007884</v>
      </c>
      <c r="E55" s="986">
        <v>0.18723380793480174</v>
      </c>
      <c r="F55" s="986">
        <v>0.1706643844177487</v>
      </c>
      <c r="G55" s="986">
        <v>0.991438176700424</v>
      </c>
      <c r="H55" s="986">
        <v>8.561823299575921E-3</v>
      </c>
      <c r="I55" s="987">
        <v>0.99999999999999989</v>
      </c>
      <c r="J55" s="44"/>
    </row>
    <row r="56" spans="1:10" ht="15" customHeight="1">
      <c r="A56" s="985" t="s">
        <v>872</v>
      </c>
      <c r="B56" s="986">
        <v>0.39557511324215933</v>
      </c>
      <c r="C56" s="986">
        <v>0.12630255794797948</v>
      </c>
      <c r="D56" s="986">
        <v>0.10368819055343569</v>
      </c>
      <c r="E56" s="986">
        <v>0.20415575232123173</v>
      </c>
      <c r="F56" s="986">
        <v>0.14504476472623776</v>
      </c>
      <c r="G56" s="986">
        <v>0.974766378791044</v>
      </c>
      <c r="H56" s="986">
        <v>2.5233621208955961E-2</v>
      </c>
      <c r="I56" s="987">
        <v>1</v>
      </c>
      <c r="J56" s="44"/>
    </row>
    <row r="57" spans="1:10" ht="15" customHeight="1">
      <c r="A57" s="985" t="s">
        <v>873</v>
      </c>
      <c r="B57" s="986">
        <v>0.30796209227179028</v>
      </c>
      <c r="C57" s="986">
        <v>0.106027003033017</v>
      </c>
      <c r="D57" s="986">
        <v>0.14688434155435365</v>
      </c>
      <c r="E57" s="986">
        <v>0.2797852218329257</v>
      </c>
      <c r="F57" s="986">
        <v>0.12972401721172519</v>
      </c>
      <c r="G57" s="986">
        <v>0.97038267590381178</v>
      </c>
      <c r="H57" s="986">
        <v>2.9617324096188159E-2</v>
      </c>
      <c r="I57" s="987">
        <v>0.99999999999999989</v>
      </c>
      <c r="J57" s="44"/>
    </row>
    <row r="58" spans="1:10" ht="15" customHeight="1">
      <c r="A58" s="985" t="s">
        <v>874</v>
      </c>
      <c r="B58" s="986">
        <v>0.43529930445661769</v>
      </c>
      <c r="C58" s="986">
        <v>5.3934401419441107E-2</v>
      </c>
      <c r="D58" s="986">
        <v>9.6204206396551917E-2</v>
      </c>
      <c r="E58" s="986">
        <v>0.28407250692617558</v>
      </c>
      <c r="F58" s="986">
        <v>0.13048958080121378</v>
      </c>
      <c r="G58" s="986">
        <v>1</v>
      </c>
      <c r="H58" s="986">
        <v>0</v>
      </c>
      <c r="I58" s="987">
        <v>1</v>
      </c>
      <c r="J58" s="44"/>
    </row>
    <row r="59" spans="1:10" ht="15" customHeight="1">
      <c r="A59" s="985" t="s">
        <v>875</v>
      </c>
      <c r="B59" s="986">
        <v>0.45643427154242927</v>
      </c>
      <c r="C59" s="986">
        <v>9.5058622901781534E-2</v>
      </c>
      <c r="D59" s="986">
        <v>0.10207475717972027</v>
      </c>
      <c r="E59" s="986">
        <v>0.20428131046815165</v>
      </c>
      <c r="F59" s="986">
        <v>0.13669836065134927</v>
      </c>
      <c r="G59" s="986">
        <v>0.99454732274343205</v>
      </c>
      <c r="H59" s="986">
        <v>5.4526772565680328E-3</v>
      </c>
      <c r="I59" s="987">
        <v>1</v>
      </c>
      <c r="J59" s="44"/>
    </row>
    <row r="60" spans="1:10" ht="15" customHeight="1">
      <c r="A60" s="985" t="s">
        <v>876</v>
      </c>
      <c r="B60" s="986">
        <v>0.34307200364904056</v>
      </c>
      <c r="C60" s="986">
        <v>0.15078362161107353</v>
      </c>
      <c r="D60" s="986">
        <v>0.13203645780294573</v>
      </c>
      <c r="E60" s="986">
        <v>0.19249188402645009</v>
      </c>
      <c r="F60" s="986">
        <v>0.16709991121820128</v>
      </c>
      <c r="G60" s="986">
        <v>0.98548387830771123</v>
      </c>
      <c r="H60" s="986">
        <v>1.4516121692288771E-2</v>
      </c>
      <c r="I60" s="987">
        <v>1</v>
      </c>
      <c r="J60" s="44"/>
    </row>
    <row r="61" spans="1:10" ht="15" customHeight="1">
      <c r="A61" s="985" t="s">
        <v>877</v>
      </c>
      <c r="B61" s="986">
        <v>0.37074645327855688</v>
      </c>
      <c r="C61" s="986">
        <v>9.1566242329077924E-2</v>
      </c>
      <c r="D61" s="986">
        <v>7.3704641257626755E-2</v>
      </c>
      <c r="E61" s="986">
        <v>0.24877869714021245</v>
      </c>
      <c r="F61" s="986">
        <v>0.18144302328441653</v>
      </c>
      <c r="G61" s="986">
        <v>0.96623905728989035</v>
      </c>
      <c r="H61" s="986">
        <v>3.3760942710109612E-2</v>
      </c>
      <c r="I61" s="987">
        <v>1</v>
      </c>
      <c r="J61" s="44"/>
    </row>
    <row r="62" spans="1:10" ht="15" customHeight="1">
      <c r="A62" s="985" t="s">
        <v>878</v>
      </c>
      <c r="B62" s="986">
        <v>0.36786653792988644</v>
      </c>
      <c r="C62" s="986">
        <v>0.1603722264950993</v>
      </c>
      <c r="D62" s="986">
        <v>0.14918637527715958</v>
      </c>
      <c r="E62" s="986">
        <v>0.16220335133370678</v>
      </c>
      <c r="F62" s="986">
        <v>0.15981660414447324</v>
      </c>
      <c r="G62" s="986">
        <v>0.99944509518032532</v>
      </c>
      <c r="H62" s="986">
        <v>5.5490481967474003E-4</v>
      </c>
      <c r="I62" s="987">
        <v>1</v>
      </c>
      <c r="J62" s="44"/>
    </row>
    <row r="63" spans="1:10" ht="15" customHeight="1">
      <c r="A63" s="985" t="s">
        <v>879</v>
      </c>
      <c r="B63" s="986">
        <v>0.35067983164605415</v>
      </c>
      <c r="C63" s="986">
        <v>0.11845731052162005</v>
      </c>
      <c r="D63" s="986">
        <v>0.12275656662306614</v>
      </c>
      <c r="E63" s="986">
        <v>0.23934973796725284</v>
      </c>
      <c r="F63" s="986">
        <v>0.15914443622880942</v>
      </c>
      <c r="G63" s="986">
        <v>0.99038788298680258</v>
      </c>
      <c r="H63" s="986">
        <v>9.6121170131974812E-3</v>
      </c>
      <c r="I63" s="987">
        <v>1</v>
      </c>
      <c r="J63" s="44"/>
    </row>
    <row r="64" spans="1:10" ht="15" customHeight="1">
      <c r="A64" s="985" t="s">
        <v>880</v>
      </c>
      <c r="B64" s="986">
        <v>0.30407025676878408</v>
      </c>
      <c r="C64" s="986">
        <v>7.6474935500207786E-2</v>
      </c>
      <c r="D64" s="986">
        <v>8.8861798309340073E-2</v>
      </c>
      <c r="E64" s="986">
        <v>0.25190862830148902</v>
      </c>
      <c r="F64" s="986">
        <v>0.24700170694433998</v>
      </c>
      <c r="G64" s="986">
        <v>0.96831732582416097</v>
      </c>
      <c r="H64" s="986">
        <v>3.168267417583908E-2</v>
      </c>
      <c r="I64" s="987">
        <v>1</v>
      </c>
      <c r="J64" s="44"/>
    </row>
    <row r="65" spans="1:11" ht="15" customHeight="1">
      <c r="A65" s="985" t="s">
        <v>473</v>
      </c>
      <c r="B65" s="986">
        <v>0.49474902413981425</v>
      </c>
      <c r="C65" s="986">
        <v>5.0769620286818563E-2</v>
      </c>
      <c r="D65" s="986">
        <v>0.1113891270672378</v>
      </c>
      <c r="E65" s="986">
        <v>0.18947539292893409</v>
      </c>
      <c r="F65" s="986">
        <v>0.14245914182035366</v>
      </c>
      <c r="G65" s="986">
        <v>0.98884230624315828</v>
      </c>
      <c r="H65" s="986">
        <v>1.1157693756841702E-2</v>
      </c>
      <c r="I65" s="987">
        <v>1</v>
      </c>
      <c r="J65" s="44"/>
    </row>
    <row r="66" spans="1:11" ht="15" customHeight="1">
      <c r="A66" s="985" t="s">
        <v>881</v>
      </c>
      <c r="B66" s="986">
        <v>0.39002064957179183</v>
      </c>
      <c r="C66" s="986">
        <v>9.9983130112349175E-2</v>
      </c>
      <c r="D66" s="986">
        <v>8.4515348363369519E-2</v>
      </c>
      <c r="E66" s="986">
        <v>0.23276591600381336</v>
      </c>
      <c r="F66" s="986">
        <v>0.15989242013109164</v>
      </c>
      <c r="G66" s="986">
        <v>0.96717746418241535</v>
      </c>
      <c r="H66" s="986">
        <v>3.2822535817584542E-2</v>
      </c>
      <c r="I66" s="987">
        <v>0.99999999999999989</v>
      </c>
      <c r="J66" s="44"/>
    </row>
    <row r="67" spans="1:11" ht="15" customHeight="1">
      <c r="A67" s="985" t="s">
        <v>882</v>
      </c>
      <c r="B67" s="986">
        <v>0.38530292666839611</v>
      </c>
      <c r="C67" s="986">
        <v>0.155575693501424</v>
      </c>
      <c r="D67" s="986">
        <v>0.13966114592036422</v>
      </c>
      <c r="E67" s="986">
        <v>0.18320501038090453</v>
      </c>
      <c r="F67" s="986">
        <v>0.13625522352891115</v>
      </c>
      <c r="G67" s="986">
        <v>1</v>
      </c>
      <c r="H67" s="986">
        <v>0</v>
      </c>
      <c r="I67" s="987">
        <v>1</v>
      </c>
      <c r="J67" s="44"/>
    </row>
    <row r="68" spans="1:11" ht="15" customHeight="1">
      <c r="A68" s="985" t="s">
        <v>883</v>
      </c>
      <c r="B68" s="986">
        <v>0.45892432083273205</v>
      </c>
      <c r="C68" s="986">
        <v>8.0081115873404232E-2</v>
      </c>
      <c r="D68" s="986">
        <v>0.10593024353814448</v>
      </c>
      <c r="E68" s="986">
        <v>0.19540610062978161</v>
      </c>
      <c r="F68" s="986">
        <v>0.14616803922301608</v>
      </c>
      <c r="G68" s="986">
        <v>0.98650982009707855</v>
      </c>
      <c r="H68" s="986">
        <v>1.3490179902921421E-2</v>
      </c>
      <c r="I68" s="987">
        <v>1</v>
      </c>
      <c r="J68" s="44"/>
    </row>
    <row r="69" spans="1:11" ht="15" customHeight="1">
      <c r="A69" s="985" t="s">
        <v>884</v>
      </c>
      <c r="B69" s="986">
        <v>0.44875163445052346</v>
      </c>
      <c r="C69" s="986">
        <v>0.11131568174275376</v>
      </c>
      <c r="D69" s="986">
        <v>0.12785855615411751</v>
      </c>
      <c r="E69" s="986">
        <v>0.1882715003484185</v>
      </c>
      <c r="F69" s="986">
        <v>0.12380262730418684</v>
      </c>
      <c r="G69" s="986">
        <v>1</v>
      </c>
      <c r="H69" s="986">
        <v>0</v>
      </c>
      <c r="I69" s="987">
        <v>1</v>
      </c>
      <c r="J69" s="44"/>
    </row>
    <row r="70" spans="1:11" ht="15" customHeight="1">
      <c r="A70" s="985" t="s">
        <v>885</v>
      </c>
      <c r="B70" s="986">
        <v>0.35809257134565264</v>
      </c>
      <c r="C70" s="986">
        <v>0.10709383288813758</v>
      </c>
      <c r="D70" s="986">
        <v>8.5087898803179685E-2</v>
      </c>
      <c r="E70" s="986">
        <v>0.20986687184884198</v>
      </c>
      <c r="F70" s="986">
        <v>0.22409183169190738</v>
      </c>
      <c r="G70" s="986">
        <v>0.98423300657771928</v>
      </c>
      <c r="H70" s="986">
        <v>1.5766993422280693E-2</v>
      </c>
      <c r="I70" s="987">
        <v>1</v>
      </c>
      <c r="J70" s="44"/>
    </row>
    <row r="71" spans="1:11" ht="15" customHeight="1">
      <c r="A71" s="985" t="s">
        <v>886</v>
      </c>
      <c r="B71" s="986">
        <v>0.44066259797267976</v>
      </c>
      <c r="C71" s="986">
        <v>7.5172965017060861E-2</v>
      </c>
      <c r="D71" s="986">
        <v>8.0419480719863809E-2</v>
      </c>
      <c r="E71" s="986">
        <v>0.2578436316924671</v>
      </c>
      <c r="F71" s="986">
        <v>0.12863990464258185</v>
      </c>
      <c r="G71" s="986">
        <v>0.9827385800446532</v>
      </c>
      <c r="H71" s="986">
        <v>1.7261419955346698E-2</v>
      </c>
      <c r="I71" s="987">
        <v>0.99999999999999989</v>
      </c>
      <c r="J71" s="44"/>
    </row>
    <row r="72" spans="1:11" ht="15.9" customHeight="1" thickBot="1">
      <c r="A72" s="988" t="s">
        <v>887</v>
      </c>
      <c r="B72" s="989">
        <v>0.48081001277614099</v>
      </c>
      <c r="C72" s="989">
        <v>0.10797154887320587</v>
      </c>
      <c r="D72" s="989">
        <v>0.11909329188239788</v>
      </c>
      <c r="E72" s="989">
        <v>0.15433759758998522</v>
      </c>
      <c r="F72" s="989">
        <v>0.13778754887827008</v>
      </c>
      <c r="G72" s="989">
        <v>1</v>
      </c>
      <c r="H72" s="989">
        <v>0</v>
      </c>
      <c r="I72" s="484">
        <v>1</v>
      </c>
      <c r="J72" s="44"/>
    </row>
    <row r="73" spans="1:11" ht="17.100000000000001" customHeight="1" thickTop="1" thickBot="1">
      <c r="A73" s="750" t="s">
        <v>452</v>
      </c>
      <c r="B73" s="485">
        <v>0.42110526816217408</v>
      </c>
      <c r="C73" s="485">
        <v>0.10918372133507215</v>
      </c>
      <c r="D73" s="485">
        <v>0.11277887531983992</v>
      </c>
      <c r="E73" s="485">
        <v>0.20115130869955075</v>
      </c>
      <c r="F73" s="485">
        <v>0.1478273062366402</v>
      </c>
      <c r="G73" s="485">
        <v>0.99204647975327676</v>
      </c>
      <c r="H73" s="485">
        <v>7.9535202467230365E-3</v>
      </c>
      <c r="I73" s="482">
        <v>0.99999999999999978</v>
      </c>
      <c r="J73" s="44"/>
    </row>
    <row r="74" spans="1:11" ht="14.1" customHeight="1">
      <c r="A74" s="50"/>
      <c r="B74" s="50"/>
      <c r="C74" s="50"/>
      <c r="D74" s="50"/>
      <c r="E74" s="50"/>
      <c r="F74" s="50"/>
      <c r="G74" s="50"/>
      <c r="H74" s="50"/>
      <c r="I74" s="50"/>
      <c r="J74" s="50"/>
      <c r="K74" s="50"/>
    </row>
    <row r="75" spans="1:11" ht="14.1" customHeight="1">
      <c r="A75" s="480" t="s">
        <v>888</v>
      </c>
      <c r="B75" s="480"/>
      <c r="C75" s="480"/>
      <c r="D75" s="480"/>
      <c r="E75" s="480"/>
      <c r="F75" s="480"/>
      <c r="G75" s="41"/>
      <c r="H75" s="47"/>
      <c r="I75" s="47"/>
      <c r="J75" s="47"/>
      <c r="K75" s="47"/>
    </row>
    <row r="76" spans="1:11" ht="16.2">
      <c r="A76" s="128" t="s">
        <v>204</v>
      </c>
    </row>
    <row r="78" spans="1:11" ht="14.1" customHeight="1">
      <c r="B78" s="51"/>
      <c r="C78" s="51"/>
      <c r="D78" s="51"/>
      <c r="E78" s="51"/>
      <c r="F78" s="51"/>
      <c r="G78" s="51"/>
      <c r="H78" s="51"/>
      <c r="I78" s="51"/>
    </row>
    <row r="79" spans="1:11" ht="14.1" customHeight="1">
      <c r="B79" s="51"/>
      <c r="C79" s="51"/>
      <c r="D79" s="51"/>
      <c r="E79" s="51"/>
      <c r="F79" s="51"/>
      <c r="G79" s="51"/>
      <c r="H79" s="51"/>
      <c r="I79" s="51"/>
    </row>
    <row r="80" spans="1:11" ht="14.1" customHeight="1">
      <c r="B80" s="51"/>
      <c r="C80" s="51"/>
      <c r="D80" s="51"/>
      <c r="E80" s="51"/>
      <c r="F80" s="51"/>
      <c r="G80" s="51"/>
      <c r="H80" s="51"/>
      <c r="I80" s="51"/>
    </row>
    <row r="81" spans="2:9" ht="14.1" customHeight="1">
      <c r="B81" s="51"/>
      <c r="C81" s="51"/>
      <c r="D81" s="51"/>
      <c r="E81" s="51"/>
      <c r="F81" s="51"/>
      <c r="G81" s="51"/>
      <c r="H81" s="51"/>
      <c r="I81" s="51"/>
    </row>
    <row r="82" spans="2:9" ht="14.1" customHeight="1">
      <c r="B82" s="51"/>
      <c r="C82" s="51"/>
      <c r="D82" s="51"/>
      <c r="E82" s="51"/>
      <c r="F82" s="51"/>
      <c r="G82" s="51"/>
      <c r="H82" s="51"/>
      <c r="I82" s="51"/>
    </row>
    <row r="83" spans="2:9" ht="14.1" customHeight="1">
      <c r="B83" s="51"/>
      <c r="C83" s="51"/>
      <c r="D83" s="51"/>
      <c r="E83" s="51"/>
      <c r="F83" s="51"/>
      <c r="G83" s="51"/>
      <c r="H83" s="51"/>
      <c r="I83" s="51"/>
    </row>
    <row r="84" spans="2:9" ht="14.1" customHeight="1">
      <c r="B84" s="51"/>
      <c r="C84" s="51"/>
      <c r="D84" s="51"/>
      <c r="E84" s="51"/>
      <c r="F84" s="51"/>
      <c r="G84" s="51"/>
      <c r="H84" s="51"/>
      <c r="I84" s="51"/>
    </row>
    <row r="85" spans="2:9" ht="14.1" customHeight="1">
      <c r="B85" s="51"/>
      <c r="C85" s="51"/>
      <c r="D85" s="51"/>
      <c r="E85" s="51"/>
      <c r="F85" s="51"/>
      <c r="G85" s="51"/>
      <c r="H85" s="51"/>
      <c r="I85" s="51"/>
    </row>
    <row r="86" spans="2:9" ht="14.1" customHeight="1">
      <c r="B86" s="51"/>
      <c r="C86" s="51"/>
      <c r="D86" s="51"/>
      <c r="E86" s="51"/>
      <c r="F86" s="51"/>
      <c r="G86" s="51"/>
      <c r="H86" s="51"/>
      <c r="I86" s="51"/>
    </row>
    <row r="87" spans="2:9" ht="14.1" customHeight="1">
      <c r="B87" s="51"/>
      <c r="C87" s="51"/>
      <c r="D87" s="51"/>
      <c r="E87" s="51"/>
      <c r="F87" s="51"/>
      <c r="G87" s="51"/>
      <c r="H87" s="51"/>
      <c r="I87" s="51"/>
    </row>
    <row r="88" spans="2:9" ht="14.1" customHeight="1">
      <c r="B88" s="51"/>
      <c r="C88" s="51"/>
      <c r="D88" s="51"/>
      <c r="E88" s="51"/>
      <c r="F88" s="51"/>
      <c r="G88" s="51"/>
      <c r="H88" s="51"/>
      <c r="I88" s="51"/>
    </row>
    <row r="89" spans="2:9" ht="14.1" customHeight="1">
      <c r="B89" s="51"/>
      <c r="C89" s="51"/>
      <c r="D89" s="51"/>
      <c r="E89" s="51"/>
      <c r="F89" s="51"/>
      <c r="G89" s="51"/>
      <c r="H89" s="51"/>
      <c r="I89" s="51"/>
    </row>
    <row r="90" spans="2:9" ht="14.1" customHeight="1">
      <c r="B90" s="51"/>
      <c r="C90" s="51"/>
      <c r="D90" s="51"/>
      <c r="E90" s="51"/>
      <c r="F90" s="51"/>
      <c r="G90" s="51"/>
      <c r="H90" s="51"/>
      <c r="I90" s="51"/>
    </row>
    <row r="91" spans="2:9" ht="14.1" customHeight="1">
      <c r="B91" s="51"/>
      <c r="C91" s="51"/>
      <c r="D91" s="51"/>
      <c r="E91" s="51"/>
      <c r="F91" s="51"/>
      <c r="G91" s="51"/>
      <c r="H91" s="51"/>
      <c r="I91" s="51"/>
    </row>
    <row r="92" spans="2:9" ht="14.1" customHeight="1">
      <c r="B92" s="51"/>
      <c r="C92" s="51"/>
      <c r="D92" s="51"/>
      <c r="E92" s="51"/>
      <c r="F92" s="51"/>
      <c r="G92" s="51"/>
      <c r="H92" s="51"/>
      <c r="I92" s="51"/>
    </row>
    <row r="93" spans="2:9" ht="14.1" customHeight="1">
      <c r="B93" s="51"/>
      <c r="C93" s="51"/>
      <c r="D93" s="51"/>
      <c r="E93" s="51"/>
      <c r="F93" s="51"/>
      <c r="G93" s="51"/>
      <c r="H93" s="51"/>
      <c r="I93" s="51"/>
    </row>
    <row r="94" spans="2:9" ht="14.1" customHeight="1">
      <c r="B94" s="51"/>
      <c r="C94" s="51"/>
      <c r="D94" s="51"/>
      <c r="E94" s="51"/>
      <c r="F94" s="51"/>
      <c r="G94" s="51"/>
      <c r="H94" s="51"/>
      <c r="I94" s="51"/>
    </row>
    <row r="95" spans="2:9" ht="14.1" customHeight="1">
      <c r="B95" s="51"/>
      <c r="C95" s="51"/>
      <c r="D95" s="51"/>
      <c r="E95" s="51"/>
      <c r="F95" s="51"/>
      <c r="G95" s="51"/>
      <c r="H95" s="51"/>
      <c r="I95" s="51"/>
    </row>
    <row r="96" spans="2:9" ht="14.1" customHeight="1">
      <c r="B96" s="51"/>
      <c r="C96" s="51"/>
      <c r="D96" s="51"/>
      <c r="E96" s="51"/>
      <c r="F96" s="51"/>
      <c r="G96" s="51"/>
      <c r="H96" s="51"/>
      <c r="I96" s="51"/>
    </row>
    <row r="97" spans="2:9" ht="14.1" customHeight="1">
      <c r="B97" s="51"/>
      <c r="C97" s="51"/>
      <c r="D97" s="51"/>
      <c r="E97" s="51"/>
      <c r="F97" s="51"/>
      <c r="G97" s="51"/>
      <c r="H97" s="51"/>
      <c r="I97" s="51"/>
    </row>
    <row r="98" spans="2:9" ht="14.1" customHeight="1">
      <c r="B98" s="51"/>
      <c r="C98" s="51"/>
      <c r="D98" s="51"/>
      <c r="E98" s="51"/>
      <c r="F98" s="51"/>
      <c r="G98" s="51"/>
      <c r="H98" s="51"/>
      <c r="I98" s="51"/>
    </row>
    <row r="99" spans="2:9" ht="14.1" customHeight="1">
      <c r="B99" s="51"/>
      <c r="C99" s="51"/>
      <c r="D99" s="51"/>
      <c r="E99" s="51"/>
      <c r="F99" s="51"/>
      <c r="G99" s="51"/>
      <c r="H99" s="51"/>
      <c r="I99" s="51"/>
    </row>
    <row r="100" spans="2:9" ht="14.1" customHeight="1">
      <c r="B100" s="51"/>
      <c r="C100" s="51"/>
      <c r="D100" s="51"/>
      <c r="E100" s="51"/>
      <c r="F100" s="51"/>
      <c r="G100" s="51"/>
      <c r="H100" s="51"/>
      <c r="I100" s="51"/>
    </row>
    <row r="101" spans="2:9" ht="14.1" customHeight="1">
      <c r="B101" s="51"/>
      <c r="C101" s="51"/>
      <c r="D101" s="51"/>
      <c r="E101" s="51"/>
      <c r="F101" s="51"/>
      <c r="G101" s="51"/>
      <c r="H101" s="51"/>
      <c r="I101" s="51"/>
    </row>
    <row r="102" spans="2:9" ht="14.1" customHeight="1">
      <c r="B102" s="51"/>
      <c r="C102" s="51"/>
      <c r="D102" s="51"/>
      <c r="E102" s="51"/>
      <c r="F102" s="51"/>
      <c r="G102" s="51"/>
      <c r="H102" s="51"/>
      <c r="I102" s="51"/>
    </row>
    <row r="103" spans="2:9" ht="14.1" customHeight="1">
      <c r="B103" s="51"/>
      <c r="C103" s="51"/>
      <c r="D103" s="51"/>
      <c r="E103" s="51"/>
      <c r="F103" s="51"/>
      <c r="G103" s="51"/>
      <c r="H103" s="51"/>
      <c r="I103" s="51"/>
    </row>
    <row r="104" spans="2:9" ht="14.1" customHeight="1">
      <c r="B104" s="51"/>
      <c r="C104" s="51"/>
      <c r="D104" s="51"/>
      <c r="E104" s="51"/>
      <c r="F104" s="51"/>
      <c r="G104" s="51"/>
      <c r="H104" s="51"/>
      <c r="I104" s="51"/>
    </row>
    <row r="105" spans="2:9" ht="14.1" customHeight="1">
      <c r="B105" s="51"/>
      <c r="C105" s="51"/>
      <c r="D105" s="51"/>
      <c r="E105" s="51"/>
      <c r="F105" s="51"/>
      <c r="G105" s="51"/>
      <c r="H105" s="51"/>
      <c r="I105" s="51"/>
    </row>
    <row r="106" spans="2:9" ht="14.1" customHeight="1">
      <c r="B106" s="51"/>
      <c r="C106" s="51"/>
      <c r="D106" s="51"/>
      <c r="E106" s="51"/>
      <c r="F106" s="51"/>
      <c r="G106" s="51"/>
      <c r="H106" s="51"/>
      <c r="I106" s="51"/>
    </row>
    <row r="108" spans="2:9" ht="14.1" customHeight="1">
      <c r="B108" s="51"/>
      <c r="C108" s="51"/>
      <c r="D108" s="51"/>
      <c r="E108" s="51"/>
      <c r="F108" s="51"/>
      <c r="G108" s="51"/>
      <c r="H108" s="51"/>
      <c r="I108" s="51"/>
    </row>
    <row r="109" spans="2:9" ht="14.1" customHeight="1">
      <c r="B109" s="51"/>
      <c r="C109" s="51"/>
      <c r="D109" s="51"/>
      <c r="E109" s="51"/>
      <c r="F109" s="51"/>
      <c r="G109" s="51"/>
      <c r="H109" s="51"/>
      <c r="I109" s="51"/>
    </row>
    <row r="110" spans="2:9" ht="14.1" customHeight="1">
      <c r="B110" s="51"/>
      <c r="C110" s="51"/>
      <c r="D110" s="51"/>
      <c r="E110" s="51"/>
      <c r="F110" s="51"/>
      <c r="G110" s="51"/>
      <c r="H110" s="51"/>
      <c r="I110" s="51"/>
    </row>
    <row r="111" spans="2:9" ht="14.1" customHeight="1">
      <c r="B111" s="51"/>
      <c r="C111" s="51"/>
      <c r="D111" s="51"/>
      <c r="E111" s="51"/>
      <c r="F111" s="51"/>
      <c r="G111" s="51"/>
      <c r="H111" s="51"/>
      <c r="I111" s="51"/>
    </row>
    <row r="112" spans="2:9" ht="14.1" customHeight="1">
      <c r="B112" s="51"/>
      <c r="C112" s="51"/>
      <c r="D112" s="51"/>
      <c r="E112" s="51"/>
      <c r="F112" s="51"/>
      <c r="G112" s="51"/>
      <c r="H112" s="51"/>
      <c r="I112" s="51"/>
    </row>
    <row r="113" spans="2:9" ht="14.1" customHeight="1">
      <c r="B113" s="51"/>
      <c r="C113" s="51"/>
      <c r="D113" s="51"/>
      <c r="E113" s="51"/>
      <c r="F113" s="51"/>
      <c r="G113" s="51"/>
      <c r="H113" s="51"/>
      <c r="I113" s="51"/>
    </row>
    <row r="114" spans="2:9" ht="14.1" customHeight="1">
      <c r="B114" s="51"/>
      <c r="C114" s="51"/>
      <c r="D114" s="51"/>
      <c r="E114" s="51"/>
      <c r="F114" s="51"/>
      <c r="G114" s="51"/>
      <c r="H114" s="51"/>
      <c r="I114" s="51"/>
    </row>
    <row r="115" spans="2:9" ht="14.1" customHeight="1">
      <c r="B115" s="51"/>
      <c r="C115" s="51"/>
      <c r="D115" s="51"/>
      <c r="E115" s="51"/>
      <c r="F115" s="51"/>
      <c r="G115" s="51"/>
      <c r="H115" s="51"/>
      <c r="I115" s="51"/>
    </row>
    <row r="116" spans="2:9" ht="14.1" customHeight="1">
      <c r="B116" s="51"/>
      <c r="C116" s="51"/>
      <c r="D116" s="51"/>
      <c r="E116" s="51"/>
      <c r="F116" s="51"/>
      <c r="G116" s="51"/>
      <c r="H116" s="51"/>
      <c r="I116" s="51"/>
    </row>
    <row r="117" spans="2:9" ht="14.1" customHeight="1">
      <c r="B117" s="51"/>
      <c r="C117" s="51"/>
      <c r="D117" s="51"/>
      <c r="E117" s="51"/>
      <c r="F117" s="51"/>
      <c r="G117" s="51"/>
      <c r="H117" s="51"/>
      <c r="I117" s="51"/>
    </row>
    <row r="118" spans="2:9" ht="14.1" customHeight="1">
      <c r="B118" s="51"/>
      <c r="C118" s="51"/>
      <c r="D118" s="51"/>
      <c r="E118" s="51"/>
      <c r="F118" s="51"/>
      <c r="G118" s="51"/>
      <c r="H118" s="51"/>
      <c r="I118" s="51"/>
    </row>
    <row r="119" spans="2:9" ht="14.1" customHeight="1">
      <c r="B119" s="51"/>
      <c r="C119" s="51"/>
      <c r="D119" s="51"/>
      <c r="E119" s="51"/>
      <c r="F119" s="51"/>
      <c r="G119" s="51"/>
      <c r="H119" s="51"/>
      <c r="I119" s="51"/>
    </row>
    <row r="120" spans="2:9" ht="14.1" customHeight="1">
      <c r="B120" s="51"/>
      <c r="C120" s="51"/>
      <c r="D120" s="51"/>
      <c r="E120" s="51"/>
      <c r="F120" s="51"/>
      <c r="G120" s="51"/>
      <c r="H120" s="51"/>
      <c r="I120" s="51"/>
    </row>
    <row r="121" spans="2:9" ht="14.1" customHeight="1">
      <c r="B121" s="51"/>
      <c r="C121" s="51"/>
      <c r="D121" s="51"/>
      <c r="E121" s="51"/>
      <c r="F121" s="51"/>
      <c r="G121" s="51"/>
      <c r="H121" s="51"/>
      <c r="I121" s="51"/>
    </row>
    <row r="122" spans="2:9" ht="14.1" customHeight="1">
      <c r="B122" s="51"/>
      <c r="C122" s="51"/>
      <c r="D122" s="51"/>
      <c r="E122" s="51"/>
      <c r="F122" s="51"/>
      <c r="G122" s="51"/>
      <c r="H122" s="51"/>
      <c r="I122" s="51"/>
    </row>
    <row r="123" spans="2:9" ht="14.1" customHeight="1">
      <c r="B123" s="51"/>
      <c r="C123" s="51"/>
      <c r="D123" s="51"/>
      <c r="E123" s="51"/>
      <c r="F123" s="51"/>
      <c r="G123" s="51"/>
      <c r="H123" s="51"/>
      <c r="I123" s="51"/>
    </row>
    <row r="124" spans="2:9" ht="14.1" customHeight="1">
      <c r="B124" s="51"/>
      <c r="C124" s="51"/>
      <c r="D124" s="51"/>
      <c r="E124" s="51"/>
      <c r="F124" s="51"/>
      <c r="G124" s="51"/>
      <c r="H124" s="51"/>
      <c r="I124" s="51"/>
    </row>
    <row r="125" spans="2:9" ht="14.1" customHeight="1">
      <c r="B125" s="51"/>
      <c r="C125" s="51"/>
      <c r="D125" s="51"/>
      <c r="E125" s="51"/>
      <c r="F125" s="51"/>
      <c r="G125" s="51"/>
      <c r="H125" s="51"/>
      <c r="I125" s="51"/>
    </row>
    <row r="126" spans="2:9" ht="14.1" customHeight="1">
      <c r="B126" s="51"/>
      <c r="C126" s="51"/>
      <c r="D126" s="51"/>
      <c r="E126" s="51"/>
      <c r="F126" s="51"/>
      <c r="G126" s="51"/>
      <c r="H126" s="51"/>
      <c r="I126" s="51"/>
    </row>
    <row r="127" spans="2:9" ht="14.1" customHeight="1">
      <c r="B127" s="51"/>
      <c r="C127" s="51"/>
      <c r="D127" s="51"/>
      <c r="E127" s="51"/>
      <c r="F127" s="51"/>
      <c r="G127" s="51"/>
      <c r="H127" s="51"/>
      <c r="I127" s="51"/>
    </row>
    <row r="128" spans="2:9" ht="14.1" customHeight="1">
      <c r="B128" s="51"/>
      <c r="C128" s="51"/>
      <c r="D128" s="51"/>
      <c r="E128" s="51"/>
      <c r="F128" s="51"/>
      <c r="G128" s="51"/>
      <c r="H128" s="51"/>
      <c r="I128" s="51"/>
    </row>
    <row r="129" spans="2:9" ht="14.1" customHeight="1">
      <c r="B129" s="51"/>
      <c r="C129" s="51"/>
      <c r="D129" s="51"/>
      <c r="E129" s="51"/>
      <c r="F129" s="51"/>
      <c r="G129" s="51"/>
      <c r="H129" s="51"/>
      <c r="I129" s="51"/>
    </row>
    <row r="130" spans="2:9" ht="14.1" customHeight="1">
      <c r="B130" s="51"/>
      <c r="C130" s="51"/>
      <c r="D130" s="51"/>
      <c r="E130" s="51"/>
      <c r="F130" s="51"/>
      <c r="G130" s="51"/>
      <c r="H130" s="51"/>
      <c r="I130" s="51"/>
    </row>
    <row r="131" spans="2:9" ht="14.1" customHeight="1">
      <c r="B131" s="51"/>
      <c r="C131" s="51"/>
      <c r="D131" s="51"/>
      <c r="E131" s="51"/>
      <c r="F131" s="51"/>
      <c r="G131" s="51"/>
      <c r="H131" s="51"/>
      <c r="I131" s="51"/>
    </row>
    <row r="132" spans="2:9" ht="14.1" customHeight="1">
      <c r="B132" s="51"/>
      <c r="C132" s="51"/>
      <c r="D132" s="51"/>
      <c r="E132" s="51"/>
      <c r="F132" s="51"/>
      <c r="G132" s="51"/>
      <c r="H132" s="51"/>
      <c r="I132" s="51"/>
    </row>
    <row r="133" spans="2:9" ht="14.1" customHeight="1">
      <c r="B133" s="51"/>
      <c r="C133" s="51"/>
      <c r="D133" s="51"/>
      <c r="E133" s="51"/>
      <c r="F133" s="51"/>
      <c r="G133" s="51"/>
      <c r="H133" s="51"/>
      <c r="I133" s="51"/>
    </row>
    <row r="134" spans="2:9" ht="14.1" customHeight="1">
      <c r="B134" s="51"/>
      <c r="C134" s="51"/>
      <c r="D134" s="51"/>
      <c r="E134" s="51"/>
      <c r="F134" s="51"/>
      <c r="G134" s="51"/>
      <c r="H134" s="51"/>
      <c r="I134" s="51"/>
    </row>
    <row r="135" spans="2:9" ht="14.1" customHeight="1">
      <c r="B135" s="51"/>
      <c r="C135" s="51"/>
      <c r="D135" s="51"/>
      <c r="E135" s="51"/>
      <c r="F135" s="51"/>
      <c r="G135" s="51"/>
      <c r="H135" s="51"/>
      <c r="I135" s="51"/>
    </row>
    <row r="136" spans="2:9" ht="14.1" customHeight="1">
      <c r="B136" s="51"/>
      <c r="C136" s="51"/>
      <c r="D136" s="51"/>
      <c r="E136" s="51"/>
      <c r="F136" s="51"/>
      <c r="G136" s="51"/>
      <c r="H136" s="51"/>
      <c r="I136" s="51"/>
    </row>
    <row r="137" spans="2:9" ht="14.1" customHeight="1">
      <c r="B137" s="51"/>
      <c r="C137" s="51"/>
      <c r="D137" s="51"/>
      <c r="E137" s="51"/>
      <c r="F137" s="51"/>
      <c r="G137" s="51"/>
      <c r="H137" s="51"/>
      <c r="I137" s="51"/>
    </row>
    <row r="138" spans="2:9" ht="14.1" customHeight="1">
      <c r="B138" s="51"/>
      <c r="C138" s="51"/>
      <c r="D138" s="51"/>
      <c r="E138" s="51"/>
      <c r="F138" s="51"/>
      <c r="G138" s="51"/>
      <c r="H138" s="51"/>
      <c r="I138" s="51"/>
    </row>
    <row r="139" spans="2:9" ht="14.1" customHeight="1">
      <c r="B139" s="51"/>
      <c r="C139" s="51"/>
      <c r="D139" s="51"/>
      <c r="E139" s="51"/>
      <c r="F139" s="51"/>
      <c r="G139" s="51"/>
      <c r="H139" s="51"/>
      <c r="I139" s="51"/>
    </row>
    <row r="140" spans="2:9" ht="14.1" customHeight="1">
      <c r="B140" s="51"/>
      <c r="C140" s="51"/>
      <c r="D140" s="51"/>
      <c r="E140" s="51"/>
      <c r="F140" s="51"/>
      <c r="G140" s="51"/>
      <c r="H140" s="51"/>
      <c r="I140" s="51"/>
    </row>
    <row r="141" spans="2:9" ht="14.1" customHeight="1">
      <c r="B141" s="51"/>
      <c r="C141" s="51"/>
      <c r="D141" s="51"/>
      <c r="E141" s="51"/>
      <c r="F141" s="51"/>
      <c r="G141" s="51"/>
      <c r="H141" s="51"/>
      <c r="I141" s="51"/>
    </row>
  </sheetData>
  <hyperlinks>
    <hyperlink ref="A1" location="'Table of Contents'!A1" display="Return to Table of Contents" xr:uid="{B9D2C1C1-072F-4A07-BBB2-CA82B4479080}"/>
    <hyperlink ref="A37" location="'Table of Contents'!A1" display="Return to Table of Contents" xr:uid="{2FEAFB50-99F0-41D6-9B2B-DA79ECF0A389}"/>
    <hyperlink ref="A76" location="'Table of Contents'!A1" display="Return to Table of Contents" xr:uid="{2491F2A3-2B23-49E0-AEEA-AAC092CE73E8}"/>
  </hyperlinks>
  <pageMargins left="0.7" right="0.7" top="0.75" bottom="0.75" header="0.3" footer="0.3"/>
  <pageSetup scale="57" orientation="landscape" r:id="rId1"/>
  <rowBreaks count="1" manualBreakCount="1">
    <brk id="38"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D26A-CA4E-4422-9636-8DB2B6698443}">
  <sheetPr>
    <pageSetUpPr fitToPage="1"/>
  </sheetPr>
  <dimension ref="A1:AA79"/>
  <sheetViews>
    <sheetView zoomScale="80" zoomScaleNormal="80" workbookViewId="0">
      <selection activeCell="J41" sqref="J41"/>
    </sheetView>
  </sheetViews>
  <sheetFormatPr defaultColWidth="7.69921875" defaultRowHeight="14.4"/>
  <cols>
    <col min="1" max="1" width="28.3984375" style="42" customWidth="1"/>
    <col min="2" max="2" width="14" style="42" customWidth="1"/>
    <col min="3" max="3" width="11.5" style="42" bestFit="1" customWidth="1"/>
    <col min="4" max="4" width="12.8984375" style="42" bestFit="1" customWidth="1"/>
    <col min="5" max="5" width="11.5" style="42" bestFit="1" customWidth="1"/>
    <col min="6" max="6" width="10.5" style="42" bestFit="1" customWidth="1"/>
    <col min="7" max="7" width="12.59765625" style="42" customWidth="1"/>
    <col min="8" max="8" width="11.3984375" style="42" bestFit="1" customWidth="1"/>
    <col min="9" max="9" width="12.8984375" style="42" bestFit="1" customWidth="1"/>
    <col min="10" max="10" width="13.3984375" style="42" bestFit="1" customWidth="1"/>
    <col min="11" max="19" width="7.69921875" style="42"/>
    <col min="20" max="20" width="14" style="42" bestFit="1" customWidth="1"/>
    <col min="21" max="21" width="12.8984375" style="42" bestFit="1" customWidth="1"/>
    <col min="22" max="22" width="14" style="42" bestFit="1" customWidth="1"/>
    <col min="23" max="23" width="12.8984375" style="42" bestFit="1" customWidth="1"/>
    <col min="24" max="24" width="11.69921875" style="42" bestFit="1" customWidth="1"/>
    <col min="25" max="25" width="14" style="42" bestFit="1" customWidth="1"/>
    <col min="26" max="26" width="12.19921875" style="42" bestFit="1" customWidth="1"/>
    <col min="27" max="27" width="14" style="42" bestFit="1" customWidth="1"/>
    <col min="28" max="16384" width="7.69921875" style="42"/>
  </cols>
  <sheetData>
    <row r="1" spans="1:27" ht="16.2">
      <c r="A1" s="128" t="s">
        <v>204</v>
      </c>
    </row>
    <row r="2" spans="1:27" ht="15" customHeight="1">
      <c r="A2" s="521" t="s">
        <v>889</v>
      </c>
      <c r="B2" s="521"/>
      <c r="C2" s="521"/>
      <c r="D2" s="521"/>
      <c r="E2" s="521"/>
      <c r="F2" s="521"/>
      <c r="G2" s="521"/>
      <c r="H2" s="521"/>
      <c r="I2" s="520"/>
      <c r="J2" s="52"/>
    </row>
    <row r="3" spans="1:27" ht="15" customHeight="1">
      <c r="A3" s="521" t="s">
        <v>848</v>
      </c>
      <c r="B3" s="521"/>
      <c r="C3" s="521"/>
      <c r="D3" s="521"/>
      <c r="E3" s="521"/>
      <c r="F3" s="521"/>
      <c r="G3" s="521"/>
      <c r="H3" s="521"/>
      <c r="I3" s="520"/>
      <c r="J3" s="52"/>
    </row>
    <row r="4" spans="1:27" ht="15" customHeight="1">
      <c r="A4" s="521" t="s">
        <v>890</v>
      </c>
      <c r="B4" s="521"/>
      <c r="C4" s="521"/>
      <c r="D4" s="521"/>
      <c r="E4" s="521"/>
      <c r="F4" s="521"/>
      <c r="G4" s="521"/>
      <c r="H4" s="521"/>
      <c r="I4" s="520"/>
      <c r="J4" s="52"/>
    </row>
    <row r="5" spans="1:27" ht="15" customHeight="1">
      <c r="A5" s="522"/>
      <c r="B5" s="523"/>
      <c r="C5" s="522"/>
      <c r="D5" s="522"/>
      <c r="E5" s="522"/>
      <c r="F5" s="522"/>
      <c r="G5" s="522"/>
      <c r="H5" s="522"/>
      <c r="I5" s="52"/>
      <c r="J5" s="52"/>
    </row>
    <row r="6" spans="1:27" ht="15.9" customHeight="1" thickBot="1">
      <c r="A6" s="52"/>
      <c r="B6" s="52"/>
      <c r="C6" s="52"/>
      <c r="D6" s="751"/>
      <c r="E6" s="751"/>
      <c r="F6" s="751"/>
      <c r="G6" s="751"/>
      <c r="H6" s="751"/>
      <c r="I6" s="751"/>
      <c r="J6" s="52"/>
    </row>
    <row r="7" spans="1:27" ht="19.5" customHeight="1" thickBot="1">
      <c r="A7" s="692"/>
      <c r="B7" s="693" t="s">
        <v>891</v>
      </c>
      <c r="C7" s="53"/>
      <c r="D7" s="694"/>
      <c r="E7" s="695"/>
      <c r="F7" s="696"/>
      <c r="G7" s="697"/>
      <c r="H7" s="696"/>
      <c r="I7" s="697"/>
      <c r="J7" s="54"/>
    </row>
    <row r="8" spans="1:27" ht="52.5" customHeight="1" thickBot="1">
      <c r="A8" s="698" t="s">
        <v>892</v>
      </c>
      <c r="B8" s="752" t="s">
        <v>893</v>
      </c>
      <c r="C8" s="990" t="s">
        <v>894</v>
      </c>
      <c r="D8" s="753" t="s">
        <v>895</v>
      </c>
      <c r="E8" s="991" t="s">
        <v>896</v>
      </c>
      <c r="F8" s="992" t="s">
        <v>897</v>
      </c>
      <c r="G8" s="699" t="s">
        <v>898</v>
      </c>
      <c r="H8" s="992" t="s">
        <v>859</v>
      </c>
      <c r="I8" s="699" t="s">
        <v>860</v>
      </c>
      <c r="J8" s="55"/>
    </row>
    <row r="9" spans="1:27" ht="15" customHeight="1">
      <c r="A9" s="506" t="s">
        <v>861</v>
      </c>
      <c r="B9" s="524">
        <v>42444903.766830422</v>
      </c>
      <c r="C9" s="525">
        <v>6226510.3200466884</v>
      </c>
      <c r="D9" s="526">
        <v>48671414.086877108</v>
      </c>
      <c r="E9" s="527">
        <v>19859059.412943017</v>
      </c>
      <c r="F9" s="525">
        <v>565456.05999999994</v>
      </c>
      <c r="G9" s="528">
        <v>69095929.55982013</v>
      </c>
      <c r="H9" s="527">
        <v>52000</v>
      </c>
      <c r="I9" s="528">
        <v>69147929.55982013</v>
      </c>
      <c r="J9" s="56"/>
      <c r="K9" s="57"/>
      <c r="T9" s="57"/>
      <c r="U9" s="57"/>
      <c r="V9" s="57"/>
      <c r="W9" s="57"/>
      <c r="X9" s="57"/>
      <c r="Y9" s="57"/>
      <c r="Z9" s="57"/>
      <c r="AA9" s="57"/>
    </row>
    <row r="10" spans="1:27" ht="15" customHeight="1">
      <c r="A10" s="993" t="s">
        <v>862</v>
      </c>
      <c r="B10" s="524">
        <v>84182402</v>
      </c>
      <c r="C10" s="525">
        <v>16942335</v>
      </c>
      <c r="D10" s="526">
        <v>101124737</v>
      </c>
      <c r="E10" s="527">
        <v>43416929</v>
      </c>
      <c r="F10" s="525">
        <v>4117687</v>
      </c>
      <c r="G10" s="528">
        <v>148659353</v>
      </c>
      <c r="H10" s="527">
        <v>1543714</v>
      </c>
      <c r="I10" s="528">
        <v>150203067</v>
      </c>
      <c r="J10" s="56"/>
      <c r="K10" s="57"/>
      <c r="T10" s="57"/>
      <c r="U10" s="57"/>
      <c r="V10" s="57"/>
      <c r="W10" s="57"/>
      <c r="X10" s="57"/>
      <c r="Y10" s="57"/>
      <c r="Z10" s="57"/>
      <c r="AA10" s="57"/>
    </row>
    <row r="11" spans="1:27" ht="15" customHeight="1">
      <c r="A11" s="994" t="s">
        <v>863</v>
      </c>
      <c r="B11" s="524">
        <v>23248774.390000001</v>
      </c>
      <c r="C11" s="525">
        <v>7363407.4199999999</v>
      </c>
      <c r="D11" s="526">
        <v>30612181.810000002</v>
      </c>
      <c r="E11" s="527">
        <v>13762844.17</v>
      </c>
      <c r="F11" s="525">
        <v>4938896.2100000009</v>
      </c>
      <c r="G11" s="528">
        <v>49313922.190000005</v>
      </c>
      <c r="H11" s="527">
        <v>3750040.82</v>
      </c>
      <c r="I11" s="528">
        <v>53063963.010000005</v>
      </c>
      <c r="J11" s="56"/>
      <c r="K11" s="57"/>
      <c r="T11" s="57"/>
      <c r="U11" s="57"/>
      <c r="V11" s="57"/>
      <c r="W11" s="57"/>
      <c r="X11" s="57"/>
      <c r="Y11" s="57"/>
      <c r="Z11" s="57"/>
      <c r="AA11" s="57"/>
    </row>
    <row r="12" spans="1:27" ht="15" customHeight="1">
      <c r="A12" s="993" t="s">
        <v>864</v>
      </c>
      <c r="B12" s="524">
        <v>9087819.0500000007</v>
      </c>
      <c r="C12" s="525">
        <v>1088244.1100000001</v>
      </c>
      <c r="D12" s="526">
        <v>10176063.16</v>
      </c>
      <c r="E12" s="527">
        <v>4573311.0599999996</v>
      </c>
      <c r="F12" s="525">
        <v>384918.94</v>
      </c>
      <c r="G12" s="528">
        <v>15134293.159999998</v>
      </c>
      <c r="H12" s="527">
        <v>600000</v>
      </c>
      <c r="I12" s="528">
        <v>15734293.159999998</v>
      </c>
      <c r="J12" s="56"/>
      <c r="K12" s="57"/>
      <c r="T12" s="57"/>
      <c r="U12" s="57"/>
      <c r="V12" s="57"/>
      <c r="W12" s="57"/>
      <c r="X12" s="57"/>
      <c r="Y12" s="57"/>
      <c r="Z12" s="57"/>
      <c r="AA12" s="57"/>
    </row>
    <row r="13" spans="1:27" ht="15" customHeight="1">
      <c r="A13" s="994" t="s">
        <v>865</v>
      </c>
      <c r="B13" s="524">
        <v>48648247.43</v>
      </c>
      <c r="C13" s="525">
        <v>5086750.8099999996</v>
      </c>
      <c r="D13" s="526">
        <v>53734998.240000002</v>
      </c>
      <c r="E13" s="527">
        <v>18640385.359999999</v>
      </c>
      <c r="F13" s="525">
        <v>2821588.24</v>
      </c>
      <c r="G13" s="528">
        <v>75196971.839999989</v>
      </c>
      <c r="H13" s="527">
        <v>11300000</v>
      </c>
      <c r="I13" s="528">
        <v>86496971.839999989</v>
      </c>
      <c r="J13" s="56"/>
      <c r="K13" s="57"/>
      <c r="T13" s="57"/>
      <c r="U13" s="57"/>
      <c r="V13" s="57"/>
      <c r="W13" s="57"/>
      <c r="X13" s="57"/>
      <c r="Y13" s="57"/>
      <c r="Z13" s="57"/>
      <c r="AA13" s="57"/>
    </row>
    <row r="14" spans="1:27" ht="15" customHeight="1">
      <c r="A14" s="993" t="s">
        <v>866</v>
      </c>
      <c r="B14" s="524">
        <v>42476629</v>
      </c>
      <c r="C14" s="525">
        <v>9754040</v>
      </c>
      <c r="D14" s="526">
        <v>52230669</v>
      </c>
      <c r="E14" s="527">
        <v>16708108</v>
      </c>
      <c r="F14" s="525">
        <v>1407164</v>
      </c>
      <c r="G14" s="528">
        <v>70345941</v>
      </c>
      <c r="H14" s="527">
        <v>1000000</v>
      </c>
      <c r="I14" s="528">
        <v>71345941</v>
      </c>
      <c r="J14" s="56"/>
      <c r="K14" s="57"/>
      <c r="T14" s="57"/>
      <c r="U14" s="57"/>
      <c r="V14" s="57"/>
      <c r="W14" s="57"/>
      <c r="X14" s="57"/>
      <c r="Y14" s="57"/>
      <c r="Z14" s="57"/>
      <c r="AA14" s="57"/>
    </row>
    <row r="15" spans="1:27" ht="15" customHeight="1">
      <c r="A15" s="994" t="s">
        <v>867</v>
      </c>
      <c r="B15" s="524">
        <v>74061205.419999987</v>
      </c>
      <c r="C15" s="525">
        <v>13277431.539999999</v>
      </c>
      <c r="D15" s="526">
        <v>87338636.959999979</v>
      </c>
      <c r="E15" s="527">
        <v>28223920.060000002</v>
      </c>
      <c r="F15" s="525">
        <v>1972769</v>
      </c>
      <c r="G15" s="528">
        <v>117535326.01999998</v>
      </c>
      <c r="H15" s="527">
        <v>1611984</v>
      </c>
      <c r="I15" s="528">
        <v>119147310.01999998</v>
      </c>
      <c r="J15" s="56"/>
      <c r="K15" s="57" t="s">
        <v>155</v>
      </c>
      <c r="T15" s="57"/>
      <c r="U15" s="57"/>
      <c r="V15" s="57"/>
      <c r="W15" s="57"/>
      <c r="X15" s="57"/>
      <c r="Y15" s="57"/>
      <c r="Z15" s="57"/>
      <c r="AA15" s="57"/>
    </row>
    <row r="16" spans="1:27" ht="15" customHeight="1">
      <c r="A16" s="994" t="s">
        <v>868</v>
      </c>
      <c r="B16" s="524">
        <v>5870849.5499999989</v>
      </c>
      <c r="C16" s="525">
        <v>1050258.94</v>
      </c>
      <c r="D16" s="526">
        <v>6921108.4899999984</v>
      </c>
      <c r="E16" s="527">
        <v>6730919.8099999987</v>
      </c>
      <c r="F16" s="525">
        <v>173576.47</v>
      </c>
      <c r="G16" s="528">
        <v>13825604.769999998</v>
      </c>
      <c r="H16" s="527">
        <v>0</v>
      </c>
      <c r="I16" s="528">
        <v>13825604.769999998</v>
      </c>
      <c r="J16" s="56"/>
      <c r="K16" s="57"/>
      <c r="T16" s="57"/>
      <c r="U16" s="57"/>
      <c r="V16" s="57"/>
      <c r="W16" s="57"/>
      <c r="X16" s="57"/>
      <c r="Y16" s="57"/>
      <c r="Z16" s="57"/>
      <c r="AA16" s="57"/>
    </row>
    <row r="17" spans="1:27" ht="15" customHeight="1">
      <c r="A17" s="506" t="s">
        <v>869</v>
      </c>
      <c r="B17" s="524">
        <v>20590861</v>
      </c>
      <c r="C17" s="525">
        <v>2074972</v>
      </c>
      <c r="D17" s="526">
        <v>22665833</v>
      </c>
      <c r="E17" s="527">
        <v>9019387</v>
      </c>
      <c r="F17" s="525">
        <v>877152</v>
      </c>
      <c r="G17" s="528">
        <v>32562372</v>
      </c>
      <c r="H17" s="527">
        <v>495788</v>
      </c>
      <c r="I17" s="528">
        <v>33058160</v>
      </c>
      <c r="J17" s="56"/>
      <c r="K17" s="57"/>
      <c r="T17" s="57"/>
      <c r="U17" s="57"/>
      <c r="V17" s="57"/>
      <c r="W17" s="57"/>
      <c r="X17" s="57"/>
      <c r="Y17" s="57"/>
      <c r="Z17" s="57"/>
      <c r="AA17" s="57"/>
    </row>
    <row r="18" spans="1:27" ht="15" customHeight="1">
      <c r="A18" s="994" t="s">
        <v>870</v>
      </c>
      <c r="B18" s="524">
        <v>74964421.590000004</v>
      </c>
      <c r="C18" s="525">
        <v>9997251.8500000015</v>
      </c>
      <c r="D18" s="526">
        <v>84961673.439999998</v>
      </c>
      <c r="E18" s="527">
        <v>32298513.739999998</v>
      </c>
      <c r="F18" s="525">
        <v>1516329.94</v>
      </c>
      <c r="G18" s="528">
        <v>118776517.11999999</v>
      </c>
      <c r="H18" s="527">
        <v>-55482.37999999999</v>
      </c>
      <c r="I18" s="528">
        <v>118721034.73999999</v>
      </c>
      <c r="J18" s="56"/>
      <c r="K18" s="57"/>
      <c r="T18" s="57"/>
      <c r="U18" s="57"/>
      <c r="V18" s="57"/>
      <c r="W18" s="57"/>
      <c r="X18" s="57"/>
      <c r="Y18" s="57"/>
      <c r="Z18" s="57"/>
      <c r="AA18" s="57"/>
    </row>
    <row r="19" spans="1:27" ht="15" customHeight="1">
      <c r="A19" s="994" t="s">
        <v>871</v>
      </c>
      <c r="B19" s="524">
        <v>45518309.519999996</v>
      </c>
      <c r="C19" s="525">
        <v>5589805.6900000004</v>
      </c>
      <c r="D19" s="526">
        <v>51108115.209999993</v>
      </c>
      <c r="E19" s="527">
        <v>19937697.555913605</v>
      </c>
      <c r="F19" s="525">
        <v>3002749.87</v>
      </c>
      <c r="G19" s="528">
        <v>74048562.63591361</v>
      </c>
      <c r="H19" s="527">
        <v>1192230.32</v>
      </c>
      <c r="I19" s="528">
        <v>75240792.955913603</v>
      </c>
      <c r="J19" s="56"/>
      <c r="K19" s="57"/>
      <c r="T19" s="57"/>
      <c r="U19" s="57"/>
      <c r="V19" s="57"/>
      <c r="W19" s="57"/>
      <c r="X19" s="57"/>
      <c r="Y19" s="57"/>
      <c r="Z19" s="57"/>
      <c r="AA19" s="57"/>
    </row>
    <row r="20" spans="1:27" ht="15" customHeight="1">
      <c r="A20" s="993" t="s">
        <v>872</v>
      </c>
      <c r="B20" s="524">
        <v>12332468.24</v>
      </c>
      <c r="C20" s="525">
        <v>2064318.7200000002</v>
      </c>
      <c r="D20" s="526">
        <v>14396786.960000001</v>
      </c>
      <c r="E20" s="527">
        <v>6722951.1599999992</v>
      </c>
      <c r="F20" s="525">
        <v>359082.72000000003</v>
      </c>
      <c r="G20" s="528">
        <v>21478820.84</v>
      </c>
      <c r="H20" s="527">
        <v>791507.52</v>
      </c>
      <c r="I20" s="528">
        <v>22270328.359999999</v>
      </c>
      <c r="J20" s="56"/>
      <c r="K20" s="57"/>
      <c r="T20" s="57"/>
      <c r="U20" s="57"/>
      <c r="V20" s="57"/>
      <c r="W20" s="57"/>
      <c r="X20" s="57"/>
      <c r="Y20" s="57"/>
      <c r="Z20" s="57"/>
      <c r="AA20" s="57"/>
    </row>
    <row r="21" spans="1:27" ht="15" customHeight="1">
      <c r="A21" s="994" t="s">
        <v>873</v>
      </c>
      <c r="B21" s="524">
        <v>18383252</v>
      </c>
      <c r="C21" s="525">
        <v>3649912</v>
      </c>
      <c r="D21" s="526">
        <v>22033164</v>
      </c>
      <c r="E21" s="527">
        <v>10320317.869999999</v>
      </c>
      <c r="F21" s="525">
        <v>131340</v>
      </c>
      <c r="G21" s="528">
        <v>32484821.869999997</v>
      </c>
      <c r="H21" s="527">
        <v>1094693</v>
      </c>
      <c r="I21" s="528">
        <v>33579514.869999997</v>
      </c>
      <c r="J21" s="56"/>
      <c r="K21" s="57"/>
      <c r="T21" s="57"/>
      <c r="U21" s="57"/>
      <c r="V21" s="57"/>
      <c r="W21" s="57"/>
      <c r="X21" s="57"/>
      <c r="Y21" s="57"/>
      <c r="Z21" s="57"/>
      <c r="AA21" s="57"/>
    </row>
    <row r="22" spans="1:27" ht="15" customHeight="1">
      <c r="A22" s="994" t="s">
        <v>874</v>
      </c>
      <c r="B22" s="524">
        <v>37695586.935180083</v>
      </c>
      <c r="C22" s="525">
        <v>4116744.927387882</v>
      </c>
      <c r="D22" s="526">
        <v>41812331.862567961</v>
      </c>
      <c r="E22" s="527">
        <v>13102429.089243257</v>
      </c>
      <c r="F22" s="525">
        <v>2953.75</v>
      </c>
      <c r="G22" s="528">
        <v>54917714.701811217</v>
      </c>
      <c r="H22" s="527">
        <v>0</v>
      </c>
      <c r="I22" s="528">
        <v>54917714.701811217</v>
      </c>
      <c r="J22" s="56"/>
      <c r="K22" s="57"/>
      <c r="T22" s="57"/>
      <c r="U22" s="57"/>
      <c r="V22" s="57"/>
      <c r="W22" s="57"/>
      <c r="X22" s="57"/>
      <c r="Y22" s="57"/>
      <c r="Z22" s="57"/>
      <c r="AA22" s="57"/>
    </row>
    <row r="23" spans="1:27" ht="15" customHeight="1">
      <c r="A23" s="994" t="s">
        <v>875</v>
      </c>
      <c r="B23" s="524">
        <v>186121095.63999999</v>
      </c>
      <c r="C23" s="525">
        <v>61042875.229999989</v>
      </c>
      <c r="D23" s="526">
        <v>247163970.86999997</v>
      </c>
      <c r="E23" s="527">
        <v>72234501.659999996</v>
      </c>
      <c r="F23" s="525">
        <v>2620608.5300000003</v>
      </c>
      <c r="G23" s="528">
        <v>322019081.05999994</v>
      </c>
      <c r="H23" s="527">
        <v>0</v>
      </c>
      <c r="I23" s="528">
        <v>322019081.05999994</v>
      </c>
      <c r="J23" s="56"/>
      <c r="K23" s="57"/>
      <c r="T23" s="57"/>
      <c r="U23" s="57"/>
      <c r="V23" s="57"/>
      <c r="W23" s="57"/>
      <c r="X23" s="57"/>
      <c r="Y23" s="57"/>
      <c r="Z23" s="57"/>
      <c r="AA23" s="57"/>
    </row>
    <row r="24" spans="1:27" ht="15" customHeight="1">
      <c r="A24" s="506" t="s">
        <v>876</v>
      </c>
      <c r="B24" s="524">
        <v>6445236.6999999993</v>
      </c>
      <c r="C24" s="525">
        <v>987897</v>
      </c>
      <c r="D24" s="526">
        <v>7433133.6999999993</v>
      </c>
      <c r="E24" s="527">
        <v>3080767.14</v>
      </c>
      <c r="F24" s="525">
        <v>646302</v>
      </c>
      <c r="G24" s="528">
        <v>11160202.84</v>
      </c>
      <c r="H24" s="527">
        <v>0</v>
      </c>
      <c r="I24" s="528">
        <v>11160202.84</v>
      </c>
      <c r="J24" s="56"/>
      <c r="K24" s="57"/>
      <c r="T24" s="57"/>
      <c r="U24" s="57"/>
      <c r="V24" s="57"/>
      <c r="W24" s="57"/>
      <c r="X24" s="57"/>
      <c r="Y24" s="57"/>
      <c r="Z24" s="57"/>
      <c r="AA24" s="57"/>
    </row>
    <row r="25" spans="1:27" ht="15" customHeight="1">
      <c r="A25" s="506" t="s">
        <v>877</v>
      </c>
      <c r="B25" s="524">
        <v>18232361.960000001</v>
      </c>
      <c r="C25" s="525">
        <v>3076989.37</v>
      </c>
      <c r="D25" s="526">
        <v>21309351.330000002</v>
      </c>
      <c r="E25" s="527">
        <v>11646967.9</v>
      </c>
      <c r="F25" s="525">
        <v>2692521.26</v>
      </c>
      <c r="G25" s="528">
        <v>35648840.490000002</v>
      </c>
      <c r="H25" s="527">
        <v>0</v>
      </c>
      <c r="I25" s="528">
        <v>35648840.490000002</v>
      </c>
      <c r="J25" s="56"/>
      <c r="K25" s="57"/>
      <c r="T25" s="57"/>
      <c r="U25" s="57"/>
      <c r="V25" s="57"/>
      <c r="W25" s="57"/>
      <c r="X25" s="57"/>
      <c r="Y25" s="57"/>
      <c r="Z25" s="57"/>
      <c r="AA25" s="57"/>
    </row>
    <row r="26" spans="1:27" ht="15" customHeight="1">
      <c r="A26" s="995" t="s">
        <v>878</v>
      </c>
      <c r="B26" s="524">
        <v>71740415.030000001</v>
      </c>
      <c r="C26" s="525">
        <v>15358953.250000002</v>
      </c>
      <c r="D26" s="526">
        <v>87099368.280000001</v>
      </c>
      <c r="E26" s="527">
        <v>29953435.599999998</v>
      </c>
      <c r="F26" s="525">
        <v>1025643.78</v>
      </c>
      <c r="G26" s="528">
        <v>118078447.66</v>
      </c>
      <c r="H26" s="527">
        <v>0</v>
      </c>
      <c r="I26" s="528">
        <v>118078447.66</v>
      </c>
      <c r="J26" s="58"/>
      <c r="K26" s="57"/>
      <c r="T26" s="57"/>
      <c r="U26" s="57"/>
      <c r="V26" s="57"/>
      <c r="W26" s="57"/>
      <c r="X26" s="57"/>
      <c r="Y26" s="57"/>
      <c r="Z26" s="57"/>
      <c r="AA26" s="57"/>
    </row>
    <row r="27" spans="1:27" ht="15" customHeight="1">
      <c r="A27" s="994" t="s">
        <v>879</v>
      </c>
      <c r="B27" s="524">
        <v>29277222.399999999</v>
      </c>
      <c r="C27" s="525">
        <v>2652373.4</v>
      </c>
      <c r="D27" s="526">
        <v>31929595.799999997</v>
      </c>
      <c r="E27" s="527">
        <v>16385422.560000001</v>
      </c>
      <c r="F27" s="525">
        <v>1801949.25</v>
      </c>
      <c r="G27" s="528">
        <v>50116967.609999999</v>
      </c>
      <c r="H27" s="527">
        <v>10463518.539999999</v>
      </c>
      <c r="I27" s="528">
        <v>60580486.149999999</v>
      </c>
      <c r="J27" s="58"/>
      <c r="K27" s="57"/>
      <c r="T27" s="57"/>
      <c r="U27" s="57"/>
      <c r="V27" s="57"/>
      <c r="W27" s="57"/>
      <c r="X27" s="57"/>
      <c r="Y27" s="57"/>
      <c r="Z27" s="57"/>
      <c r="AA27" s="57"/>
    </row>
    <row r="28" spans="1:27" ht="15" customHeight="1">
      <c r="A28" s="993" t="s">
        <v>880</v>
      </c>
      <c r="B28" s="524">
        <v>31143850</v>
      </c>
      <c r="C28" s="525">
        <v>2679173.94</v>
      </c>
      <c r="D28" s="526">
        <v>33823023.939999998</v>
      </c>
      <c r="E28" s="527">
        <v>22373263</v>
      </c>
      <c r="F28" s="525">
        <v>5047215</v>
      </c>
      <c r="G28" s="528">
        <v>61243501.939999998</v>
      </c>
      <c r="H28" s="527">
        <v>9900000</v>
      </c>
      <c r="I28" s="528">
        <v>71143501.939999998</v>
      </c>
      <c r="J28" s="58"/>
      <c r="K28" s="57"/>
      <c r="T28" s="57"/>
      <c r="U28" s="57"/>
      <c r="V28" s="57"/>
      <c r="W28" s="57"/>
      <c r="X28" s="57"/>
      <c r="Y28" s="57"/>
      <c r="Z28" s="57"/>
      <c r="AA28" s="57"/>
    </row>
    <row r="29" spans="1:27" ht="15" customHeight="1">
      <c r="A29" s="994" t="s">
        <v>473</v>
      </c>
      <c r="B29" s="524">
        <v>34696743.399999999</v>
      </c>
      <c r="C29" s="525">
        <v>4892014.6399999997</v>
      </c>
      <c r="D29" s="526">
        <v>39588758.039999999</v>
      </c>
      <c r="E29" s="527">
        <v>21689396.829999998</v>
      </c>
      <c r="F29" s="525">
        <v>1967015.98</v>
      </c>
      <c r="G29" s="528">
        <v>63245170.849999994</v>
      </c>
      <c r="H29" s="527">
        <v>0</v>
      </c>
      <c r="I29" s="528">
        <v>63245170.849999994</v>
      </c>
      <c r="J29" s="58"/>
      <c r="K29" s="57"/>
      <c r="T29" s="57"/>
      <c r="U29" s="57"/>
      <c r="V29" s="57"/>
      <c r="W29" s="57"/>
      <c r="X29" s="57"/>
      <c r="Y29" s="57"/>
      <c r="Z29" s="57"/>
      <c r="AA29" s="57"/>
    </row>
    <row r="30" spans="1:27" ht="15" customHeight="1">
      <c r="A30" s="993" t="s">
        <v>881</v>
      </c>
      <c r="B30" s="524">
        <v>23825210.869999997</v>
      </c>
      <c r="C30" s="525">
        <v>2077415.5999999999</v>
      </c>
      <c r="D30" s="526">
        <v>25902626.469999999</v>
      </c>
      <c r="E30" s="527">
        <v>9710274.6099999994</v>
      </c>
      <c r="F30" s="525">
        <v>856184.05</v>
      </c>
      <c r="G30" s="528">
        <v>36469085.129999995</v>
      </c>
      <c r="H30" s="527">
        <v>4629000</v>
      </c>
      <c r="I30" s="528">
        <v>41098085.129999995</v>
      </c>
      <c r="J30" s="58"/>
      <c r="K30" s="57"/>
      <c r="T30" s="57"/>
      <c r="U30" s="57"/>
      <c r="V30" s="57"/>
      <c r="W30" s="57"/>
      <c r="X30" s="57"/>
      <c r="Y30" s="57"/>
      <c r="Z30" s="57"/>
      <c r="AA30" s="57"/>
    </row>
    <row r="31" spans="1:27" ht="15" customHeight="1">
      <c r="A31" s="994" t="s">
        <v>882</v>
      </c>
      <c r="B31" s="524">
        <v>77752119.699999988</v>
      </c>
      <c r="C31" s="525">
        <v>10673941.210000001</v>
      </c>
      <c r="D31" s="526">
        <v>88426060.909999996</v>
      </c>
      <c r="E31" s="527">
        <v>32999597.619999997</v>
      </c>
      <c r="F31" s="525">
        <v>2027445.8</v>
      </c>
      <c r="G31" s="528">
        <v>123453104.33</v>
      </c>
      <c r="H31" s="527">
        <v>0</v>
      </c>
      <c r="I31" s="528">
        <v>123453104.33</v>
      </c>
      <c r="J31" s="58"/>
      <c r="K31" s="57"/>
      <c r="T31" s="57"/>
      <c r="U31" s="57"/>
      <c r="V31" s="57"/>
      <c r="W31" s="57"/>
      <c r="X31" s="57"/>
      <c r="Y31" s="57"/>
      <c r="Z31" s="57"/>
      <c r="AA31" s="57"/>
    </row>
    <row r="32" spans="1:27" ht="15" customHeight="1">
      <c r="A32" s="993" t="s">
        <v>883</v>
      </c>
      <c r="B32" s="524">
        <v>47824637.900000006</v>
      </c>
      <c r="C32" s="525">
        <v>8091203.7100000009</v>
      </c>
      <c r="D32" s="526">
        <v>55915841.610000007</v>
      </c>
      <c r="E32" s="527">
        <v>21793970.98</v>
      </c>
      <c r="F32" s="525">
        <v>545781.66</v>
      </c>
      <c r="G32" s="528">
        <v>78255594.25</v>
      </c>
      <c r="H32" s="527">
        <v>0</v>
      </c>
      <c r="I32" s="528">
        <v>78255594.25</v>
      </c>
      <c r="J32" s="58"/>
      <c r="K32" s="57"/>
      <c r="T32" s="57"/>
      <c r="U32" s="57"/>
      <c r="V32" s="57"/>
      <c r="W32" s="57"/>
      <c r="X32" s="57"/>
      <c r="Y32" s="57"/>
      <c r="Z32" s="57"/>
      <c r="AA32" s="57"/>
    </row>
    <row r="33" spans="1:27" ht="15" customHeight="1">
      <c r="A33" s="994" t="s">
        <v>884</v>
      </c>
      <c r="B33" s="524">
        <v>47265528.464000002</v>
      </c>
      <c r="C33" s="525">
        <v>8446666.4559999984</v>
      </c>
      <c r="D33" s="526">
        <v>55712194.920000002</v>
      </c>
      <c r="E33" s="527">
        <v>16704674.789999999</v>
      </c>
      <c r="F33" s="525">
        <v>3143126.93</v>
      </c>
      <c r="G33" s="528">
        <v>75559996.640000015</v>
      </c>
      <c r="H33" s="527">
        <v>0</v>
      </c>
      <c r="I33" s="528">
        <v>75559996.640000015</v>
      </c>
      <c r="J33" s="58"/>
      <c r="K33" s="57"/>
      <c r="T33" s="57"/>
      <c r="U33" s="57"/>
      <c r="V33" s="57"/>
      <c r="W33" s="57"/>
      <c r="X33" s="57"/>
      <c r="Y33" s="57"/>
      <c r="Z33" s="57"/>
      <c r="AA33" s="57"/>
    </row>
    <row r="34" spans="1:27" ht="15" customHeight="1">
      <c r="A34" s="994" t="s">
        <v>885</v>
      </c>
      <c r="B34" s="524">
        <v>14988668.91</v>
      </c>
      <c r="C34" s="525">
        <v>1987838.6700000002</v>
      </c>
      <c r="D34" s="526">
        <v>16976507.580000002</v>
      </c>
      <c r="E34" s="527">
        <v>8617821.9799999986</v>
      </c>
      <c r="F34" s="525">
        <v>288387.60000000003</v>
      </c>
      <c r="G34" s="528">
        <v>25882717.160000004</v>
      </c>
      <c r="H34" s="527">
        <v>1975000</v>
      </c>
      <c r="I34" s="528">
        <v>27857717.160000004</v>
      </c>
      <c r="J34" s="58"/>
      <c r="K34" s="57"/>
      <c r="L34" s="52"/>
      <c r="M34" s="52"/>
      <c r="N34" s="52"/>
      <c r="T34" s="57"/>
      <c r="U34" s="57"/>
      <c r="V34" s="57"/>
      <c r="W34" s="57"/>
      <c r="X34" s="57"/>
      <c r="Y34" s="57"/>
      <c r="Z34" s="57"/>
      <c r="AA34" s="57"/>
    </row>
    <row r="35" spans="1:27" ht="15" customHeight="1">
      <c r="A35" s="506" t="s">
        <v>886</v>
      </c>
      <c r="B35" s="524">
        <v>38097846.719999999</v>
      </c>
      <c r="C35" s="525">
        <v>8066983.5799999991</v>
      </c>
      <c r="D35" s="526">
        <v>46164830.299999997</v>
      </c>
      <c r="E35" s="527">
        <v>19606629.449999999</v>
      </c>
      <c r="F35" s="525">
        <v>280001.5</v>
      </c>
      <c r="G35" s="528">
        <v>66051461.25</v>
      </c>
      <c r="H35" s="527">
        <v>1515980.34</v>
      </c>
      <c r="I35" s="528">
        <v>67567441.590000004</v>
      </c>
      <c r="J35" s="58"/>
      <c r="K35" s="57"/>
      <c r="L35" s="52"/>
      <c r="M35" s="52"/>
      <c r="N35" s="52"/>
      <c r="T35" s="57"/>
      <c r="U35" s="57"/>
      <c r="V35" s="57"/>
      <c r="W35" s="57"/>
      <c r="X35" s="57"/>
      <c r="Y35" s="57"/>
      <c r="Z35" s="57"/>
      <c r="AA35" s="57"/>
    </row>
    <row r="36" spans="1:27" ht="15.9" customHeight="1" thickBot="1">
      <c r="A36" s="507" t="s">
        <v>887</v>
      </c>
      <c r="B36" s="529">
        <v>132171359.90984969</v>
      </c>
      <c r="C36" s="996">
        <v>36280464.800232388</v>
      </c>
      <c r="D36" s="997">
        <v>168451824.71008208</v>
      </c>
      <c r="E36" s="998">
        <v>48546056.163334474</v>
      </c>
      <c r="F36" s="996">
        <v>3651475.7208059458</v>
      </c>
      <c r="G36" s="528">
        <v>220649356.59422249</v>
      </c>
      <c r="H36" s="998">
        <v>21920000</v>
      </c>
      <c r="I36" s="528">
        <v>242569356.59422249</v>
      </c>
      <c r="J36" s="58"/>
      <c r="K36" s="57"/>
      <c r="L36" s="52"/>
      <c r="M36" s="52"/>
      <c r="N36" s="52"/>
      <c r="T36" s="57"/>
      <c r="U36" s="57"/>
      <c r="V36" s="57"/>
      <c r="W36" s="57"/>
      <c r="X36" s="57"/>
      <c r="Y36" s="57"/>
      <c r="Z36" s="57"/>
      <c r="AA36" s="57"/>
    </row>
    <row r="37" spans="1:27" ht="17.100000000000001" customHeight="1" thickTop="1" thickBot="1">
      <c r="A37" s="508" t="s">
        <v>452</v>
      </c>
      <c r="B37" s="530">
        <v>1299088027.4958603</v>
      </c>
      <c r="C37" s="531">
        <v>254596774.18366694</v>
      </c>
      <c r="D37" s="530">
        <v>1553684801.6795273</v>
      </c>
      <c r="E37" s="532">
        <v>578659553.57143438</v>
      </c>
      <c r="F37" s="533">
        <v>48865323.260805935</v>
      </c>
      <c r="G37" s="534">
        <v>2181209678.5117674</v>
      </c>
      <c r="H37" s="531">
        <v>73779974.159999996</v>
      </c>
      <c r="I37" s="534">
        <v>2254989652.6717672</v>
      </c>
      <c r="J37" s="58"/>
      <c r="K37" s="57"/>
      <c r="L37" s="52"/>
      <c r="M37" s="52"/>
      <c r="N37" s="52"/>
      <c r="T37" s="57"/>
      <c r="U37" s="57"/>
      <c r="V37" s="57"/>
      <c r="W37" s="57"/>
      <c r="X37" s="57"/>
      <c r="Y37" s="57"/>
      <c r="Z37" s="57"/>
      <c r="AA37" s="57"/>
    </row>
    <row r="38" spans="1:27" ht="17.100000000000001" customHeight="1" thickTop="1" thickBot="1">
      <c r="A38" s="509" t="s">
        <v>899</v>
      </c>
      <c r="B38" s="754">
        <v>0.59558145202355062</v>
      </c>
      <c r="C38" s="999">
        <v>0.11672274183075217</v>
      </c>
      <c r="D38" s="755">
        <v>0.71230419385430277</v>
      </c>
      <c r="E38" s="1000">
        <v>0.26529295155441085</v>
      </c>
      <c r="F38" s="999">
        <v>2.2402854591286516E-2</v>
      </c>
      <c r="G38" s="510">
        <v>1</v>
      </c>
      <c r="H38" s="1001"/>
      <c r="I38" s="511"/>
      <c r="J38" s="54"/>
      <c r="K38" s="52"/>
      <c r="L38" s="52"/>
      <c r="M38" s="52"/>
      <c r="N38" s="52"/>
      <c r="T38" s="51"/>
      <c r="U38" s="51"/>
      <c r="V38" s="51"/>
      <c r="W38" s="51"/>
      <c r="X38" s="51"/>
      <c r="Y38" s="51"/>
      <c r="Z38" s="51"/>
      <c r="AA38" s="51"/>
    </row>
    <row r="39" spans="1:27" ht="15" customHeight="1">
      <c r="A39" s="59"/>
      <c r="B39" s="59"/>
      <c r="C39" s="59"/>
      <c r="D39" s="59"/>
      <c r="E39" s="59"/>
      <c r="F39" s="59"/>
      <c r="G39" s="59"/>
      <c r="H39" s="59"/>
      <c r="I39" s="59"/>
      <c r="J39" s="60"/>
      <c r="K39" s="52"/>
      <c r="L39" s="52"/>
      <c r="M39" s="52"/>
      <c r="N39" s="52"/>
      <c r="T39" s="51"/>
      <c r="U39" s="51"/>
      <c r="V39" s="51"/>
      <c r="W39" s="51"/>
      <c r="X39" s="51"/>
      <c r="Y39" s="51"/>
      <c r="Z39" s="51"/>
      <c r="AA39" s="51"/>
    </row>
    <row r="40" spans="1:27" ht="15" customHeight="1">
      <c r="A40" s="61"/>
      <c r="J40" s="54"/>
      <c r="K40" s="54"/>
      <c r="L40" s="54"/>
      <c r="M40" s="54"/>
      <c r="N40" s="54"/>
    </row>
    <row r="41" spans="1:27">
      <c r="B41" s="62"/>
    </row>
    <row r="42" spans="1:27" ht="14.1" customHeight="1">
      <c r="A42" s="481" t="s">
        <v>888</v>
      </c>
      <c r="B42" s="483"/>
      <c r="C42" s="483"/>
      <c r="D42" s="483"/>
      <c r="E42" s="483"/>
      <c r="F42" s="62"/>
      <c r="G42" s="62"/>
      <c r="H42" s="62"/>
      <c r="I42" s="62"/>
    </row>
    <row r="43" spans="1:27" ht="14.1" customHeight="1">
      <c r="A43" s="481"/>
      <c r="B43" s="483"/>
      <c r="C43" s="483"/>
      <c r="D43" s="483"/>
      <c r="E43" s="483"/>
      <c r="F43" s="62"/>
      <c r="G43" s="62"/>
      <c r="H43" s="62"/>
      <c r="I43" s="62"/>
    </row>
    <row r="44" spans="1:27" ht="16.2">
      <c r="A44" s="128" t="s">
        <v>204</v>
      </c>
    </row>
    <row r="50" spans="1:14" ht="15" customHeight="1">
      <c r="A50" s="60"/>
      <c r="B50" s="60"/>
      <c r="C50" s="60"/>
      <c r="D50" s="60"/>
      <c r="E50" s="60"/>
      <c r="F50" s="60"/>
      <c r="G50" s="60"/>
      <c r="H50" s="60"/>
      <c r="I50" s="60"/>
      <c r="J50" s="60"/>
      <c r="K50" s="52"/>
      <c r="L50" s="52"/>
      <c r="M50" s="52"/>
      <c r="N50" s="52"/>
    </row>
    <row r="79" spans="1:10" ht="14.1" customHeight="1">
      <c r="A79" s="60"/>
      <c r="B79" s="60"/>
      <c r="C79" s="60"/>
      <c r="D79" s="60"/>
      <c r="E79" s="60"/>
      <c r="F79" s="60"/>
      <c r="G79" s="60"/>
      <c r="H79" s="60"/>
      <c r="I79" s="60"/>
      <c r="J79" s="60"/>
    </row>
  </sheetData>
  <hyperlinks>
    <hyperlink ref="A1" location="'Table of Contents'!A1" display="Return to Table of Contents" xr:uid="{4CA3198A-385A-4F70-889D-2DA27D5EEE68}"/>
    <hyperlink ref="A44" location="'Table of Contents'!A1" display="Return to Table of Contents" xr:uid="{85AA653C-483D-4CD6-92E7-EB1A824CB234}"/>
  </hyperlink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showGridLines="0" topLeftCell="A2" zoomScaleNormal="100" workbookViewId="0">
      <selection activeCell="D17" sqref="D17"/>
    </sheetView>
  </sheetViews>
  <sheetFormatPr defaultColWidth="11" defaultRowHeight="15" customHeight="1"/>
  <cols>
    <col min="1" max="1" width="14" bestFit="1" customWidth="1"/>
    <col min="2" max="3" width="12" bestFit="1" customWidth="1"/>
    <col min="4" max="4" width="22" bestFit="1" customWidth="1"/>
    <col min="5" max="5" width="14" bestFit="1" customWidth="1"/>
    <col min="6" max="6" width="9" bestFit="1" customWidth="1"/>
  </cols>
  <sheetData>
    <row r="1" spans="1:6" ht="15" customHeight="1">
      <c r="A1" s="128" t="s">
        <v>204</v>
      </c>
    </row>
    <row r="2" spans="1:6" ht="89.4" customHeight="1">
      <c r="A2" s="1254" t="s">
        <v>279</v>
      </c>
      <c r="B2" s="1255"/>
      <c r="C2" s="1255"/>
      <c r="D2" s="1255"/>
      <c r="E2" s="1255"/>
      <c r="F2" s="1255"/>
    </row>
    <row r="3" spans="1:6" ht="15" customHeight="1" thickBot="1"/>
    <row r="4" spans="1:6" ht="17.100000000000001" customHeight="1">
      <c r="A4" s="1266" t="s">
        <v>280</v>
      </c>
      <c r="B4" s="1263" t="s">
        <v>206</v>
      </c>
      <c r="C4" s="1264"/>
      <c r="D4" s="1264"/>
      <c r="E4" s="1265"/>
      <c r="F4" s="1268" t="s">
        <v>207</v>
      </c>
    </row>
    <row r="5" spans="1:6" ht="35.1" customHeight="1">
      <c r="A5" s="1267"/>
      <c r="B5" s="857" t="s">
        <v>281</v>
      </c>
      <c r="C5" s="858" t="s">
        <v>282</v>
      </c>
      <c r="D5" s="858" t="s">
        <v>283</v>
      </c>
      <c r="E5" s="859" t="s">
        <v>284</v>
      </c>
      <c r="F5" s="1269"/>
    </row>
    <row r="6" spans="1:6" ht="17.100000000000001" customHeight="1">
      <c r="A6" s="264" t="s">
        <v>285</v>
      </c>
      <c r="B6" s="257">
        <v>64264</v>
      </c>
      <c r="C6" s="258">
        <v>18145</v>
      </c>
      <c r="D6" s="258">
        <v>225098</v>
      </c>
      <c r="E6" s="259">
        <v>63003</v>
      </c>
      <c r="F6" s="260">
        <v>370510</v>
      </c>
    </row>
    <row r="7" spans="1:6" ht="17.100000000000001" customHeight="1">
      <c r="A7" s="264" t="s">
        <v>286</v>
      </c>
      <c r="B7" s="257">
        <v>69454</v>
      </c>
      <c r="C7" s="258">
        <v>18438</v>
      </c>
      <c r="D7" s="258">
        <v>213617</v>
      </c>
      <c r="E7" s="259">
        <v>68435</v>
      </c>
      <c r="F7" s="260">
        <v>369944</v>
      </c>
    </row>
    <row r="8" spans="1:6" ht="17.100000000000001" customHeight="1">
      <c r="A8" s="264" t="s">
        <v>287</v>
      </c>
      <c r="B8" s="257">
        <v>69602</v>
      </c>
      <c r="C8" s="258">
        <v>18381</v>
      </c>
      <c r="D8" s="258">
        <v>210999</v>
      </c>
      <c r="E8" s="259">
        <v>65139</v>
      </c>
      <c r="F8" s="260">
        <v>364121</v>
      </c>
    </row>
    <row r="9" spans="1:6" ht="17.100000000000001" customHeight="1">
      <c r="A9" s="264" t="s">
        <v>288</v>
      </c>
      <c r="B9" s="257">
        <v>75634</v>
      </c>
      <c r="C9" s="258">
        <v>20402</v>
      </c>
      <c r="D9" s="258">
        <v>232242</v>
      </c>
      <c r="E9" s="259">
        <v>78819</v>
      </c>
      <c r="F9" s="260">
        <v>407097</v>
      </c>
    </row>
    <row r="10" spans="1:6" ht="17.100000000000001" customHeight="1">
      <c r="A10" s="253" t="s">
        <v>226</v>
      </c>
      <c r="B10" s="254">
        <v>78414</v>
      </c>
      <c r="C10" s="251">
        <v>21636</v>
      </c>
      <c r="D10" s="251">
        <v>245110</v>
      </c>
      <c r="E10" s="252">
        <v>83683</v>
      </c>
      <c r="F10" s="265">
        <v>428843</v>
      </c>
    </row>
    <row r="11" spans="1:6" ht="17.100000000000001" customHeight="1">
      <c r="A11" s="1219" t="s">
        <v>289</v>
      </c>
      <c r="B11" s="1219"/>
      <c r="C11" s="1219"/>
      <c r="D11" s="1219"/>
      <c r="E11" s="1219"/>
      <c r="F11" s="1219"/>
    </row>
    <row r="12" spans="1:6" ht="33" customHeight="1">
      <c r="A12" s="1221" t="s">
        <v>290</v>
      </c>
      <c r="B12" s="1221"/>
      <c r="C12" s="1221"/>
      <c r="D12" s="1221"/>
      <c r="E12" s="1221"/>
      <c r="F12" s="1221"/>
    </row>
    <row r="14" spans="1:6" ht="15" customHeight="1">
      <c r="A14" s="128" t="s">
        <v>204</v>
      </c>
    </row>
  </sheetData>
  <mergeCells count="6">
    <mergeCell ref="A12:F12"/>
    <mergeCell ref="A11:F11"/>
    <mergeCell ref="B4:E4"/>
    <mergeCell ref="A2:F2"/>
    <mergeCell ref="A4:A5"/>
    <mergeCell ref="F4:F5"/>
  </mergeCells>
  <hyperlinks>
    <hyperlink ref="A1" location="'Table of Contents'!A1" display="Return to Table of Contents" xr:uid="{9F6C00E4-4EEF-4536-8C19-1589FD32B295}"/>
    <hyperlink ref="A14" location="'Table of Contents'!A1" display="Return to Table of Contents" xr:uid="{1FE41E3D-386F-4A9C-A275-9BCD54A8492B}"/>
  </hyperlinks>
  <pageMargins left="0.2" right="0.2" top="0.5" bottom="0.5" header="0" footer="0"/>
  <pageSetup paperSize="5"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48D-2676-4FA4-961B-F9C22886B997}">
  <dimension ref="A1:BL268"/>
  <sheetViews>
    <sheetView topLeftCell="J1" zoomScale="80" zoomScaleNormal="80" workbookViewId="0">
      <selection activeCell="Q21" sqref="Q21"/>
    </sheetView>
  </sheetViews>
  <sheetFormatPr defaultRowHeight="15.6"/>
  <cols>
    <col min="1" max="1" width="44.09765625" style="44" customWidth="1"/>
    <col min="2" max="2" width="14" style="44" customWidth="1"/>
    <col min="3" max="3" width="16.19921875" style="44" bestFit="1" customWidth="1"/>
    <col min="4" max="4" width="14.3984375" style="44" customWidth="1"/>
    <col min="5" max="5" width="16.19921875" style="44" bestFit="1" customWidth="1"/>
    <col min="6" max="6" width="13.3984375" style="44" customWidth="1"/>
    <col min="7" max="7" width="14.8984375" style="44" customWidth="1"/>
    <col min="8" max="8" width="13.69921875" style="44" bestFit="1" customWidth="1"/>
    <col min="9" max="9" width="16.19921875" style="44" bestFit="1" customWidth="1"/>
    <col min="10" max="21" width="15.59765625" style="44" customWidth="1"/>
    <col min="22" max="22" width="17" style="44" customWidth="1"/>
    <col min="23" max="23" width="16.19921875" style="44" bestFit="1" customWidth="1"/>
    <col min="24" max="24" width="15.59765625" style="44" customWidth="1"/>
    <col min="25" max="25" width="16.19921875" style="44" bestFit="1" customWidth="1"/>
    <col min="26" max="26" width="12.5" style="44" bestFit="1" customWidth="1"/>
    <col min="27" max="27" width="10.09765625" style="44" bestFit="1" customWidth="1"/>
    <col min="28" max="258" width="9" style="44"/>
    <col min="259" max="259" width="34.5" style="44" bestFit="1" customWidth="1"/>
    <col min="260" max="260" width="16.19921875" style="44" customWidth="1"/>
    <col min="261" max="261" width="14.8984375" style="44" customWidth="1"/>
    <col min="262" max="262" width="12.8984375" style="44" bestFit="1" customWidth="1"/>
    <col min="263" max="263" width="13.8984375" style="44" customWidth="1"/>
    <col min="264" max="264" width="11.59765625" style="44" customWidth="1"/>
    <col min="265" max="265" width="11.09765625" style="44" customWidth="1"/>
    <col min="266" max="266" width="12.8984375" style="44" bestFit="1" customWidth="1"/>
    <col min="267" max="267" width="12.59765625" style="44" customWidth="1"/>
    <col min="268" max="269" width="11.69921875" style="44" bestFit="1" customWidth="1"/>
    <col min="270" max="270" width="10.69921875" style="44" bestFit="1" customWidth="1"/>
    <col min="271" max="271" width="14.19921875" style="44" customWidth="1"/>
    <col min="272" max="272" width="12.5" style="44" customWidth="1"/>
    <col min="273" max="273" width="14.69921875" style="44" customWidth="1"/>
    <col min="274" max="274" width="14.8984375" style="44" customWidth="1"/>
    <col min="275" max="275" width="11.19921875" style="44" bestFit="1" customWidth="1"/>
    <col min="276" max="276" width="9.69921875" style="44" bestFit="1" customWidth="1"/>
    <col min="277" max="278" width="10.5" style="44" bestFit="1" customWidth="1"/>
    <col min="279" max="279" width="15.3984375" style="44" bestFit="1" customWidth="1"/>
    <col min="280" max="280" width="12.19921875" style="44" bestFit="1" customWidth="1"/>
    <col min="281" max="281" width="14.8984375" style="44" bestFit="1" customWidth="1"/>
    <col min="282" max="282" width="12.5" style="44" bestFit="1" customWidth="1"/>
    <col min="283" max="283" width="10.09765625" style="44" bestFit="1" customWidth="1"/>
    <col min="284" max="514" width="9" style="44"/>
    <col min="515" max="515" width="34.5" style="44" bestFit="1" customWidth="1"/>
    <col min="516" max="516" width="16.19921875" style="44" customWidth="1"/>
    <col min="517" max="517" width="14.8984375" style="44" customWidth="1"/>
    <col min="518" max="518" width="12.8984375" style="44" bestFit="1" customWidth="1"/>
    <col min="519" max="519" width="13.8984375" style="44" customWidth="1"/>
    <col min="520" max="520" width="11.59765625" style="44" customWidth="1"/>
    <col min="521" max="521" width="11.09765625" style="44" customWidth="1"/>
    <col min="522" max="522" width="12.8984375" style="44" bestFit="1" customWidth="1"/>
    <col min="523" max="523" width="12.59765625" style="44" customWidth="1"/>
    <col min="524" max="525" width="11.69921875" style="44" bestFit="1" customWidth="1"/>
    <col min="526" max="526" width="10.69921875" style="44" bestFit="1" customWidth="1"/>
    <col min="527" max="527" width="14.19921875" style="44" customWidth="1"/>
    <col min="528" max="528" width="12.5" style="44" customWidth="1"/>
    <col min="529" max="529" width="14.69921875" style="44" customWidth="1"/>
    <col min="530" max="530" width="14.8984375" style="44" customWidth="1"/>
    <col min="531" max="531" width="11.19921875" style="44" bestFit="1" customWidth="1"/>
    <col min="532" max="532" width="9.69921875" style="44" bestFit="1" customWidth="1"/>
    <col min="533" max="534" width="10.5" style="44" bestFit="1" customWidth="1"/>
    <col min="535" max="535" width="15.3984375" style="44" bestFit="1" customWidth="1"/>
    <col min="536" max="536" width="12.19921875" style="44" bestFit="1" customWidth="1"/>
    <col min="537" max="537" width="14.8984375" style="44" bestFit="1" customWidth="1"/>
    <col min="538" max="538" width="12.5" style="44" bestFit="1" customWidth="1"/>
    <col min="539" max="539" width="10.09765625" style="44" bestFit="1" customWidth="1"/>
    <col min="540" max="770" width="9" style="44"/>
    <col min="771" max="771" width="34.5" style="44" bestFit="1" customWidth="1"/>
    <col min="772" max="772" width="16.19921875" style="44" customWidth="1"/>
    <col min="773" max="773" width="14.8984375" style="44" customWidth="1"/>
    <col min="774" max="774" width="12.8984375" style="44" bestFit="1" customWidth="1"/>
    <col min="775" max="775" width="13.8984375" style="44" customWidth="1"/>
    <col min="776" max="776" width="11.59765625" style="44" customWidth="1"/>
    <col min="777" max="777" width="11.09765625" style="44" customWidth="1"/>
    <col min="778" max="778" width="12.8984375" style="44" bestFit="1" customWidth="1"/>
    <col min="779" max="779" width="12.59765625" style="44" customWidth="1"/>
    <col min="780" max="781" width="11.69921875" style="44" bestFit="1" customWidth="1"/>
    <col min="782" max="782" width="10.69921875" style="44" bestFit="1" customWidth="1"/>
    <col min="783" max="783" width="14.19921875" style="44" customWidth="1"/>
    <col min="784" max="784" width="12.5" style="44" customWidth="1"/>
    <col min="785" max="785" width="14.69921875" style="44" customWidth="1"/>
    <col min="786" max="786" width="14.8984375" style="44" customWidth="1"/>
    <col min="787" max="787" width="11.19921875" style="44" bestFit="1" customWidth="1"/>
    <col min="788" max="788" width="9.69921875" style="44" bestFit="1" customWidth="1"/>
    <col min="789" max="790" width="10.5" style="44" bestFit="1" customWidth="1"/>
    <col min="791" max="791" width="15.3984375" style="44" bestFit="1" customWidth="1"/>
    <col min="792" max="792" width="12.19921875" style="44" bestFit="1" customWidth="1"/>
    <col min="793" max="793" width="14.8984375" style="44" bestFit="1" customWidth="1"/>
    <col min="794" max="794" width="12.5" style="44" bestFit="1" customWidth="1"/>
    <col min="795" max="795" width="10.09765625" style="44" bestFit="1" customWidth="1"/>
    <col min="796" max="1026" width="9" style="44"/>
    <col min="1027" max="1027" width="34.5" style="44" bestFit="1" customWidth="1"/>
    <col min="1028" max="1028" width="16.19921875" style="44" customWidth="1"/>
    <col min="1029" max="1029" width="14.8984375" style="44" customWidth="1"/>
    <col min="1030" max="1030" width="12.8984375" style="44" bestFit="1" customWidth="1"/>
    <col min="1031" max="1031" width="13.8984375" style="44" customWidth="1"/>
    <col min="1032" max="1032" width="11.59765625" style="44" customWidth="1"/>
    <col min="1033" max="1033" width="11.09765625" style="44" customWidth="1"/>
    <col min="1034" max="1034" width="12.8984375" style="44" bestFit="1" customWidth="1"/>
    <col min="1035" max="1035" width="12.59765625" style="44" customWidth="1"/>
    <col min="1036" max="1037" width="11.69921875" style="44" bestFit="1" customWidth="1"/>
    <col min="1038" max="1038" width="10.69921875" style="44" bestFit="1" customWidth="1"/>
    <col min="1039" max="1039" width="14.19921875" style="44" customWidth="1"/>
    <col min="1040" max="1040" width="12.5" style="44" customWidth="1"/>
    <col min="1041" max="1041" width="14.69921875" style="44" customWidth="1"/>
    <col min="1042" max="1042" width="14.8984375" style="44" customWidth="1"/>
    <col min="1043" max="1043" width="11.19921875" style="44" bestFit="1" customWidth="1"/>
    <col min="1044" max="1044" width="9.69921875" style="44" bestFit="1" customWidth="1"/>
    <col min="1045" max="1046" width="10.5" style="44" bestFit="1" customWidth="1"/>
    <col min="1047" max="1047" width="15.3984375" style="44" bestFit="1" customWidth="1"/>
    <col min="1048" max="1048" width="12.19921875" style="44" bestFit="1" customWidth="1"/>
    <col min="1049" max="1049" width="14.8984375" style="44" bestFit="1" customWidth="1"/>
    <col min="1050" max="1050" width="12.5" style="44" bestFit="1" customWidth="1"/>
    <col min="1051" max="1051" width="10.09765625" style="44" bestFit="1" customWidth="1"/>
    <col min="1052" max="1282" width="9" style="44"/>
    <col min="1283" max="1283" width="34.5" style="44" bestFit="1" customWidth="1"/>
    <col min="1284" max="1284" width="16.19921875" style="44" customWidth="1"/>
    <col min="1285" max="1285" width="14.8984375" style="44" customWidth="1"/>
    <col min="1286" max="1286" width="12.8984375" style="44" bestFit="1" customWidth="1"/>
    <col min="1287" max="1287" width="13.8984375" style="44" customWidth="1"/>
    <col min="1288" max="1288" width="11.59765625" style="44" customWidth="1"/>
    <col min="1289" max="1289" width="11.09765625" style="44" customWidth="1"/>
    <col min="1290" max="1290" width="12.8984375" style="44" bestFit="1" customWidth="1"/>
    <col min="1291" max="1291" width="12.59765625" style="44" customWidth="1"/>
    <col min="1292" max="1293" width="11.69921875" style="44" bestFit="1" customWidth="1"/>
    <col min="1294" max="1294" width="10.69921875" style="44" bestFit="1" customWidth="1"/>
    <col min="1295" max="1295" width="14.19921875" style="44" customWidth="1"/>
    <col min="1296" max="1296" width="12.5" style="44" customWidth="1"/>
    <col min="1297" max="1297" width="14.69921875" style="44" customWidth="1"/>
    <col min="1298" max="1298" width="14.8984375" style="44" customWidth="1"/>
    <col min="1299" max="1299" width="11.19921875" style="44" bestFit="1" customWidth="1"/>
    <col min="1300" max="1300" width="9.69921875" style="44" bestFit="1" customWidth="1"/>
    <col min="1301" max="1302" width="10.5" style="44" bestFit="1" customWidth="1"/>
    <col min="1303" max="1303" width="15.3984375" style="44" bestFit="1" customWidth="1"/>
    <col min="1304" max="1304" width="12.19921875" style="44" bestFit="1" customWidth="1"/>
    <col min="1305" max="1305" width="14.8984375" style="44" bestFit="1" customWidth="1"/>
    <col min="1306" max="1306" width="12.5" style="44" bestFit="1" customWidth="1"/>
    <col min="1307" max="1307" width="10.09765625" style="44" bestFit="1" customWidth="1"/>
    <col min="1308" max="1538" width="9" style="44"/>
    <col min="1539" max="1539" width="34.5" style="44" bestFit="1" customWidth="1"/>
    <col min="1540" max="1540" width="16.19921875" style="44" customWidth="1"/>
    <col min="1541" max="1541" width="14.8984375" style="44" customWidth="1"/>
    <col min="1542" max="1542" width="12.8984375" style="44" bestFit="1" customWidth="1"/>
    <col min="1543" max="1543" width="13.8984375" style="44" customWidth="1"/>
    <col min="1544" max="1544" width="11.59765625" style="44" customWidth="1"/>
    <col min="1545" max="1545" width="11.09765625" style="44" customWidth="1"/>
    <col min="1546" max="1546" width="12.8984375" style="44" bestFit="1" customWidth="1"/>
    <col min="1547" max="1547" width="12.59765625" style="44" customWidth="1"/>
    <col min="1548" max="1549" width="11.69921875" style="44" bestFit="1" customWidth="1"/>
    <col min="1550" max="1550" width="10.69921875" style="44" bestFit="1" customWidth="1"/>
    <col min="1551" max="1551" width="14.19921875" style="44" customWidth="1"/>
    <col min="1552" max="1552" width="12.5" style="44" customWidth="1"/>
    <col min="1553" max="1553" width="14.69921875" style="44" customWidth="1"/>
    <col min="1554" max="1554" width="14.8984375" style="44" customWidth="1"/>
    <col min="1555" max="1555" width="11.19921875" style="44" bestFit="1" customWidth="1"/>
    <col min="1556" max="1556" width="9.69921875" style="44" bestFit="1" customWidth="1"/>
    <col min="1557" max="1558" width="10.5" style="44" bestFit="1" customWidth="1"/>
    <col min="1559" max="1559" width="15.3984375" style="44" bestFit="1" customWidth="1"/>
    <col min="1560" max="1560" width="12.19921875" style="44" bestFit="1" customWidth="1"/>
    <col min="1561" max="1561" width="14.8984375" style="44" bestFit="1" customWidth="1"/>
    <col min="1562" max="1562" width="12.5" style="44" bestFit="1" customWidth="1"/>
    <col min="1563" max="1563" width="10.09765625" style="44" bestFit="1" customWidth="1"/>
    <col min="1564" max="1794" width="9" style="44"/>
    <col min="1795" max="1795" width="34.5" style="44" bestFit="1" customWidth="1"/>
    <col min="1796" max="1796" width="16.19921875" style="44" customWidth="1"/>
    <col min="1797" max="1797" width="14.8984375" style="44" customWidth="1"/>
    <col min="1798" max="1798" width="12.8984375" style="44" bestFit="1" customWidth="1"/>
    <col min="1799" max="1799" width="13.8984375" style="44" customWidth="1"/>
    <col min="1800" max="1800" width="11.59765625" style="44" customWidth="1"/>
    <col min="1801" max="1801" width="11.09765625" style="44" customWidth="1"/>
    <col min="1802" max="1802" width="12.8984375" style="44" bestFit="1" customWidth="1"/>
    <col min="1803" max="1803" width="12.59765625" style="44" customWidth="1"/>
    <col min="1804" max="1805" width="11.69921875" style="44" bestFit="1" customWidth="1"/>
    <col min="1806" max="1806" width="10.69921875" style="44" bestFit="1" customWidth="1"/>
    <col min="1807" max="1807" width="14.19921875" style="44" customWidth="1"/>
    <col min="1808" max="1808" width="12.5" style="44" customWidth="1"/>
    <col min="1809" max="1809" width="14.69921875" style="44" customWidth="1"/>
    <col min="1810" max="1810" width="14.8984375" style="44" customWidth="1"/>
    <col min="1811" max="1811" width="11.19921875" style="44" bestFit="1" customWidth="1"/>
    <col min="1812" max="1812" width="9.69921875" style="44" bestFit="1" customWidth="1"/>
    <col min="1813" max="1814" width="10.5" style="44" bestFit="1" customWidth="1"/>
    <col min="1815" max="1815" width="15.3984375" style="44" bestFit="1" customWidth="1"/>
    <col min="1816" max="1816" width="12.19921875" style="44" bestFit="1" customWidth="1"/>
    <col min="1817" max="1817" width="14.8984375" style="44" bestFit="1" customWidth="1"/>
    <col min="1818" max="1818" width="12.5" style="44" bestFit="1" customWidth="1"/>
    <col min="1819" max="1819" width="10.09765625" style="44" bestFit="1" customWidth="1"/>
    <col min="1820" max="2050" width="9" style="44"/>
    <col min="2051" max="2051" width="34.5" style="44" bestFit="1" customWidth="1"/>
    <col min="2052" max="2052" width="16.19921875" style="44" customWidth="1"/>
    <col min="2053" max="2053" width="14.8984375" style="44" customWidth="1"/>
    <col min="2054" max="2054" width="12.8984375" style="44" bestFit="1" customWidth="1"/>
    <col min="2055" max="2055" width="13.8984375" style="44" customWidth="1"/>
    <col min="2056" max="2056" width="11.59765625" style="44" customWidth="1"/>
    <col min="2057" max="2057" width="11.09765625" style="44" customWidth="1"/>
    <col min="2058" max="2058" width="12.8984375" style="44" bestFit="1" customWidth="1"/>
    <col min="2059" max="2059" width="12.59765625" style="44" customWidth="1"/>
    <col min="2060" max="2061" width="11.69921875" style="44" bestFit="1" customWidth="1"/>
    <col min="2062" max="2062" width="10.69921875" style="44" bestFit="1" customWidth="1"/>
    <col min="2063" max="2063" width="14.19921875" style="44" customWidth="1"/>
    <col min="2064" max="2064" width="12.5" style="44" customWidth="1"/>
    <col min="2065" max="2065" width="14.69921875" style="44" customWidth="1"/>
    <col min="2066" max="2066" width="14.8984375" style="44" customWidth="1"/>
    <col min="2067" max="2067" width="11.19921875" style="44" bestFit="1" customWidth="1"/>
    <col min="2068" max="2068" width="9.69921875" style="44" bestFit="1" customWidth="1"/>
    <col min="2069" max="2070" width="10.5" style="44" bestFit="1" customWidth="1"/>
    <col min="2071" max="2071" width="15.3984375" style="44" bestFit="1" customWidth="1"/>
    <col min="2072" max="2072" width="12.19921875" style="44" bestFit="1" customWidth="1"/>
    <col min="2073" max="2073" width="14.8984375" style="44" bestFit="1" customWidth="1"/>
    <col min="2074" max="2074" width="12.5" style="44" bestFit="1" customWidth="1"/>
    <col min="2075" max="2075" width="10.09765625" style="44" bestFit="1" customWidth="1"/>
    <col min="2076" max="2306" width="9" style="44"/>
    <col min="2307" max="2307" width="34.5" style="44" bestFit="1" customWidth="1"/>
    <col min="2308" max="2308" width="16.19921875" style="44" customWidth="1"/>
    <col min="2309" max="2309" width="14.8984375" style="44" customWidth="1"/>
    <col min="2310" max="2310" width="12.8984375" style="44" bestFit="1" customWidth="1"/>
    <col min="2311" max="2311" width="13.8984375" style="44" customWidth="1"/>
    <col min="2312" max="2312" width="11.59765625" style="44" customWidth="1"/>
    <col min="2313" max="2313" width="11.09765625" style="44" customWidth="1"/>
    <col min="2314" max="2314" width="12.8984375" style="44" bestFit="1" customWidth="1"/>
    <col min="2315" max="2315" width="12.59765625" style="44" customWidth="1"/>
    <col min="2316" max="2317" width="11.69921875" style="44" bestFit="1" customWidth="1"/>
    <col min="2318" max="2318" width="10.69921875" style="44" bestFit="1" customWidth="1"/>
    <col min="2319" max="2319" width="14.19921875" style="44" customWidth="1"/>
    <col min="2320" max="2320" width="12.5" style="44" customWidth="1"/>
    <col min="2321" max="2321" width="14.69921875" style="44" customWidth="1"/>
    <col min="2322" max="2322" width="14.8984375" style="44" customWidth="1"/>
    <col min="2323" max="2323" width="11.19921875" style="44" bestFit="1" customWidth="1"/>
    <col min="2324" max="2324" width="9.69921875" style="44" bestFit="1" customWidth="1"/>
    <col min="2325" max="2326" width="10.5" style="44" bestFit="1" customWidth="1"/>
    <col min="2327" max="2327" width="15.3984375" style="44" bestFit="1" customWidth="1"/>
    <col min="2328" max="2328" width="12.19921875" style="44" bestFit="1" customWidth="1"/>
    <col min="2329" max="2329" width="14.8984375" style="44" bestFit="1" customWidth="1"/>
    <col min="2330" max="2330" width="12.5" style="44" bestFit="1" customWidth="1"/>
    <col min="2331" max="2331" width="10.09765625" style="44" bestFit="1" customWidth="1"/>
    <col min="2332" max="2562" width="9" style="44"/>
    <col min="2563" max="2563" width="34.5" style="44" bestFit="1" customWidth="1"/>
    <col min="2564" max="2564" width="16.19921875" style="44" customWidth="1"/>
    <col min="2565" max="2565" width="14.8984375" style="44" customWidth="1"/>
    <col min="2566" max="2566" width="12.8984375" style="44" bestFit="1" customWidth="1"/>
    <col min="2567" max="2567" width="13.8984375" style="44" customWidth="1"/>
    <col min="2568" max="2568" width="11.59765625" style="44" customWidth="1"/>
    <col min="2569" max="2569" width="11.09765625" style="44" customWidth="1"/>
    <col min="2570" max="2570" width="12.8984375" style="44" bestFit="1" customWidth="1"/>
    <col min="2571" max="2571" width="12.59765625" style="44" customWidth="1"/>
    <col min="2572" max="2573" width="11.69921875" style="44" bestFit="1" customWidth="1"/>
    <col min="2574" max="2574" width="10.69921875" style="44" bestFit="1" customWidth="1"/>
    <col min="2575" max="2575" width="14.19921875" style="44" customWidth="1"/>
    <col min="2576" max="2576" width="12.5" style="44" customWidth="1"/>
    <col min="2577" max="2577" width="14.69921875" style="44" customWidth="1"/>
    <col min="2578" max="2578" width="14.8984375" style="44" customWidth="1"/>
    <col min="2579" max="2579" width="11.19921875" style="44" bestFit="1" customWidth="1"/>
    <col min="2580" max="2580" width="9.69921875" style="44" bestFit="1" customWidth="1"/>
    <col min="2581" max="2582" width="10.5" style="44" bestFit="1" customWidth="1"/>
    <col min="2583" max="2583" width="15.3984375" style="44" bestFit="1" customWidth="1"/>
    <col min="2584" max="2584" width="12.19921875" style="44" bestFit="1" customWidth="1"/>
    <col min="2585" max="2585" width="14.8984375" style="44" bestFit="1" customWidth="1"/>
    <col min="2586" max="2586" width="12.5" style="44" bestFit="1" customWidth="1"/>
    <col min="2587" max="2587" width="10.09765625" style="44" bestFit="1" customWidth="1"/>
    <col min="2588" max="2818" width="9" style="44"/>
    <col min="2819" max="2819" width="34.5" style="44" bestFit="1" customWidth="1"/>
    <col min="2820" max="2820" width="16.19921875" style="44" customWidth="1"/>
    <col min="2821" max="2821" width="14.8984375" style="44" customWidth="1"/>
    <col min="2822" max="2822" width="12.8984375" style="44" bestFit="1" customWidth="1"/>
    <col min="2823" max="2823" width="13.8984375" style="44" customWidth="1"/>
    <col min="2824" max="2824" width="11.59765625" style="44" customWidth="1"/>
    <col min="2825" max="2825" width="11.09765625" style="44" customWidth="1"/>
    <col min="2826" max="2826" width="12.8984375" style="44" bestFit="1" customWidth="1"/>
    <col min="2827" max="2827" width="12.59765625" style="44" customWidth="1"/>
    <col min="2828" max="2829" width="11.69921875" style="44" bestFit="1" customWidth="1"/>
    <col min="2830" max="2830" width="10.69921875" style="44" bestFit="1" customWidth="1"/>
    <col min="2831" max="2831" width="14.19921875" style="44" customWidth="1"/>
    <col min="2832" max="2832" width="12.5" style="44" customWidth="1"/>
    <col min="2833" max="2833" width="14.69921875" style="44" customWidth="1"/>
    <col min="2834" max="2834" width="14.8984375" style="44" customWidth="1"/>
    <col min="2835" max="2835" width="11.19921875" style="44" bestFit="1" customWidth="1"/>
    <col min="2836" max="2836" width="9.69921875" style="44" bestFit="1" customWidth="1"/>
    <col min="2837" max="2838" width="10.5" style="44" bestFit="1" customWidth="1"/>
    <col min="2839" max="2839" width="15.3984375" style="44" bestFit="1" customWidth="1"/>
    <col min="2840" max="2840" width="12.19921875" style="44" bestFit="1" customWidth="1"/>
    <col min="2841" max="2841" width="14.8984375" style="44" bestFit="1" customWidth="1"/>
    <col min="2842" max="2842" width="12.5" style="44" bestFit="1" customWidth="1"/>
    <col min="2843" max="2843" width="10.09765625" style="44" bestFit="1" customWidth="1"/>
    <col min="2844" max="3074" width="9" style="44"/>
    <col min="3075" max="3075" width="34.5" style="44" bestFit="1" customWidth="1"/>
    <col min="3076" max="3076" width="16.19921875" style="44" customWidth="1"/>
    <col min="3077" max="3077" width="14.8984375" style="44" customWidth="1"/>
    <col min="3078" max="3078" width="12.8984375" style="44" bestFit="1" customWidth="1"/>
    <col min="3079" max="3079" width="13.8984375" style="44" customWidth="1"/>
    <col min="3080" max="3080" width="11.59765625" style="44" customWidth="1"/>
    <col min="3081" max="3081" width="11.09765625" style="44" customWidth="1"/>
    <col min="3082" max="3082" width="12.8984375" style="44" bestFit="1" customWidth="1"/>
    <col min="3083" max="3083" width="12.59765625" style="44" customWidth="1"/>
    <col min="3084" max="3085" width="11.69921875" style="44" bestFit="1" customWidth="1"/>
    <col min="3086" max="3086" width="10.69921875" style="44" bestFit="1" customWidth="1"/>
    <col min="3087" max="3087" width="14.19921875" style="44" customWidth="1"/>
    <col min="3088" max="3088" width="12.5" style="44" customWidth="1"/>
    <col min="3089" max="3089" width="14.69921875" style="44" customWidth="1"/>
    <col min="3090" max="3090" width="14.8984375" style="44" customWidth="1"/>
    <col min="3091" max="3091" width="11.19921875" style="44" bestFit="1" customWidth="1"/>
    <col min="3092" max="3092" width="9.69921875" style="44" bestFit="1" customWidth="1"/>
    <col min="3093" max="3094" width="10.5" style="44" bestFit="1" customWidth="1"/>
    <col min="3095" max="3095" width="15.3984375" style="44" bestFit="1" customWidth="1"/>
    <col min="3096" max="3096" width="12.19921875" style="44" bestFit="1" customWidth="1"/>
    <col min="3097" max="3097" width="14.8984375" style="44" bestFit="1" customWidth="1"/>
    <col min="3098" max="3098" width="12.5" style="44" bestFit="1" customWidth="1"/>
    <col min="3099" max="3099" width="10.09765625" style="44" bestFit="1" customWidth="1"/>
    <col min="3100" max="3330" width="9" style="44"/>
    <col min="3331" max="3331" width="34.5" style="44" bestFit="1" customWidth="1"/>
    <col min="3332" max="3332" width="16.19921875" style="44" customWidth="1"/>
    <col min="3333" max="3333" width="14.8984375" style="44" customWidth="1"/>
    <col min="3334" max="3334" width="12.8984375" style="44" bestFit="1" customWidth="1"/>
    <col min="3335" max="3335" width="13.8984375" style="44" customWidth="1"/>
    <col min="3336" max="3336" width="11.59765625" style="44" customWidth="1"/>
    <col min="3337" max="3337" width="11.09765625" style="44" customWidth="1"/>
    <col min="3338" max="3338" width="12.8984375" style="44" bestFit="1" customWidth="1"/>
    <col min="3339" max="3339" width="12.59765625" style="44" customWidth="1"/>
    <col min="3340" max="3341" width="11.69921875" style="44" bestFit="1" customWidth="1"/>
    <col min="3342" max="3342" width="10.69921875" style="44" bestFit="1" customWidth="1"/>
    <col min="3343" max="3343" width="14.19921875" style="44" customWidth="1"/>
    <col min="3344" max="3344" width="12.5" style="44" customWidth="1"/>
    <col min="3345" max="3345" width="14.69921875" style="44" customWidth="1"/>
    <col min="3346" max="3346" width="14.8984375" style="44" customWidth="1"/>
    <col min="3347" max="3347" width="11.19921875" style="44" bestFit="1" customWidth="1"/>
    <col min="3348" max="3348" width="9.69921875" style="44" bestFit="1" customWidth="1"/>
    <col min="3349" max="3350" width="10.5" style="44" bestFit="1" customWidth="1"/>
    <col min="3351" max="3351" width="15.3984375" style="44" bestFit="1" customWidth="1"/>
    <col min="3352" max="3352" width="12.19921875" style="44" bestFit="1" customWidth="1"/>
    <col min="3353" max="3353" width="14.8984375" style="44" bestFit="1" customWidth="1"/>
    <col min="3354" max="3354" width="12.5" style="44" bestFit="1" customWidth="1"/>
    <col min="3355" max="3355" width="10.09765625" style="44" bestFit="1" customWidth="1"/>
    <col min="3356" max="3586" width="9" style="44"/>
    <col min="3587" max="3587" width="34.5" style="44" bestFit="1" customWidth="1"/>
    <col min="3588" max="3588" width="16.19921875" style="44" customWidth="1"/>
    <col min="3589" max="3589" width="14.8984375" style="44" customWidth="1"/>
    <col min="3590" max="3590" width="12.8984375" style="44" bestFit="1" customWidth="1"/>
    <col min="3591" max="3591" width="13.8984375" style="44" customWidth="1"/>
    <col min="3592" max="3592" width="11.59765625" style="44" customWidth="1"/>
    <col min="3593" max="3593" width="11.09765625" style="44" customWidth="1"/>
    <col min="3594" max="3594" width="12.8984375" style="44" bestFit="1" customWidth="1"/>
    <col min="3595" max="3595" width="12.59765625" style="44" customWidth="1"/>
    <col min="3596" max="3597" width="11.69921875" style="44" bestFit="1" customWidth="1"/>
    <col min="3598" max="3598" width="10.69921875" style="44" bestFit="1" customWidth="1"/>
    <col min="3599" max="3599" width="14.19921875" style="44" customWidth="1"/>
    <col min="3600" max="3600" width="12.5" style="44" customWidth="1"/>
    <col min="3601" max="3601" width="14.69921875" style="44" customWidth="1"/>
    <col min="3602" max="3602" width="14.8984375" style="44" customWidth="1"/>
    <col min="3603" max="3603" width="11.19921875" style="44" bestFit="1" customWidth="1"/>
    <col min="3604" max="3604" width="9.69921875" style="44" bestFit="1" customWidth="1"/>
    <col min="3605" max="3606" width="10.5" style="44" bestFit="1" customWidth="1"/>
    <col min="3607" max="3607" width="15.3984375" style="44" bestFit="1" customWidth="1"/>
    <col min="3608" max="3608" width="12.19921875" style="44" bestFit="1" customWidth="1"/>
    <col min="3609" max="3609" width="14.8984375" style="44" bestFit="1" customWidth="1"/>
    <col min="3610" max="3610" width="12.5" style="44" bestFit="1" customWidth="1"/>
    <col min="3611" max="3611" width="10.09765625" style="44" bestFit="1" customWidth="1"/>
    <col min="3612" max="3842" width="9" style="44"/>
    <col min="3843" max="3843" width="34.5" style="44" bestFit="1" customWidth="1"/>
    <col min="3844" max="3844" width="16.19921875" style="44" customWidth="1"/>
    <col min="3845" max="3845" width="14.8984375" style="44" customWidth="1"/>
    <col min="3846" max="3846" width="12.8984375" style="44" bestFit="1" customWidth="1"/>
    <col min="3847" max="3847" width="13.8984375" style="44" customWidth="1"/>
    <col min="3848" max="3848" width="11.59765625" style="44" customWidth="1"/>
    <col min="3849" max="3849" width="11.09765625" style="44" customWidth="1"/>
    <col min="3850" max="3850" width="12.8984375" style="44" bestFit="1" customWidth="1"/>
    <col min="3851" max="3851" width="12.59765625" style="44" customWidth="1"/>
    <col min="3852" max="3853" width="11.69921875" style="44" bestFit="1" customWidth="1"/>
    <col min="3854" max="3854" width="10.69921875" style="44" bestFit="1" customWidth="1"/>
    <col min="3855" max="3855" width="14.19921875" style="44" customWidth="1"/>
    <col min="3856" max="3856" width="12.5" style="44" customWidth="1"/>
    <col min="3857" max="3857" width="14.69921875" style="44" customWidth="1"/>
    <col min="3858" max="3858" width="14.8984375" style="44" customWidth="1"/>
    <col min="3859" max="3859" width="11.19921875" style="44" bestFit="1" customWidth="1"/>
    <col min="3860" max="3860" width="9.69921875" style="44" bestFit="1" customWidth="1"/>
    <col min="3861" max="3862" width="10.5" style="44" bestFit="1" customWidth="1"/>
    <col min="3863" max="3863" width="15.3984375" style="44" bestFit="1" customWidth="1"/>
    <col min="3864" max="3864" width="12.19921875" style="44" bestFit="1" customWidth="1"/>
    <col min="3865" max="3865" width="14.8984375" style="44" bestFit="1" customWidth="1"/>
    <col min="3866" max="3866" width="12.5" style="44" bestFit="1" customWidth="1"/>
    <col min="3867" max="3867" width="10.09765625" style="44" bestFit="1" customWidth="1"/>
    <col min="3868" max="4098" width="9" style="44"/>
    <col min="4099" max="4099" width="34.5" style="44" bestFit="1" customWidth="1"/>
    <col min="4100" max="4100" width="16.19921875" style="44" customWidth="1"/>
    <col min="4101" max="4101" width="14.8984375" style="44" customWidth="1"/>
    <col min="4102" max="4102" width="12.8984375" style="44" bestFit="1" customWidth="1"/>
    <col min="4103" max="4103" width="13.8984375" style="44" customWidth="1"/>
    <col min="4104" max="4104" width="11.59765625" style="44" customWidth="1"/>
    <col min="4105" max="4105" width="11.09765625" style="44" customWidth="1"/>
    <col min="4106" max="4106" width="12.8984375" style="44" bestFit="1" customWidth="1"/>
    <col min="4107" max="4107" width="12.59765625" style="44" customWidth="1"/>
    <col min="4108" max="4109" width="11.69921875" style="44" bestFit="1" customWidth="1"/>
    <col min="4110" max="4110" width="10.69921875" style="44" bestFit="1" customWidth="1"/>
    <col min="4111" max="4111" width="14.19921875" style="44" customWidth="1"/>
    <col min="4112" max="4112" width="12.5" style="44" customWidth="1"/>
    <col min="4113" max="4113" width="14.69921875" style="44" customWidth="1"/>
    <col min="4114" max="4114" width="14.8984375" style="44" customWidth="1"/>
    <col min="4115" max="4115" width="11.19921875" style="44" bestFit="1" customWidth="1"/>
    <col min="4116" max="4116" width="9.69921875" style="44" bestFit="1" customWidth="1"/>
    <col min="4117" max="4118" width="10.5" style="44" bestFit="1" customWidth="1"/>
    <col min="4119" max="4119" width="15.3984375" style="44" bestFit="1" customWidth="1"/>
    <col min="4120" max="4120" width="12.19921875" style="44" bestFit="1" customWidth="1"/>
    <col min="4121" max="4121" width="14.8984375" style="44" bestFit="1" customWidth="1"/>
    <col min="4122" max="4122" width="12.5" style="44" bestFit="1" customWidth="1"/>
    <col min="4123" max="4123" width="10.09765625" style="44" bestFit="1" customWidth="1"/>
    <col min="4124" max="4354" width="9" style="44"/>
    <col min="4355" max="4355" width="34.5" style="44" bestFit="1" customWidth="1"/>
    <col min="4356" max="4356" width="16.19921875" style="44" customWidth="1"/>
    <col min="4357" max="4357" width="14.8984375" style="44" customWidth="1"/>
    <col min="4358" max="4358" width="12.8984375" style="44" bestFit="1" customWidth="1"/>
    <col min="4359" max="4359" width="13.8984375" style="44" customWidth="1"/>
    <col min="4360" max="4360" width="11.59765625" style="44" customWidth="1"/>
    <col min="4361" max="4361" width="11.09765625" style="44" customWidth="1"/>
    <col min="4362" max="4362" width="12.8984375" style="44" bestFit="1" customWidth="1"/>
    <col min="4363" max="4363" width="12.59765625" style="44" customWidth="1"/>
    <col min="4364" max="4365" width="11.69921875" style="44" bestFit="1" customWidth="1"/>
    <col min="4366" max="4366" width="10.69921875" style="44" bestFit="1" customWidth="1"/>
    <col min="4367" max="4367" width="14.19921875" style="44" customWidth="1"/>
    <col min="4368" max="4368" width="12.5" style="44" customWidth="1"/>
    <col min="4369" max="4369" width="14.69921875" style="44" customWidth="1"/>
    <col min="4370" max="4370" width="14.8984375" style="44" customWidth="1"/>
    <col min="4371" max="4371" width="11.19921875" style="44" bestFit="1" customWidth="1"/>
    <col min="4372" max="4372" width="9.69921875" style="44" bestFit="1" customWidth="1"/>
    <col min="4373" max="4374" width="10.5" style="44" bestFit="1" customWidth="1"/>
    <col min="4375" max="4375" width="15.3984375" style="44" bestFit="1" customWidth="1"/>
    <col min="4376" max="4376" width="12.19921875" style="44" bestFit="1" customWidth="1"/>
    <col min="4377" max="4377" width="14.8984375" style="44" bestFit="1" customWidth="1"/>
    <col min="4378" max="4378" width="12.5" style="44" bestFit="1" customWidth="1"/>
    <col min="4379" max="4379" width="10.09765625" style="44" bestFit="1" customWidth="1"/>
    <col min="4380" max="4610" width="9" style="44"/>
    <col min="4611" max="4611" width="34.5" style="44" bestFit="1" customWidth="1"/>
    <col min="4612" max="4612" width="16.19921875" style="44" customWidth="1"/>
    <col min="4613" max="4613" width="14.8984375" style="44" customWidth="1"/>
    <col min="4614" max="4614" width="12.8984375" style="44" bestFit="1" customWidth="1"/>
    <col min="4615" max="4615" width="13.8984375" style="44" customWidth="1"/>
    <col min="4616" max="4616" width="11.59765625" style="44" customWidth="1"/>
    <col min="4617" max="4617" width="11.09765625" style="44" customWidth="1"/>
    <col min="4618" max="4618" width="12.8984375" style="44" bestFit="1" customWidth="1"/>
    <col min="4619" max="4619" width="12.59765625" style="44" customWidth="1"/>
    <col min="4620" max="4621" width="11.69921875" style="44" bestFit="1" customWidth="1"/>
    <col min="4622" max="4622" width="10.69921875" style="44" bestFit="1" customWidth="1"/>
    <col min="4623" max="4623" width="14.19921875" style="44" customWidth="1"/>
    <col min="4624" max="4624" width="12.5" style="44" customWidth="1"/>
    <col min="4625" max="4625" width="14.69921875" style="44" customWidth="1"/>
    <col min="4626" max="4626" width="14.8984375" style="44" customWidth="1"/>
    <col min="4627" max="4627" width="11.19921875" style="44" bestFit="1" customWidth="1"/>
    <col min="4628" max="4628" width="9.69921875" style="44" bestFit="1" customWidth="1"/>
    <col min="4629" max="4630" width="10.5" style="44" bestFit="1" customWidth="1"/>
    <col min="4631" max="4631" width="15.3984375" style="44" bestFit="1" customWidth="1"/>
    <col min="4632" max="4632" width="12.19921875" style="44" bestFit="1" customWidth="1"/>
    <col min="4633" max="4633" width="14.8984375" style="44" bestFit="1" customWidth="1"/>
    <col min="4634" max="4634" width="12.5" style="44" bestFit="1" customWidth="1"/>
    <col min="4635" max="4635" width="10.09765625" style="44" bestFit="1" customWidth="1"/>
    <col min="4636" max="4866" width="9" style="44"/>
    <col min="4867" max="4867" width="34.5" style="44" bestFit="1" customWidth="1"/>
    <col min="4868" max="4868" width="16.19921875" style="44" customWidth="1"/>
    <col min="4869" max="4869" width="14.8984375" style="44" customWidth="1"/>
    <col min="4870" max="4870" width="12.8984375" style="44" bestFit="1" customWidth="1"/>
    <col min="4871" max="4871" width="13.8984375" style="44" customWidth="1"/>
    <col min="4872" max="4872" width="11.59765625" style="44" customWidth="1"/>
    <col min="4873" max="4873" width="11.09765625" style="44" customWidth="1"/>
    <col min="4874" max="4874" width="12.8984375" style="44" bestFit="1" customWidth="1"/>
    <col min="4875" max="4875" width="12.59765625" style="44" customWidth="1"/>
    <col min="4876" max="4877" width="11.69921875" style="44" bestFit="1" customWidth="1"/>
    <col min="4878" max="4878" width="10.69921875" style="44" bestFit="1" customWidth="1"/>
    <col min="4879" max="4879" width="14.19921875" style="44" customWidth="1"/>
    <col min="4880" max="4880" width="12.5" style="44" customWidth="1"/>
    <col min="4881" max="4881" width="14.69921875" style="44" customWidth="1"/>
    <col min="4882" max="4882" width="14.8984375" style="44" customWidth="1"/>
    <col min="4883" max="4883" width="11.19921875" style="44" bestFit="1" customWidth="1"/>
    <col min="4884" max="4884" width="9.69921875" style="44" bestFit="1" customWidth="1"/>
    <col min="4885" max="4886" width="10.5" style="44" bestFit="1" customWidth="1"/>
    <col min="4887" max="4887" width="15.3984375" style="44" bestFit="1" customWidth="1"/>
    <col min="4888" max="4888" width="12.19921875" style="44" bestFit="1" customWidth="1"/>
    <col min="4889" max="4889" width="14.8984375" style="44" bestFit="1" customWidth="1"/>
    <col min="4890" max="4890" width="12.5" style="44" bestFit="1" customWidth="1"/>
    <col min="4891" max="4891" width="10.09765625" style="44" bestFit="1" customWidth="1"/>
    <col min="4892" max="5122" width="9" style="44"/>
    <col min="5123" max="5123" width="34.5" style="44" bestFit="1" customWidth="1"/>
    <col min="5124" max="5124" width="16.19921875" style="44" customWidth="1"/>
    <col min="5125" max="5125" width="14.8984375" style="44" customWidth="1"/>
    <col min="5126" max="5126" width="12.8984375" style="44" bestFit="1" customWidth="1"/>
    <col min="5127" max="5127" width="13.8984375" style="44" customWidth="1"/>
    <col min="5128" max="5128" width="11.59765625" style="44" customWidth="1"/>
    <col min="5129" max="5129" width="11.09765625" style="44" customWidth="1"/>
    <col min="5130" max="5130" width="12.8984375" style="44" bestFit="1" customWidth="1"/>
    <col min="5131" max="5131" width="12.59765625" style="44" customWidth="1"/>
    <col min="5132" max="5133" width="11.69921875" style="44" bestFit="1" customWidth="1"/>
    <col min="5134" max="5134" width="10.69921875" style="44" bestFit="1" customWidth="1"/>
    <col min="5135" max="5135" width="14.19921875" style="44" customWidth="1"/>
    <col min="5136" max="5136" width="12.5" style="44" customWidth="1"/>
    <col min="5137" max="5137" width="14.69921875" style="44" customWidth="1"/>
    <col min="5138" max="5138" width="14.8984375" style="44" customWidth="1"/>
    <col min="5139" max="5139" width="11.19921875" style="44" bestFit="1" customWidth="1"/>
    <col min="5140" max="5140" width="9.69921875" style="44" bestFit="1" customWidth="1"/>
    <col min="5141" max="5142" width="10.5" style="44" bestFit="1" customWidth="1"/>
    <col min="5143" max="5143" width="15.3984375" style="44" bestFit="1" customWidth="1"/>
    <col min="5144" max="5144" width="12.19921875" style="44" bestFit="1" customWidth="1"/>
    <col min="5145" max="5145" width="14.8984375" style="44" bestFit="1" customWidth="1"/>
    <col min="5146" max="5146" width="12.5" style="44" bestFit="1" customWidth="1"/>
    <col min="5147" max="5147" width="10.09765625" style="44" bestFit="1" customWidth="1"/>
    <col min="5148" max="5378" width="9" style="44"/>
    <col min="5379" max="5379" width="34.5" style="44" bestFit="1" customWidth="1"/>
    <col min="5380" max="5380" width="16.19921875" style="44" customWidth="1"/>
    <col min="5381" max="5381" width="14.8984375" style="44" customWidth="1"/>
    <col min="5382" max="5382" width="12.8984375" style="44" bestFit="1" customWidth="1"/>
    <col min="5383" max="5383" width="13.8984375" style="44" customWidth="1"/>
    <col min="5384" max="5384" width="11.59765625" style="44" customWidth="1"/>
    <col min="5385" max="5385" width="11.09765625" style="44" customWidth="1"/>
    <col min="5386" max="5386" width="12.8984375" style="44" bestFit="1" customWidth="1"/>
    <col min="5387" max="5387" width="12.59765625" style="44" customWidth="1"/>
    <col min="5388" max="5389" width="11.69921875" style="44" bestFit="1" customWidth="1"/>
    <col min="5390" max="5390" width="10.69921875" style="44" bestFit="1" customWidth="1"/>
    <col min="5391" max="5391" width="14.19921875" style="44" customWidth="1"/>
    <col min="5392" max="5392" width="12.5" style="44" customWidth="1"/>
    <col min="5393" max="5393" width="14.69921875" style="44" customWidth="1"/>
    <col min="5394" max="5394" width="14.8984375" style="44" customWidth="1"/>
    <col min="5395" max="5395" width="11.19921875" style="44" bestFit="1" customWidth="1"/>
    <col min="5396" max="5396" width="9.69921875" style="44" bestFit="1" customWidth="1"/>
    <col min="5397" max="5398" width="10.5" style="44" bestFit="1" customWidth="1"/>
    <col min="5399" max="5399" width="15.3984375" style="44" bestFit="1" customWidth="1"/>
    <col min="5400" max="5400" width="12.19921875" style="44" bestFit="1" customWidth="1"/>
    <col min="5401" max="5401" width="14.8984375" style="44" bestFit="1" customWidth="1"/>
    <col min="5402" max="5402" width="12.5" style="44" bestFit="1" customWidth="1"/>
    <col min="5403" max="5403" width="10.09765625" style="44" bestFit="1" customWidth="1"/>
    <col min="5404" max="5634" width="9" style="44"/>
    <col min="5635" max="5635" width="34.5" style="44" bestFit="1" customWidth="1"/>
    <col min="5636" max="5636" width="16.19921875" style="44" customWidth="1"/>
    <col min="5637" max="5637" width="14.8984375" style="44" customWidth="1"/>
    <col min="5638" max="5638" width="12.8984375" style="44" bestFit="1" customWidth="1"/>
    <col min="5639" max="5639" width="13.8984375" style="44" customWidth="1"/>
    <col min="5640" max="5640" width="11.59765625" style="44" customWidth="1"/>
    <col min="5641" max="5641" width="11.09765625" style="44" customWidth="1"/>
    <col min="5642" max="5642" width="12.8984375" style="44" bestFit="1" customWidth="1"/>
    <col min="5643" max="5643" width="12.59765625" style="44" customWidth="1"/>
    <col min="5644" max="5645" width="11.69921875" style="44" bestFit="1" customWidth="1"/>
    <col min="5646" max="5646" width="10.69921875" style="44" bestFit="1" customWidth="1"/>
    <col min="5647" max="5647" width="14.19921875" style="44" customWidth="1"/>
    <col min="5648" max="5648" width="12.5" style="44" customWidth="1"/>
    <col min="5649" max="5649" width="14.69921875" style="44" customWidth="1"/>
    <col min="5650" max="5650" width="14.8984375" style="44" customWidth="1"/>
    <col min="5651" max="5651" width="11.19921875" style="44" bestFit="1" customWidth="1"/>
    <col min="5652" max="5652" width="9.69921875" style="44" bestFit="1" customWidth="1"/>
    <col min="5653" max="5654" width="10.5" style="44" bestFit="1" customWidth="1"/>
    <col min="5655" max="5655" width="15.3984375" style="44" bestFit="1" customWidth="1"/>
    <col min="5656" max="5656" width="12.19921875" style="44" bestFit="1" customWidth="1"/>
    <col min="5657" max="5657" width="14.8984375" style="44" bestFit="1" customWidth="1"/>
    <col min="5658" max="5658" width="12.5" style="44" bestFit="1" customWidth="1"/>
    <col min="5659" max="5659" width="10.09765625" style="44" bestFit="1" customWidth="1"/>
    <col min="5660" max="5890" width="9" style="44"/>
    <col min="5891" max="5891" width="34.5" style="44" bestFit="1" customWidth="1"/>
    <col min="5892" max="5892" width="16.19921875" style="44" customWidth="1"/>
    <col min="5893" max="5893" width="14.8984375" style="44" customWidth="1"/>
    <col min="5894" max="5894" width="12.8984375" style="44" bestFit="1" customWidth="1"/>
    <col min="5895" max="5895" width="13.8984375" style="44" customWidth="1"/>
    <col min="5896" max="5896" width="11.59765625" style="44" customWidth="1"/>
    <col min="5897" max="5897" width="11.09765625" style="44" customWidth="1"/>
    <col min="5898" max="5898" width="12.8984375" style="44" bestFit="1" customWidth="1"/>
    <col min="5899" max="5899" width="12.59765625" style="44" customWidth="1"/>
    <col min="5900" max="5901" width="11.69921875" style="44" bestFit="1" customWidth="1"/>
    <col min="5902" max="5902" width="10.69921875" style="44" bestFit="1" customWidth="1"/>
    <col min="5903" max="5903" width="14.19921875" style="44" customWidth="1"/>
    <col min="5904" max="5904" width="12.5" style="44" customWidth="1"/>
    <col min="5905" max="5905" width="14.69921875" style="44" customWidth="1"/>
    <col min="5906" max="5906" width="14.8984375" style="44" customWidth="1"/>
    <col min="5907" max="5907" width="11.19921875" style="44" bestFit="1" customWidth="1"/>
    <col min="5908" max="5908" width="9.69921875" style="44" bestFit="1" customWidth="1"/>
    <col min="5909" max="5910" width="10.5" style="44" bestFit="1" customWidth="1"/>
    <col min="5911" max="5911" width="15.3984375" style="44" bestFit="1" customWidth="1"/>
    <col min="5912" max="5912" width="12.19921875" style="44" bestFit="1" customWidth="1"/>
    <col min="5913" max="5913" width="14.8984375" style="44" bestFit="1" customWidth="1"/>
    <col min="5914" max="5914" width="12.5" style="44" bestFit="1" customWidth="1"/>
    <col min="5915" max="5915" width="10.09765625" style="44" bestFit="1" customWidth="1"/>
    <col min="5916" max="6146" width="9" style="44"/>
    <col min="6147" max="6147" width="34.5" style="44" bestFit="1" customWidth="1"/>
    <col min="6148" max="6148" width="16.19921875" style="44" customWidth="1"/>
    <col min="6149" max="6149" width="14.8984375" style="44" customWidth="1"/>
    <col min="6150" max="6150" width="12.8984375" style="44" bestFit="1" customWidth="1"/>
    <col min="6151" max="6151" width="13.8984375" style="44" customWidth="1"/>
    <col min="6152" max="6152" width="11.59765625" style="44" customWidth="1"/>
    <col min="6153" max="6153" width="11.09765625" style="44" customWidth="1"/>
    <col min="6154" max="6154" width="12.8984375" style="44" bestFit="1" customWidth="1"/>
    <col min="6155" max="6155" width="12.59765625" style="44" customWidth="1"/>
    <col min="6156" max="6157" width="11.69921875" style="44" bestFit="1" customWidth="1"/>
    <col min="6158" max="6158" width="10.69921875" style="44" bestFit="1" customWidth="1"/>
    <col min="6159" max="6159" width="14.19921875" style="44" customWidth="1"/>
    <col min="6160" max="6160" width="12.5" style="44" customWidth="1"/>
    <col min="6161" max="6161" width="14.69921875" style="44" customWidth="1"/>
    <col min="6162" max="6162" width="14.8984375" style="44" customWidth="1"/>
    <col min="6163" max="6163" width="11.19921875" style="44" bestFit="1" customWidth="1"/>
    <col min="6164" max="6164" width="9.69921875" style="44" bestFit="1" customWidth="1"/>
    <col min="6165" max="6166" width="10.5" style="44" bestFit="1" customWidth="1"/>
    <col min="6167" max="6167" width="15.3984375" style="44" bestFit="1" customWidth="1"/>
    <col min="6168" max="6168" width="12.19921875" style="44" bestFit="1" customWidth="1"/>
    <col min="6169" max="6169" width="14.8984375" style="44" bestFit="1" customWidth="1"/>
    <col min="6170" max="6170" width="12.5" style="44" bestFit="1" customWidth="1"/>
    <col min="6171" max="6171" width="10.09765625" style="44" bestFit="1" customWidth="1"/>
    <col min="6172" max="6402" width="9" style="44"/>
    <col min="6403" max="6403" width="34.5" style="44" bestFit="1" customWidth="1"/>
    <col min="6404" max="6404" width="16.19921875" style="44" customWidth="1"/>
    <col min="6405" max="6405" width="14.8984375" style="44" customWidth="1"/>
    <col min="6406" max="6406" width="12.8984375" style="44" bestFit="1" customWidth="1"/>
    <col min="6407" max="6407" width="13.8984375" style="44" customWidth="1"/>
    <col min="6408" max="6408" width="11.59765625" style="44" customWidth="1"/>
    <col min="6409" max="6409" width="11.09765625" style="44" customWidth="1"/>
    <col min="6410" max="6410" width="12.8984375" style="44" bestFit="1" customWidth="1"/>
    <col min="6411" max="6411" width="12.59765625" style="44" customWidth="1"/>
    <col min="6412" max="6413" width="11.69921875" style="44" bestFit="1" customWidth="1"/>
    <col min="6414" max="6414" width="10.69921875" style="44" bestFit="1" customWidth="1"/>
    <col min="6415" max="6415" width="14.19921875" style="44" customWidth="1"/>
    <col min="6416" max="6416" width="12.5" style="44" customWidth="1"/>
    <col min="6417" max="6417" width="14.69921875" style="44" customWidth="1"/>
    <col min="6418" max="6418" width="14.8984375" style="44" customWidth="1"/>
    <col min="6419" max="6419" width="11.19921875" style="44" bestFit="1" customWidth="1"/>
    <col min="6420" max="6420" width="9.69921875" style="44" bestFit="1" customWidth="1"/>
    <col min="6421" max="6422" width="10.5" style="44" bestFit="1" customWidth="1"/>
    <col min="6423" max="6423" width="15.3984375" style="44" bestFit="1" customWidth="1"/>
    <col min="6424" max="6424" width="12.19921875" style="44" bestFit="1" customWidth="1"/>
    <col min="6425" max="6425" width="14.8984375" style="44" bestFit="1" customWidth="1"/>
    <col min="6426" max="6426" width="12.5" style="44" bestFit="1" customWidth="1"/>
    <col min="6427" max="6427" width="10.09765625" style="44" bestFit="1" customWidth="1"/>
    <col min="6428" max="6658" width="9" style="44"/>
    <col min="6659" max="6659" width="34.5" style="44" bestFit="1" customWidth="1"/>
    <col min="6660" max="6660" width="16.19921875" style="44" customWidth="1"/>
    <col min="6661" max="6661" width="14.8984375" style="44" customWidth="1"/>
    <col min="6662" max="6662" width="12.8984375" style="44" bestFit="1" customWidth="1"/>
    <col min="6663" max="6663" width="13.8984375" style="44" customWidth="1"/>
    <col min="6664" max="6664" width="11.59765625" style="44" customWidth="1"/>
    <col min="6665" max="6665" width="11.09765625" style="44" customWidth="1"/>
    <col min="6666" max="6666" width="12.8984375" style="44" bestFit="1" customWidth="1"/>
    <col min="6667" max="6667" width="12.59765625" style="44" customWidth="1"/>
    <col min="6668" max="6669" width="11.69921875" style="44" bestFit="1" customWidth="1"/>
    <col min="6670" max="6670" width="10.69921875" style="44" bestFit="1" customWidth="1"/>
    <col min="6671" max="6671" width="14.19921875" style="44" customWidth="1"/>
    <col min="6672" max="6672" width="12.5" style="44" customWidth="1"/>
    <col min="6673" max="6673" width="14.69921875" style="44" customWidth="1"/>
    <col min="6674" max="6674" width="14.8984375" style="44" customWidth="1"/>
    <col min="6675" max="6675" width="11.19921875" style="44" bestFit="1" customWidth="1"/>
    <col min="6676" max="6676" width="9.69921875" style="44" bestFit="1" customWidth="1"/>
    <col min="6677" max="6678" width="10.5" style="44" bestFit="1" customWidth="1"/>
    <col min="6679" max="6679" width="15.3984375" style="44" bestFit="1" customWidth="1"/>
    <col min="6680" max="6680" width="12.19921875" style="44" bestFit="1" customWidth="1"/>
    <col min="6681" max="6681" width="14.8984375" style="44" bestFit="1" customWidth="1"/>
    <col min="6682" max="6682" width="12.5" style="44" bestFit="1" customWidth="1"/>
    <col min="6683" max="6683" width="10.09765625" style="44" bestFit="1" customWidth="1"/>
    <col min="6684" max="6914" width="9" style="44"/>
    <col min="6915" max="6915" width="34.5" style="44" bestFit="1" customWidth="1"/>
    <col min="6916" max="6916" width="16.19921875" style="44" customWidth="1"/>
    <col min="6917" max="6917" width="14.8984375" style="44" customWidth="1"/>
    <col min="6918" max="6918" width="12.8984375" style="44" bestFit="1" customWidth="1"/>
    <col min="6919" max="6919" width="13.8984375" style="44" customWidth="1"/>
    <col min="6920" max="6920" width="11.59765625" style="44" customWidth="1"/>
    <col min="6921" max="6921" width="11.09765625" style="44" customWidth="1"/>
    <col min="6922" max="6922" width="12.8984375" style="44" bestFit="1" customWidth="1"/>
    <col min="6923" max="6923" width="12.59765625" style="44" customWidth="1"/>
    <col min="6924" max="6925" width="11.69921875" style="44" bestFit="1" customWidth="1"/>
    <col min="6926" max="6926" width="10.69921875" style="44" bestFit="1" customWidth="1"/>
    <col min="6927" max="6927" width="14.19921875" style="44" customWidth="1"/>
    <col min="6928" max="6928" width="12.5" style="44" customWidth="1"/>
    <col min="6929" max="6929" width="14.69921875" style="44" customWidth="1"/>
    <col min="6930" max="6930" width="14.8984375" style="44" customWidth="1"/>
    <col min="6931" max="6931" width="11.19921875" style="44" bestFit="1" customWidth="1"/>
    <col min="6932" max="6932" width="9.69921875" style="44" bestFit="1" customWidth="1"/>
    <col min="6933" max="6934" width="10.5" style="44" bestFit="1" customWidth="1"/>
    <col min="6935" max="6935" width="15.3984375" style="44" bestFit="1" customWidth="1"/>
    <col min="6936" max="6936" width="12.19921875" style="44" bestFit="1" customWidth="1"/>
    <col min="6937" max="6937" width="14.8984375" style="44" bestFit="1" customWidth="1"/>
    <col min="6938" max="6938" width="12.5" style="44" bestFit="1" customWidth="1"/>
    <col min="6939" max="6939" width="10.09765625" style="44" bestFit="1" customWidth="1"/>
    <col min="6940" max="7170" width="9" style="44"/>
    <col min="7171" max="7171" width="34.5" style="44" bestFit="1" customWidth="1"/>
    <col min="7172" max="7172" width="16.19921875" style="44" customWidth="1"/>
    <col min="7173" max="7173" width="14.8984375" style="44" customWidth="1"/>
    <col min="7174" max="7174" width="12.8984375" style="44" bestFit="1" customWidth="1"/>
    <col min="7175" max="7175" width="13.8984375" style="44" customWidth="1"/>
    <col min="7176" max="7176" width="11.59765625" style="44" customWidth="1"/>
    <col min="7177" max="7177" width="11.09765625" style="44" customWidth="1"/>
    <col min="7178" max="7178" width="12.8984375" style="44" bestFit="1" customWidth="1"/>
    <col min="7179" max="7179" width="12.59765625" style="44" customWidth="1"/>
    <col min="7180" max="7181" width="11.69921875" style="44" bestFit="1" customWidth="1"/>
    <col min="7182" max="7182" width="10.69921875" style="44" bestFit="1" customWidth="1"/>
    <col min="7183" max="7183" width="14.19921875" style="44" customWidth="1"/>
    <col min="7184" max="7184" width="12.5" style="44" customWidth="1"/>
    <col min="7185" max="7185" width="14.69921875" style="44" customWidth="1"/>
    <col min="7186" max="7186" width="14.8984375" style="44" customWidth="1"/>
    <col min="7187" max="7187" width="11.19921875" style="44" bestFit="1" customWidth="1"/>
    <col min="7188" max="7188" width="9.69921875" style="44" bestFit="1" customWidth="1"/>
    <col min="7189" max="7190" width="10.5" style="44" bestFit="1" customWidth="1"/>
    <col min="7191" max="7191" width="15.3984375" style="44" bestFit="1" customWidth="1"/>
    <col min="7192" max="7192" width="12.19921875" style="44" bestFit="1" customWidth="1"/>
    <col min="7193" max="7193" width="14.8984375" style="44" bestFit="1" customWidth="1"/>
    <col min="7194" max="7194" width="12.5" style="44" bestFit="1" customWidth="1"/>
    <col min="7195" max="7195" width="10.09765625" style="44" bestFit="1" customWidth="1"/>
    <col min="7196" max="7426" width="9" style="44"/>
    <col min="7427" max="7427" width="34.5" style="44" bestFit="1" customWidth="1"/>
    <col min="7428" max="7428" width="16.19921875" style="44" customWidth="1"/>
    <col min="7429" max="7429" width="14.8984375" style="44" customWidth="1"/>
    <col min="7430" max="7430" width="12.8984375" style="44" bestFit="1" customWidth="1"/>
    <col min="7431" max="7431" width="13.8984375" style="44" customWidth="1"/>
    <col min="7432" max="7432" width="11.59765625" style="44" customWidth="1"/>
    <col min="7433" max="7433" width="11.09765625" style="44" customWidth="1"/>
    <col min="7434" max="7434" width="12.8984375" style="44" bestFit="1" customWidth="1"/>
    <col min="7435" max="7435" width="12.59765625" style="44" customWidth="1"/>
    <col min="7436" max="7437" width="11.69921875" style="44" bestFit="1" customWidth="1"/>
    <col min="7438" max="7438" width="10.69921875" style="44" bestFit="1" customWidth="1"/>
    <col min="7439" max="7439" width="14.19921875" style="44" customWidth="1"/>
    <col min="7440" max="7440" width="12.5" style="44" customWidth="1"/>
    <col min="7441" max="7441" width="14.69921875" style="44" customWidth="1"/>
    <col min="7442" max="7442" width="14.8984375" style="44" customWidth="1"/>
    <col min="7443" max="7443" width="11.19921875" style="44" bestFit="1" customWidth="1"/>
    <col min="7444" max="7444" width="9.69921875" style="44" bestFit="1" customWidth="1"/>
    <col min="7445" max="7446" width="10.5" style="44" bestFit="1" customWidth="1"/>
    <col min="7447" max="7447" width="15.3984375" style="44" bestFit="1" customWidth="1"/>
    <col min="7448" max="7448" width="12.19921875" style="44" bestFit="1" customWidth="1"/>
    <col min="7449" max="7449" width="14.8984375" style="44" bestFit="1" customWidth="1"/>
    <col min="7450" max="7450" width="12.5" style="44" bestFit="1" customWidth="1"/>
    <col min="7451" max="7451" width="10.09765625" style="44" bestFit="1" customWidth="1"/>
    <col min="7452" max="7682" width="9" style="44"/>
    <col min="7683" max="7683" width="34.5" style="44" bestFit="1" customWidth="1"/>
    <col min="7684" max="7684" width="16.19921875" style="44" customWidth="1"/>
    <col min="7685" max="7685" width="14.8984375" style="44" customWidth="1"/>
    <col min="7686" max="7686" width="12.8984375" style="44" bestFit="1" customWidth="1"/>
    <col min="7687" max="7687" width="13.8984375" style="44" customWidth="1"/>
    <col min="7688" max="7688" width="11.59765625" style="44" customWidth="1"/>
    <col min="7689" max="7689" width="11.09765625" style="44" customWidth="1"/>
    <col min="7690" max="7690" width="12.8984375" style="44" bestFit="1" customWidth="1"/>
    <col min="7691" max="7691" width="12.59765625" style="44" customWidth="1"/>
    <col min="7692" max="7693" width="11.69921875" style="44" bestFit="1" customWidth="1"/>
    <col min="7694" max="7694" width="10.69921875" style="44" bestFit="1" customWidth="1"/>
    <col min="7695" max="7695" width="14.19921875" style="44" customWidth="1"/>
    <col min="7696" max="7696" width="12.5" style="44" customWidth="1"/>
    <col min="7697" max="7697" width="14.69921875" style="44" customWidth="1"/>
    <col min="7698" max="7698" width="14.8984375" style="44" customWidth="1"/>
    <col min="7699" max="7699" width="11.19921875" style="44" bestFit="1" customWidth="1"/>
    <col min="7700" max="7700" width="9.69921875" style="44" bestFit="1" customWidth="1"/>
    <col min="7701" max="7702" width="10.5" style="44" bestFit="1" customWidth="1"/>
    <col min="7703" max="7703" width="15.3984375" style="44" bestFit="1" customWidth="1"/>
    <col min="7704" max="7704" width="12.19921875" style="44" bestFit="1" customWidth="1"/>
    <col min="7705" max="7705" width="14.8984375" style="44" bestFit="1" customWidth="1"/>
    <col min="7706" max="7706" width="12.5" style="44" bestFit="1" customWidth="1"/>
    <col min="7707" max="7707" width="10.09765625" style="44" bestFit="1" customWidth="1"/>
    <col min="7708" max="7938" width="9" style="44"/>
    <col min="7939" max="7939" width="34.5" style="44" bestFit="1" customWidth="1"/>
    <col min="7940" max="7940" width="16.19921875" style="44" customWidth="1"/>
    <col min="7941" max="7941" width="14.8984375" style="44" customWidth="1"/>
    <col min="7942" max="7942" width="12.8984375" style="44" bestFit="1" customWidth="1"/>
    <col min="7943" max="7943" width="13.8984375" style="44" customWidth="1"/>
    <col min="7944" max="7944" width="11.59765625" style="44" customWidth="1"/>
    <col min="7945" max="7945" width="11.09765625" style="44" customWidth="1"/>
    <col min="7946" max="7946" width="12.8984375" style="44" bestFit="1" customWidth="1"/>
    <col min="7947" max="7947" width="12.59765625" style="44" customWidth="1"/>
    <col min="7948" max="7949" width="11.69921875" style="44" bestFit="1" customWidth="1"/>
    <col min="7950" max="7950" width="10.69921875" style="44" bestFit="1" customWidth="1"/>
    <col min="7951" max="7951" width="14.19921875" style="44" customWidth="1"/>
    <col min="7952" max="7952" width="12.5" style="44" customWidth="1"/>
    <col min="7953" max="7953" width="14.69921875" style="44" customWidth="1"/>
    <col min="7954" max="7954" width="14.8984375" style="44" customWidth="1"/>
    <col min="7955" max="7955" width="11.19921875" style="44" bestFit="1" customWidth="1"/>
    <col min="7956" max="7956" width="9.69921875" style="44" bestFit="1" customWidth="1"/>
    <col min="7957" max="7958" width="10.5" style="44" bestFit="1" customWidth="1"/>
    <col min="7959" max="7959" width="15.3984375" style="44" bestFit="1" customWidth="1"/>
    <col min="7960" max="7960" width="12.19921875" style="44" bestFit="1" customWidth="1"/>
    <col min="7961" max="7961" width="14.8984375" style="44" bestFit="1" customWidth="1"/>
    <col min="7962" max="7962" width="12.5" style="44" bestFit="1" customWidth="1"/>
    <col min="7963" max="7963" width="10.09765625" style="44" bestFit="1" customWidth="1"/>
    <col min="7964" max="8194" width="9" style="44"/>
    <col min="8195" max="8195" width="34.5" style="44" bestFit="1" customWidth="1"/>
    <col min="8196" max="8196" width="16.19921875" style="44" customWidth="1"/>
    <col min="8197" max="8197" width="14.8984375" style="44" customWidth="1"/>
    <col min="8198" max="8198" width="12.8984375" style="44" bestFit="1" customWidth="1"/>
    <col min="8199" max="8199" width="13.8984375" style="44" customWidth="1"/>
    <col min="8200" max="8200" width="11.59765625" style="44" customWidth="1"/>
    <col min="8201" max="8201" width="11.09765625" style="44" customWidth="1"/>
    <col min="8202" max="8202" width="12.8984375" style="44" bestFit="1" customWidth="1"/>
    <col min="8203" max="8203" width="12.59765625" style="44" customWidth="1"/>
    <col min="8204" max="8205" width="11.69921875" style="44" bestFit="1" customWidth="1"/>
    <col min="8206" max="8206" width="10.69921875" style="44" bestFit="1" customWidth="1"/>
    <col min="8207" max="8207" width="14.19921875" style="44" customWidth="1"/>
    <col min="8208" max="8208" width="12.5" style="44" customWidth="1"/>
    <col min="8209" max="8209" width="14.69921875" style="44" customWidth="1"/>
    <col min="8210" max="8210" width="14.8984375" style="44" customWidth="1"/>
    <col min="8211" max="8211" width="11.19921875" style="44" bestFit="1" customWidth="1"/>
    <col min="8212" max="8212" width="9.69921875" style="44" bestFit="1" customWidth="1"/>
    <col min="8213" max="8214" width="10.5" style="44" bestFit="1" customWidth="1"/>
    <col min="8215" max="8215" width="15.3984375" style="44" bestFit="1" customWidth="1"/>
    <col min="8216" max="8216" width="12.19921875" style="44" bestFit="1" customWidth="1"/>
    <col min="8217" max="8217" width="14.8984375" style="44" bestFit="1" customWidth="1"/>
    <col min="8218" max="8218" width="12.5" style="44" bestFit="1" customWidth="1"/>
    <col min="8219" max="8219" width="10.09765625" style="44" bestFit="1" customWidth="1"/>
    <col min="8220" max="8450" width="9" style="44"/>
    <col min="8451" max="8451" width="34.5" style="44" bestFit="1" customWidth="1"/>
    <col min="8452" max="8452" width="16.19921875" style="44" customWidth="1"/>
    <col min="8453" max="8453" width="14.8984375" style="44" customWidth="1"/>
    <col min="8454" max="8454" width="12.8984375" style="44" bestFit="1" customWidth="1"/>
    <col min="8455" max="8455" width="13.8984375" style="44" customWidth="1"/>
    <col min="8456" max="8456" width="11.59765625" style="44" customWidth="1"/>
    <col min="8457" max="8457" width="11.09765625" style="44" customWidth="1"/>
    <col min="8458" max="8458" width="12.8984375" style="44" bestFit="1" customWidth="1"/>
    <col min="8459" max="8459" width="12.59765625" style="44" customWidth="1"/>
    <col min="8460" max="8461" width="11.69921875" style="44" bestFit="1" customWidth="1"/>
    <col min="8462" max="8462" width="10.69921875" style="44" bestFit="1" customWidth="1"/>
    <col min="8463" max="8463" width="14.19921875" style="44" customWidth="1"/>
    <col min="8464" max="8464" width="12.5" style="44" customWidth="1"/>
    <col min="8465" max="8465" width="14.69921875" style="44" customWidth="1"/>
    <col min="8466" max="8466" width="14.8984375" style="44" customWidth="1"/>
    <col min="8467" max="8467" width="11.19921875" style="44" bestFit="1" customWidth="1"/>
    <col min="8468" max="8468" width="9.69921875" style="44" bestFit="1" customWidth="1"/>
    <col min="8469" max="8470" width="10.5" style="44" bestFit="1" customWidth="1"/>
    <col min="8471" max="8471" width="15.3984375" style="44" bestFit="1" customWidth="1"/>
    <col min="8472" max="8472" width="12.19921875" style="44" bestFit="1" customWidth="1"/>
    <col min="8473" max="8473" width="14.8984375" style="44" bestFit="1" customWidth="1"/>
    <col min="8474" max="8474" width="12.5" style="44" bestFit="1" customWidth="1"/>
    <col min="8475" max="8475" width="10.09765625" style="44" bestFit="1" customWidth="1"/>
    <col min="8476" max="8706" width="9" style="44"/>
    <col min="8707" max="8707" width="34.5" style="44" bestFit="1" customWidth="1"/>
    <col min="8708" max="8708" width="16.19921875" style="44" customWidth="1"/>
    <col min="8709" max="8709" width="14.8984375" style="44" customWidth="1"/>
    <col min="8710" max="8710" width="12.8984375" style="44" bestFit="1" customWidth="1"/>
    <col min="8711" max="8711" width="13.8984375" style="44" customWidth="1"/>
    <col min="8712" max="8712" width="11.59765625" style="44" customWidth="1"/>
    <col min="8713" max="8713" width="11.09765625" style="44" customWidth="1"/>
    <col min="8714" max="8714" width="12.8984375" style="44" bestFit="1" customWidth="1"/>
    <col min="8715" max="8715" width="12.59765625" style="44" customWidth="1"/>
    <col min="8716" max="8717" width="11.69921875" style="44" bestFit="1" customWidth="1"/>
    <col min="8718" max="8718" width="10.69921875" style="44" bestFit="1" customWidth="1"/>
    <col min="8719" max="8719" width="14.19921875" style="44" customWidth="1"/>
    <col min="8720" max="8720" width="12.5" style="44" customWidth="1"/>
    <col min="8721" max="8721" width="14.69921875" style="44" customWidth="1"/>
    <col min="8722" max="8722" width="14.8984375" style="44" customWidth="1"/>
    <col min="8723" max="8723" width="11.19921875" style="44" bestFit="1" customWidth="1"/>
    <col min="8724" max="8724" width="9.69921875" style="44" bestFit="1" customWidth="1"/>
    <col min="8725" max="8726" width="10.5" style="44" bestFit="1" customWidth="1"/>
    <col min="8727" max="8727" width="15.3984375" style="44" bestFit="1" customWidth="1"/>
    <col min="8728" max="8728" width="12.19921875" style="44" bestFit="1" customWidth="1"/>
    <col min="8729" max="8729" width="14.8984375" style="44" bestFit="1" customWidth="1"/>
    <col min="8730" max="8730" width="12.5" style="44" bestFit="1" customWidth="1"/>
    <col min="8731" max="8731" width="10.09765625" style="44" bestFit="1" customWidth="1"/>
    <col min="8732" max="8962" width="9" style="44"/>
    <col min="8963" max="8963" width="34.5" style="44" bestFit="1" customWidth="1"/>
    <col min="8964" max="8964" width="16.19921875" style="44" customWidth="1"/>
    <col min="8965" max="8965" width="14.8984375" style="44" customWidth="1"/>
    <col min="8966" max="8966" width="12.8984375" style="44" bestFit="1" customWidth="1"/>
    <col min="8967" max="8967" width="13.8984375" style="44" customWidth="1"/>
    <col min="8968" max="8968" width="11.59765625" style="44" customWidth="1"/>
    <col min="8969" max="8969" width="11.09765625" style="44" customWidth="1"/>
    <col min="8970" max="8970" width="12.8984375" style="44" bestFit="1" customWidth="1"/>
    <col min="8971" max="8971" width="12.59765625" style="44" customWidth="1"/>
    <col min="8972" max="8973" width="11.69921875" style="44" bestFit="1" customWidth="1"/>
    <col min="8974" max="8974" width="10.69921875" style="44" bestFit="1" customWidth="1"/>
    <col min="8975" max="8975" width="14.19921875" style="44" customWidth="1"/>
    <col min="8976" max="8976" width="12.5" style="44" customWidth="1"/>
    <col min="8977" max="8977" width="14.69921875" style="44" customWidth="1"/>
    <col min="8978" max="8978" width="14.8984375" style="44" customWidth="1"/>
    <col min="8979" max="8979" width="11.19921875" style="44" bestFit="1" customWidth="1"/>
    <col min="8980" max="8980" width="9.69921875" style="44" bestFit="1" customWidth="1"/>
    <col min="8981" max="8982" width="10.5" style="44" bestFit="1" customWidth="1"/>
    <col min="8983" max="8983" width="15.3984375" style="44" bestFit="1" customWidth="1"/>
    <col min="8984" max="8984" width="12.19921875" style="44" bestFit="1" customWidth="1"/>
    <col min="8985" max="8985" width="14.8984375" style="44" bestFit="1" customWidth="1"/>
    <col min="8986" max="8986" width="12.5" style="44" bestFit="1" customWidth="1"/>
    <col min="8987" max="8987" width="10.09765625" style="44" bestFit="1" customWidth="1"/>
    <col min="8988" max="9218" width="9" style="44"/>
    <col min="9219" max="9219" width="34.5" style="44" bestFit="1" customWidth="1"/>
    <col min="9220" max="9220" width="16.19921875" style="44" customWidth="1"/>
    <col min="9221" max="9221" width="14.8984375" style="44" customWidth="1"/>
    <col min="9222" max="9222" width="12.8984375" style="44" bestFit="1" customWidth="1"/>
    <col min="9223" max="9223" width="13.8984375" style="44" customWidth="1"/>
    <col min="9224" max="9224" width="11.59765625" style="44" customWidth="1"/>
    <col min="9225" max="9225" width="11.09765625" style="44" customWidth="1"/>
    <col min="9226" max="9226" width="12.8984375" style="44" bestFit="1" customWidth="1"/>
    <col min="9227" max="9227" width="12.59765625" style="44" customWidth="1"/>
    <col min="9228" max="9229" width="11.69921875" style="44" bestFit="1" customWidth="1"/>
    <col min="9230" max="9230" width="10.69921875" style="44" bestFit="1" customWidth="1"/>
    <col min="9231" max="9231" width="14.19921875" style="44" customWidth="1"/>
    <col min="9232" max="9232" width="12.5" style="44" customWidth="1"/>
    <col min="9233" max="9233" width="14.69921875" style="44" customWidth="1"/>
    <col min="9234" max="9234" width="14.8984375" style="44" customWidth="1"/>
    <col min="9235" max="9235" width="11.19921875" style="44" bestFit="1" customWidth="1"/>
    <col min="9236" max="9236" width="9.69921875" style="44" bestFit="1" customWidth="1"/>
    <col min="9237" max="9238" width="10.5" style="44" bestFit="1" customWidth="1"/>
    <col min="9239" max="9239" width="15.3984375" style="44" bestFit="1" customWidth="1"/>
    <col min="9240" max="9240" width="12.19921875" style="44" bestFit="1" customWidth="1"/>
    <col min="9241" max="9241" width="14.8984375" style="44" bestFit="1" customWidth="1"/>
    <col min="9242" max="9242" width="12.5" style="44" bestFit="1" customWidth="1"/>
    <col min="9243" max="9243" width="10.09765625" style="44" bestFit="1" customWidth="1"/>
    <col min="9244" max="9474" width="9" style="44"/>
    <col min="9475" max="9475" width="34.5" style="44" bestFit="1" customWidth="1"/>
    <col min="9476" max="9476" width="16.19921875" style="44" customWidth="1"/>
    <col min="9477" max="9477" width="14.8984375" style="44" customWidth="1"/>
    <col min="9478" max="9478" width="12.8984375" style="44" bestFit="1" customWidth="1"/>
    <col min="9479" max="9479" width="13.8984375" style="44" customWidth="1"/>
    <col min="9480" max="9480" width="11.59765625" style="44" customWidth="1"/>
    <col min="9481" max="9481" width="11.09765625" style="44" customWidth="1"/>
    <col min="9482" max="9482" width="12.8984375" style="44" bestFit="1" customWidth="1"/>
    <col min="9483" max="9483" width="12.59765625" style="44" customWidth="1"/>
    <col min="9484" max="9485" width="11.69921875" style="44" bestFit="1" customWidth="1"/>
    <col min="9486" max="9486" width="10.69921875" style="44" bestFit="1" customWidth="1"/>
    <col min="9487" max="9487" width="14.19921875" style="44" customWidth="1"/>
    <col min="9488" max="9488" width="12.5" style="44" customWidth="1"/>
    <col min="9489" max="9489" width="14.69921875" style="44" customWidth="1"/>
    <col min="9490" max="9490" width="14.8984375" style="44" customWidth="1"/>
    <col min="9491" max="9491" width="11.19921875" style="44" bestFit="1" customWidth="1"/>
    <col min="9492" max="9492" width="9.69921875" style="44" bestFit="1" customWidth="1"/>
    <col min="9493" max="9494" width="10.5" style="44" bestFit="1" customWidth="1"/>
    <col min="9495" max="9495" width="15.3984375" style="44" bestFit="1" customWidth="1"/>
    <col min="9496" max="9496" width="12.19921875" style="44" bestFit="1" customWidth="1"/>
    <col min="9497" max="9497" width="14.8984375" style="44" bestFit="1" customWidth="1"/>
    <col min="9498" max="9498" width="12.5" style="44" bestFit="1" customWidth="1"/>
    <col min="9499" max="9499" width="10.09765625" style="44" bestFit="1" customWidth="1"/>
    <col min="9500" max="9730" width="9" style="44"/>
    <col min="9731" max="9731" width="34.5" style="44" bestFit="1" customWidth="1"/>
    <col min="9732" max="9732" width="16.19921875" style="44" customWidth="1"/>
    <col min="9733" max="9733" width="14.8984375" style="44" customWidth="1"/>
    <col min="9734" max="9734" width="12.8984375" style="44" bestFit="1" customWidth="1"/>
    <col min="9735" max="9735" width="13.8984375" style="44" customWidth="1"/>
    <col min="9736" max="9736" width="11.59765625" style="44" customWidth="1"/>
    <col min="9737" max="9737" width="11.09765625" style="44" customWidth="1"/>
    <col min="9738" max="9738" width="12.8984375" style="44" bestFit="1" customWidth="1"/>
    <col min="9739" max="9739" width="12.59765625" style="44" customWidth="1"/>
    <col min="9740" max="9741" width="11.69921875" style="44" bestFit="1" customWidth="1"/>
    <col min="9742" max="9742" width="10.69921875" style="44" bestFit="1" customWidth="1"/>
    <col min="9743" max="9743" width="14.19921875" style="44" customWidth="1"/>
    <col min="9744" max="9744" width="12.5" style="44" customWidth="1"/>
    <col min="9745" max="9745" width="14.69921875" style="44" customWidth="1"/>
    <col min="9746" max="9746" width="14.8984375" style="44" customWidth="1"/>
    <col min="9747" max="9747" width="11.19921875" style="44" bestFit="1" customWidth="1"/>
    <col min="9748" max="9748" width="9.69921875" style="44" bestFit="1" customWidth="1"/>
    <col min="9749" max="9750" width="10.5" style="44" bestFit="1" customWidth="1"/>
    <col min="9751" max="9751" width="15.3984375" style="44" bestFit="1" customWidth="1"/>
    <col min="9752" max="9752" width="12.19921875" style="44" bestFit="1" customWidth="1"/>
    <col min="9753" max="9753" width="14.8984375" style="44" bestFit="1" customWidth="1"/>
    <col min="9754" max="9754" width="12.5" style="44" bestFit="1" customWidth="1"/>
    <col min="9755" max="9755" width="10.09765625" style="44" bestFit="1" customWidth="1"/>
    <col min="9756" max="9986" width="9" style="44"/>
    <col min="9987" max="9987" width="34.5" style="44" bestFit="1" customWidth="1"/>
    <col min="9988" max="9988" width="16.19921875" style="44" customWidth="1"/>
    <col min="9989" max="9989" width="14.8984375" style="44" customWidth="1"/>
    <col min="9990" max="9990" width="12.8984375" style="44" bestFit="1" customWidth="1"/>
    <col min="9991" max="9991" width="13.8984375" style="44" customWidth="1"/>
    <col min="9992" max="9992" width="11.59765625" style="44" customWidth="1"/>
    <col min="9993" max="9993" width="11.09765625" style="44" customWidth="1"/>
    <col min="9994" max="9994" width="12.8984375" style="44" bestFit="1" customWidth="1"/>
    <col min="9995" max="9995" width="12.59765625" style="44" customWidth="1"/>
    <col min="9996" max="9997" width="11.69921875" style="44" bestFit="1" customWidth="1"/>
    <col min="9998" max="9998" width="10.69921875" style="44" bestFit="1" customWidth="1"/>
    <col min="9999" max="9999" width="14.19921875" style="44" customWidth="1"/>
    <col min="10000" max="10000" width="12.5" style="44" customWidth="1"/>
    <col min="10001" max="10001" width="14.69921875" style="44" customWidth="1"/>
    <col min="10002" max="10002" width="14.8984375" style="44" customWidth="1"/>
    <col min="10003" max="10003" width="11.19921875" style="44" bestFit="1" customWidth="1"/>
    <col min="10004" max="10004" width="9.69921875" style="44" bestFit="1" customWidth="1"/>
    <col min="10005" max="10006" width="10.5" style="44" bestFit="1" customWidth="1"/>
    <col min="10007" max="10007" width="15.3984375" style="44" bestFit="1" customWidth="1"/>
    <col min="10008" max="10008" width="12.19921875" style="44" bestFit="1" customWidth="1"/>
    <col min="10009" max="10009" width="14.8984375" style="44" bestFit="1" customWidth="1"/>
    <col min="10010" max="10010" width="12.5" style="44" bestFit="1" customWidth="1"/>
    <col min="10011" max="10011" width="10.09765625" style="44" bestFit="1" customWidth="1"/>
    <col min="10012" max="10242" width="9" style="44"/>
    <col min="10243" max="10243" width="34.5" style="44" bestFit="1" customWidth="1"/>
    <col min="10244" max="10244" width="16.19921875" style="44" customWidth="1"/>
    <col min="10245" max="10245" width="14.8984375" style="44" customWidth="1"/>
    <col min="10246" max="10246" width="12.8984375" style="44" bestFit="1" customWidth="1"/>
    <col min="10247" max="10247" width="13.8984375" style="44" customWidth="1"/>
    <col min="10248" max="10248" width="11.59765625" style="44" customWidth="1"/>
    <col min="10249" max="10249" width="11.09765625" style="44" customWidth="1"/>
    <col min="10250" max="10250" width="12.8984375" style="44" bestFit="1" customWidth="1"/>
    <col min="10251" max="10251" width="12.59765625" style="44" customWidth="1"/>
    <col min="10252" max="10253" width="11.69921875" style="44" bestFit="1" customWidth="1"/>
    <col min="10254" max="10254" width="10.69921875" style="44" bestFit="1" customWidth="1"/>
    <col min="10255" max="10255" width="14.19921875" style="44" customWidth="1"/>
    <col min="10256" max="10256" width="12.5" style="44" customWidth="1"/>
    <col min="10257" max="10257" width="14.69921875" style="44" customWidth="1"/>
    <col min="10258" max="10258" width="14.8984375" style="44" customWidth="1"/>
    <col min="10259" max="10259" width="11.19921875" style="44" bestFit="1" customWidth="1"/>
    <col min="10260" max="10260" width="9.69921875" style="44" bestFit="1" customWidth="1"/>
    <col min="10261" max="10262" width="10.5" style="44" bestFit="1" customWidth="1"/>
    <col min="10263" max="10263" width="15.3984375" style="44" bestFit="1" customWidth="1"/>
    <col min="10264" max="10264" width="12.19921875" style="44" bestFit="1" customWidth="1"/>
    <col min="10265" max="10265" width="14.8984375" style="44" bestFit="1" customWidth="1"/>
    <col min="10266" max="10266" width="12.5" style="44" bestFit="1" customWidth="1"/>
    <col min="10267" max="10267" width="10.09765625" style="44" bestFit="1" customWidth="1"/>
    <col min="10268" max="10498" width="9" style="44"/>
    <col min="10499" max="10499" width="34.5" style="44" bestFit="1" customWidth="1"/>
    <col min="10500" max="10500" width="16.19921875" style="44" customWidth="1"/>
    <col min="10501" max="10501" width="14.8984375" style="44" customWidth="1"/>
    <col min="10502" max="10502" width="12.8984375" style="44" bestFit="1" customWidth="1"/>
    <col min="10503" max="10503" width="13.8984375" style="44" customWidth="1"/>
    <col min="10504" max="10504" width="11.59765625" style="44" customWidth="1"/>
    <col min="10505" max="10505" width="11.09765625" style="44" customWidth="1"/>
    <col min="10506" max="10506" width="12.8984375" style="44" bestFit="1" customWidth="1"/>
    <col min="10507" max="10507" width="12.59765625" style="44" customWidth="1"/>
    <col min="10508" max="10509" width="11.69921875" style="44" bestFit="1" customWidth="1"/>
    <col min="10510" max="10510" width="10.69921875" style="44" bestFit="1" customWidth="1"/>
    <col min="10511" max="10511" width="14.19921875" style="44" customWidth="1"/>
    <col min="10512" max="10512" width="12.5" style="44" customWidth="1"/>
    <col min="10513" max="10513" width="14.69921875" style="44" customWidth="1"/>
    <col min="10514" max="10514" width="14.8984375" style="44" customWidth="1"/>
    <col min="10515" max="10515" width="11.19921875" style="44" bestFit="1" customWidth="1"/>
    <col min="10516" max="10516" width="9.69921875" style="44" bestFit="1" customWidth="1"/>
    <col min="10517" max="10518" width="10.5" style="44" bestFit="1" customWidth="1"/>
    <col min="10519" max="10519" width="15.3984375" style="44" bestFit="1" customWidth="1"/>
    <col min="10520" max="10520" width="12.19921875" style="44" bestFit="1" customWidth="1"/>
    <col min="10521" max="10521" width="14.8984375" style="44" bestFit="1" customWidth="1"/>
    <col min="10522" max="10522" width="12.5" style="44" bestFit="1" customWidth="1"/>
    <col min="10523" max="10523" width="10.09765625" style="44" bestFit="1" customWidth="1"/>
    <col min="10524" max="10754" width="9" style="44"/>
    <col min="10755" max="10755" width="34.5" style="44" bestFit="1" customWidth="1"/>
    <col min="10756" max="10756" width="16.19921875" style="44" customWidth="1"/>
    <col min="10757" max="10757" width="14.8984375" style="44" customWidth="1"/>
    <col min="10758" max="10758" width="12.8984375" style="44" bestFit="1" customWidth="1"/>
    <col min="10759" max="10759" width="13.8984375" style="44" customWidth="1"/>
    <col min="10760" max="10760" width="11.59765625" style="44" customWidth="1"/>
    <col min="10761" max="10761" width="11.09765625" style="44" customWidth="1"/>
    <col min="10762" max="10762" width="12.8984375" style="44" bestFit="1" customWidth="1"/>
    <col min="10763" max="10763" width="12.59765625" style="44" customWidth="1"/>
    <col min="10764" max="10765" width="11.69921875" style="44" bestFit="1" customWidth="1"/>
    <col min="10766" max="10766" width="10.69921875" style="44" bestFit="1" customWidth="1"/>
    <col min="10767" max="10767" width="14.19921875" style="44" customWidth="1"/>
    <col min="10768" max="10768" width="12.5" style="44" customWidth="1"/>
    <col min="10769" max="10769" width="14.69921875" style="44" customWidth="1"/>
    <col min="10770" max="10770" width="14.8984375" style="44" customWidth="1"/>
    <col min="10771" max="10771" width="11.19921875" style="44" bestFit="1" customWidth="1"/>
    <col min="10772" max="10772" width="9.69921875" style="44" bestFit="1" customWidth="1"/>
    <col min="10773" max="10774" width="10.5" style="44" bestFit="1" customWidth="1"/>
    <col min="10775" max="10775" width="15.3984375" style="44" bestFit="1" customWidth="1"/>
    <col min="10776" max="10776" width="12.19921875" style="44" bestFit="1" customWidth="1"/>
    <col min="10777" max="10777" width="14.8984375" style="44" bestFit="1" customWidth="1"/>
    <col min="10778" max="10778" width="12.5" style="44" bestFit="1" customWidth="1"/>
    <col min="10779" max="10779" width="10.09765625" style="44" bestFit="1" customWidth="1"/>
    <col min="10780" max="11010" width="9" style="44"/>
    <col min="11011" max="11011" width="34.5" style="44" bestFit="1" customWidth="1"/>
    <col min="11012" max="11012" width="16.19921875" style="44" customWidth="1"/>
    <col min="11013" max="11013" width="14.8984375" style="44" customWidth="1"/>
    <col min="11014" max="11014" width="12.8984375" style="44" bestFit="1" customWidth="1"/>
    <col min="11015" max="11015" width="13.8984375" style="44" customWidth="1"/>
    <col min="11016" max="11016" width="11.59765625" style="44" customWidth="1"/>
    <col min="11017" max="11017" width="11.09765625" style="44" customWidth="1"/>
    <col min="11018" max="11018" width="12.8984375" style="44" bestFit="1" customWidth="1"/>
    <col min="11019" max="11019" width="12.59765625" style="44" customWidth="1"/>
    <col min="11020" max="11021" width="11.69921875" style="44" bestFit="1" customWidth="1"/>
    <col min="11022" max="11022" width="10.69921875" style="44" bestFit="1" customWidth="1"/>
    <col min="11023" max="11023" width="14.19921875" style="44" customWidth="1"/>
    <col min="11024" max="11024" width="12.5" style="44" customWidth="1"/>
    <col min="11025" max="11025" width="14.69921875" style="44" customWidth="1"/>
    <col min="11026" max="11026" width="14.8984375" style="44" customWidth="1"/>
    <col min="11027" max="11027" width="11.19921875" style="44" bestFit="1" customWidth="1"/>
    <col min="11028" max="11028" width="9.69921875" style="44" bestFit="1" customWidth="1"/>
    <col min="11029" max="11030" width="10.5" style="44" bestFit="1" customWidth="1"/>
    <col min="11031" max="11031" width="15.3984375" style="44" bestFit="1" customWidth="1"/>
    <col min="11032" max="11032" width="12.19921875" style="44" bestFit="1" customWidth="1"/>
    <col min="11033" max="11033" width="14.8984375" style="44" bestFit="1" customWidth="1"/>
    <col min="11034" max="11034" width="12.5" style="44" bestFit="1" customWidth="1"/>
    <col min="11035" max="11035" width="10.09765625" style="44" bestFit="1" customWidth="1"/>
    <col min="11036" max="11266" width="9" style="44"/>
    <col min="11267" max="11267" width="34.5" style="44" bestFit="1" customWidth="1"/>
    <col min="11268" max="11268" width="16.19921875" style="44" customWidth="1"/>
    <col min="11269" max="11269" width="14.8984375" style="44" customWidth="1"/>
    <col min="11270" max="11270" width="12.8984375" style="44" bestFit="1" customWidth="1"/>
    <col min="11271" max="11271" width="13.8984375" style="44" customWidth="1"/>
    <col min="11272" max="11272" width="11.59765625" style="44" customWidth="1"/>
    <col min="11273" max="11273" width="11.09765625" style="44" customWidth="1"/>
    <col min="11274" max="11274" width="12.8984375" style="44" bestFit="1" customWidth="1"/>
    <col min="11275" max="11275" width="12.59765625" style="44" customWidth="1"/>
    <col min="11276" max="11277" width="11.69921875" style="44" bestFit="1" customWidth="1"/>
    <col min="11278" max="11278" width="10.69921875" style="44" bestFit="1" customWidth="1"/>
    <col min="11279" max="11279" width="14.19921875" style="44" customWidth="1"/>
    <col min="11280" max="11280" width="12.5" style="44" customWidth="1"/>
    <col min="11281" max="11281" width="14.69921875" style="44" customWidth="1"/>
    <col min="11282" max="11282" width="14.8984375" style="44" customWidth="1"/>
    <col min="11283" max="11283" width="11.19921875" style="44" bestFit="1" customWidth="1"/>
    <col min="11284" max="11284" width="9.69921875" style="44" bestFit="1" customWidth="1"/>
    <col min="11285" max="11286" width="10.5" style="44" bestFit="1" customWidth="1"/>
    <col min="11287" max="11287" width="15.3984375" style="44" bestFit="1" customWidth="1"/>
    <col min="11288" max="11288" width="12.19921875" style="44" bestFit="1" customWidth="1"/>
    <col min="11289" max="11289" width="14.8984375" style="44" bestFit="1" customWidth="1"/>
    <col min="11290" max="11290" width="12.5" style="44" bestFit="1" customWidth="1"/>
    <col min="11291" max="11291" width="10.09765625" style="44" bestFit="1" customWidth="1"/>
    <col min="11292" max="11522" width="9" style="44"/>
    <col min="11523" max="11523" width="34.5" style="44" bestFit="1" customWidth="1"/>
    <col min="11524" max="11524" width="16.19921875" style="44" customWidth="1"/>
    <col min="11525" max="11525" width="14.8984375" style="44" customWidth="1"/>
    <col min="11526" max="11526" width="12.8984375" style="44" bestFit="1" customWidth="1"/>
    <col min="11527" max="11527" width="13.8984375" style="44" customWidth="1"/>
    <col min="11528" max="11528" width="11.59765625" style="44" customWidth="1"/>
    <col min="11529" max="11529" width="11.09765625" style="44" customWidth="1"/>
    <col min="11530" max="11530" width="12.8984375" style="44" bestFit="1" customWidth="1"/>
    <col min="11531" max="11531" width="12.59765625" style="44" customWidth="1"/>
    <col min="11532" max="11533" width="11.69921875" style="44" bestFit="1" customWidth="1"/>
    <col min="11534" max="11534" width="10.69921875" style="44" bestFit="1" customWidth="1"/>
    <col min="11535" max="11535" width="14.19921875" style="44" customWidth="1"/>
    <col min="11536" max="11536" width="12.5" style="44" customWidth="1"/>
    <col min="11537" max="11537" width="14.69921875" style="44" customWidth="1"/>
    <col min="11538" max="11538" width="14.8984375" style="44" customWidth="1"/>
    <col min="11539" max="11539" width="11.19921875" style="44" bestFit="1" customWidth="1"/>
    <col min="11540" max="11540" width="9.69921875" style="44" bestFit="1" customWidth="1"/>
    <col min="11541" max="11542" width="10.5" style="44" bestFit="1" customWidth="1"/>
    <col min="11543" max="11543" width="15.3984375" style="44" bestFit="1" customWidth="1"/>
    <col min="11544" max="11544" width="12.19921875" style="44" bestFit="1" customWidth="1"/>
    <col min="11545" max="11545" width="14.8984375" style="44" bestFit="1" customWidth="1"/>
    <col min="11546" max="11546" width="12.5" style="44" bestFit="1" customWidth="1"/>
    <col min="11547" max="11547" width="10.09765625" style="44" bestFit="1" customWidth="1"/>
    <col min="11548" max="11778" width="9" style="44"/>
    <col min="11779" max="11779" width="34.5" style="44" bestFit="1" customWidth="1"/>
    <col min="11780" max="11780" width="16.19921875" style="44" customWidth="1"/>
    <col min="11781" max="11781" width="14.8984375" style="44" customWidth="1"/>
    <col min="11782" max="11782" width="12.8984375" style="44" bestFit="1" customWidth="1"/>
    <col min="11783" max="11783" width="13.8984375" style="44" customWidth="1"/>
    <col min="11784" max="11784" width="11.59765625" style="44" customWidth="1"/>
    <col min="11785" max="11785" width="11.09765625" style="44" customWidth="1"/>
    <col min="11786" max="11786" width="12.8984375" style="44" bestFit="1" customWidth="1"/>
    <col min="11787" max="11787" width="12.59765625" style="44" customWidth="1"/>
    <col min="11788" max="11789" width="11.69921875" style="44" bestFit="1" customWidth="1"/>
    <col min="11790" max="11790" width="10.69921875" style="44" bestFit="1" customWidth="1"/>
    <col min="11791" max="11791" width="14.19921875" style="44" customWidth="1"/>
    <col min="11792" max="11792" width="12.5" style="44" customWidth="1"/>
    <col min="11793" max="11793" width="14.69921875" style="44" customWidth="1"/>
    <col min="11794" max="11794" width="14.8984375" style="44" customWidth="1"/>
    <col min="11795" max="11795" width="11.19921875" style="44" bestFit="1" customWidth="1"/>
    <col min="11796" max="11796" width="9.69921875" style="44" bestFit="1" customWidth="1"/>
    <col min="11797" max="11798" width="10.5" style="44" bestFit="1" customWidth="1"/>
    <col min="11799" max="11799" width="15.3984375" style="44" bestFit="1" customWidth="1"/>
    <col min="11800" max="11800" width="12.19921875" style="44" bestFit="1" customWidth="1"/>
    <col min="11801" max="11801" width="14.8984375" style="44" bestFit="1" customWidth="1"/>
    <col min="11802" max="11802" width="12.5" style="44" bestFit="1" customWidth="1"/>
    <col min="11803" max="11803" width="10.09765625" style="44" bestFit="1" customWidth="1"/>
    <col min="11804" max="12034" width="9" style="44"/>
    <col min="12035" max="12035" width="34.5" style="44" bestFit="1" customWidth="1"/>
    <col min="12036" max="12036" width="16.19921875" style="44" customWidth="1"/>
    <col min="12037" max="12037" width="14.8984375" style="44" customWidth="1"/>
    <col min="12038" max="12038" width="12.8984375" style="44" bestFit="1" customWidth="1"/>
    <col min="12039" max="12039" width="13.8984375" style="44" customWidth="1"/>
    <col min="12040" max="12040" width="11.59765625" style="44" customWidth="1"/>
    <col min="12041" max="12041" width="11.09765625" style="44" customWidth="1"/>
    <col min="12042" max="12042" width="12.8984375" style="44" bestFit="1" customWidth="1"/>
    <col min="12043" max="12043" width="12.59765625" style="44" customWidth="1"/>
    <col min="12044" max="12045" width="11.69921875" style="44" bestFit="1" customWidth="1"/>
    <col min="12046" max="12046" width="10.69921875" style="44" bestFit="1" customWidth="1"/>
    <col min="12047" max="12047" width="14.19921875" style="44" customWidth="1"/>
    <col min="12048" max="12048" width="12.5" style="44" customWidth="1"/>
    <col min="12049" max="12049" width="14.69921875" style="44" customWidth="1"/>
    <col min="12050" max="12050" width="14.8984375" style="44" customWidth="1"/>
    <col min="12051" max="12051" width="11.19921875" style="44" bestFit="1" customWidth="1"/>
    <col min="12052" max="12052" width="9.69921875" style="44" bestFit="1" customWidth="1"/>
    <col min="12053" max="12054" width="10.5" style="44" bestFit="1" customWidth="1"/>
    <col min="12055" max="12055" width="15.3984375" style="44" bestFit="1" customWidth="1"/>
    <col min="12056" max="12056" width="12.19921875" style="44" bestFit="1" customWidth="1"/>
    <col min="12057" max="12057" width="14.8984375" style="44" bestFit="1" customWidth="1"/>
    <col min="12058" max="12058" width="12.5" style="44" bestFit="1" customWidth="1"/>
    <col min="12059" max="12059" width="10.09765625" style="44" bestFit="1" customWidth="1"/>
    <col min="12060" max="12290" width="9" style="44"/>
    <col min="12291" max="12291" width="34.5" style="44" bestFit="1" customWidth="1"/>
    <col min="12292" max="12292" width="16.19921875" style="44" customWidth="1"/>
    <col min="12293" max="12293" width="14.8984375" style="44" customWidth="1"/>
    <col min="12294" max="12294" width="12.8984375" style="44" bestFit="1" customWidth="1"/>
    <col min="12295" max="12295" width="13.8984375" style="44" customWidth="1"/>
    <col min="12296" max="12296" width="11.59765625" style="44" customWidth="1"/>
    <col min="12297" max="12297" width="11.09765625" style="44" customWidth="1"/>
    <col min="12298" max="12298" width="12.8984375" style="44" bestFit="1" customWidth="1"/>
    <col min="12299" max="12299" width="12.59765625" style="44" customWidth="1"/>
    <col min="12300" max="12301" width="11.69921875" style="44" bestFit="1" customWidth="1"/>
    <col min="12302" max="12302" width="10.69921875" style="44" bestFit="1" customWidth="1"/>
    <col min="12303" max="12303" width="14.19921875" style="44" customWidth="1"/>
    <col min="12304" max="12304" width="12.5" style="44" customWidth="1"/>
    <col min="12305" max="12305" width="14.69921875" style="44" customWidth="1"/>
    <col min="12306" max="12306" width="14.8984375" style="44" customWidth="1"/>
    <col min="12307" max="12307" width="11.19921875" style="44" bestFit="1" customWidth="1"/>
    <col min="12308" max="12308" width="9.69921875" style="44" bestFit="1" customWidth="1"/>
    <col min="12309" max="12310" width="10.5" style="44" bestFit="1" customWidth="1"/>
    <col min="12311" max="12311" width="15.3984375" style="44" bestFit="1" customWidth="1"/>
    <col min="12312" max="12312" width="12.19921875" style="44" bestFit="1" customWidth="1"/>
    <col min="12313" max="12313" width="14.8984375" style="44" bestFit="1" customWidth="1"/>
    <col min="12314" max="12314" width="12.5" style="44" bestFit="1" customWidth="1"/>
    <col min="12315" max="12315" width="10.09765625" style="44" bestFit="1" customWidth="1"/>
    <col min="12316" max="12546" width="9" style="44"/>
    <col min="12547" max="12547" width="34.5" style="44" bestFit="1" customWidth="1"/>
    <col min="12548" max="12548" width="16.19921875" style="44" customWidth="1"/>
    <col min="12549" max="12549" width="14.8984375" style="44" customWidth="1"/>
    <col min="12550" max="12550" width="12.8984375" style="44" bestFit="1" customWidth="1"/>
    <col min="12551" max="12551" width="13.8984375" style="44" customWidth="1"/>
    <col min="12552" max="12552" width="11.59765625" style="44" customWidth="1"/>
    <col min="12553" max="12553" width="11.09765625" style="44" customWidth="1"/>
    <col min="12554" max="12554" width="12.8984375" style="44" bestFit="1" customWidth="1"/>
    <col min="12555" max="12555" width="12.59765625" style="44" customWidth="1"/>
    <col min="12556" max="12557" width="11.69921875" style="44" bestFit="1" customWidth="1"/>
    <col min="12558" max="12558" width="10.69921875" style="44" bestFit="1" customWidth="1"/>
    <col min="12559" max="12559" width="14.19921875" style="44" customWidth="1"/>
    <col min="12560" max="12560" width="12.5" style="44" customWidth="1"/>
    <col min="12561" max="12561" width="14.69921875" style="44" customWidth="1"/>
    <col min="12562" max="12562" width="14.8984375" style="44" customWidth="1"/>
    <col min="12563" max="12563" width="11.19921875" style="44" bestFit="1" customWidth="1"/>
    <col min="12564" max="12564" width="9.69921875" style="44" bestFit="1" customWidth="1"/>
    <col min="12565" max="12566" width="10.5" style="44" bestFit="1" customWidth="1"/>
    <col min="12567" max="12567" width="15.3984375" style="44" bestFit="1" customWidth="1"/>
    <col min="12568" max="12568" width="12.19921875" style="44" bestFit="1" customWidth="1"/>
    <col min="12569" max="12569" width="14.8984375" style="44" bestFit="1" customWidth="1"/>
    <col min="12570" max="12570" width="12.5" style="44" bestFit="1" customWidth="1"/>
    <col min="12571" max="12571" width="10.09765625" style="44" bestFit="1" customWidth="1"/>
    <col min="12572" max="12802" width="9" style="44"/>
    <col min="12803" max="12803" width="34.5" style="44" bestFit="1" customWidth="1"/>
    <col min="12804" max="12804" width="16.19921875" style="44" customWidth="1"/>
    <col min="12805" max="12805" width="14.8984375" style="44" customWidth="1"/>
    <col min="12806" max="12806" width="12.8984375" style="44" bestFit="1" customWidth="1"/>
    <col min="12807" max="12807" width="13.8984375" style="44" customWidth="1"/>
    <col min="12808" max="12808" width="11.59765625" style="44" customWidth="1"/>
    <col min="12809" max="12809" width="11.09765625" style="44" customWidth="1"/>
    <col min="12810" max="12810" width="12.8984375" style="44" bestFit="1" customWidth="1"/>
    <col min="12811" max="12811" width="12.59765625" style="44" customWidth="1"/>
    <col min="12812" max="12813" width="11.69921875" style="44" bestFit="1" customWidth="1"/>
    <col min="12814" max="12814" width="10.69921875" style="44" bestFit="1" customWidth="1"/>
    <col min="12815" max="12815" width="14.19921875" style="44" customWidth="1"/>
    <col min="12816" max="12816" width="12.5" style="44" customWidth="1"/>
    <col min="12817" max="12817" width="14.69921875" style="44" customWidth="1"/>
    <col min="12818" max="12818" width="14.8984375" style="44" customWidth="1"/>
    <col min="12819" max="12819" width="11.19921875" style="44" bestFit="1" customWidth="1"/>
    <col min="12820" max="12820" width="9.69921875" style="44" bestFit="1" customWidth="1"/>
    <col min="12821" max="12822" width="10.5" style="44" bestFit="1" customWidth="1"/>
    <col min="12823" max="12823" width="15.3984375" style="44" bestFit="1" customWidth="1"/>
    <col min="12824" max="12824" width="12.19921875" style="44" bestFit="1" customWidth="1"/>
    <col min="12825" max="12825" width="14.8984375" style="44" bestFit="1" customWidth="1"/>
    <col min="12826" max="12826" width="12.5" style="44" bestFit="1" customWidth="1"/>
    <col min="12827" max="12827" width="10.09765625" style="44" bestFit="1" customWidth="1"/>
    <col min="12828" max="13058" width="9" style="44"/>
    <col min="13059" max="13059" width="34.5" style="44" bestFit="1" customWidth="1"/>
    <col min="13060" max="13060" width="16.19921875" style="44" customWidth="1"/>
    <col min="13061" max="13061" width="14.8984375" style="44" customWidth="1"/>
    <col min="13062" max="13062" width="12.8984375" style="44" bestFit="1" customWidth="1"/>
    <col min="13063" max="13063" width="13.8984375" style="44" customWidth="1"/>
    <col min="13064" max="13064" width="11.59765625" style="44" customWidth="1"/>
    <col min="13065" max="13065" width="11.09765625" style="44" customWidth="1"/>
    <col min="13066" max="13066" width="12.8984375" style="44" bestFit="1" customWidth="1"/>
    <col min="13067" max="13067" width="12.59765625" style="44" customWidth="1"/>
    <col min="13068" max="13069" width="11.69921875" style="44" bestFit="1" customWidth="1"/>
    <col min="13070" max="13070" width="10.69921875" style="44" bestFit="1" customWidth="1"/>
    <col min="13071" max="13071" width="14.19921875" style="44" customWidth="1"/>
    <col min="13072" max="13072" width="12.5" style="44" customWidth="1"/>
    <col min="13073" max="13073" width="14.69921875" style="44" customWidth="1"/>
    <col min="13074" max="13074" width="14.8984375" style="44" customWidth="1"/>
    <col min="13075" max="13075" width="11.19921875" style="44" bestFit="1" customWidth="1"/>
    <col min="13076" max="13076" width="9.69921875" style="44" bestFit="1" customWidth="1"/>
    <col min="13077" max="13078" width="10.5" style="44" bestFit="1" customWidth="1"/>
    <col min="13079" max="13079" width="15.3984375" style="44" bestFit="1" customWidth="1"/>
    <col min="13080" max="13080" width="12.19921875" style="44" bestFit="1" customWidth="1"/>
    <col min="13081" max="13081" width="14.8984375" style="44" bestFit="1" customWidth="1"/>
    <col min="13082" max="13082" width="12.5" style="44" bestFit="1" customWidth="1"/>
    <col min="13083" max="13083" width="10.09765625" style="44" bestFit="1" customWidth="1"/>
    <col min="13084" max="13314" width="9" style="44"/>
    <col min="13315" max="13315" width="34.5" style="44" bestFit="1" customWidth="1"/>
    <col min="13316" max="13316" width="16.19921875" style="44" customWidth="1"/>
    <col min="13317" max="13317" width="14.8984375" style="44" customWidth="1"/>
    <col min="13318" max="13318" width="12.8984375" style="44" bestFit="1" customWidth="1"/>
    <col min="13319" max="13319" width="13.8984375" style="44" customWidth="1"/>
    <col min="13320" max="13320" width="11.59765625" style="44" customWidth="1"/>
    <col min="13321" max="13321" width="11.09765625" style="44" customWidth="1"/>
    <col min="13322" max="13322" width="12.8984375" style="44" bestFit="1" customWidth="1"/>
    <col min="13323" max="13323" width="12.59765625" style="44" customWidth="1"/>
    <col min="13324" max="13325" width="11.69921875" style="44" bestFit="1" customWidth="1"/>
    <col min="13326" max="13326" width="10.69921875" style="44" bestFit="1" customWidth="1"/>
    <col min="13327" max="13327" width="14.19921875" style="44" customWidth="1"/>
    <col min="13328" max="13328" width="12.5" style="44" customWidth="1"/>
    <col min="13329" max="13329" width="14.69921875" style="44" customWidth="1"/>
    <col min="13330" max="13330" width="14.8984375" style="44" customWidth="1"/>
    <col min="13331" max="13331" width="11.19921875" style="44" bestFit="1" customWidth="1"/>
    <col min="13332" max="13332" width="9.69921875" style="44" bestFit="1" customWidth="1"/>
    <col min="13333" max="13334" width="10.5" style="44" bestFit="1" customWidth="1"/>
    <col min="13335" max="13335" width="15.3984375" style="44" bestFit="1" customWidth="1"/>
    <col min="13336" max="13336" width="12.19921875" style="44" bestFit="1" customWidth="1"/>
    <col min="13337" max="13337" width="14.8984375" style="44" bestFit="1" customWidth="1"/>
    <col min="13338" max="13338" width="12.5" style="44" bestFit="1" customWidth="1"/>
    <col min="13339" max="13339" width="10.09765625" style="44" bestFit="1" customWidth="1"/>
    <col min="13340" max="13570" width="9" style="44"/>
    <col min="13571" max="13571" width="34.5" style="44" bestFit="1" customWidth="1"/>
    <col min="13572" max="13572" width="16.19921875" style="44" customWidth="1"/>
    <col min="13573" max="13573" width="14.8984375" style="44" customWidth="1"/>
    <col min="13574" max="13574" width="12.8984375" style="44" bestFit="1" customWidth="1"/>
    <col min="13575" max="13575" width="13.8984375" style="44" customWidth="1"/>
    <col min="13576" max="13576" width="11.59765625" style="44" customWidth="1"/>
    <col min="13577" max="13577" width="11.09765625" style="44" customWidth="1"/>
    <col min="13578" max="13578" width="12.8984375" style="44" bestFit="1" customWidth="1"/>
    <col min="13579" max="13579" width="12.59765625" style="44" customWidth="1"/>
    <col min="13580" max="13581" width="11.69921875" style="44" bestFit="1" customWidth="1"/>
    <col min="13582" max="13582" width="10.69921875" style="44" bestFit="1" customWidth="1"/>
    <col min="13583" max="13583" width="14.19921875" style="44" customWidth="1"/>
    <col min="13584" max="13584" width="12.5" style="44" customWidth="1"/>
    <col min="13585" max="13585" width="14.69921875" style="44" customWidth="1"/>
    <col min="13586" max="13586" width="14.8984375" style="44" customWidth="1"/>
    <col min="13587" max="13587" width="11.19921875" style="44" bestFit="1" customWidth="1"/>
    <col min="13588" max="13588" width="9.69921875" style="44" bestFit="1" customWidth="1"/>
    <col min="13589" max="13590" width="10.5" style="44" bestFit="1" customWidth="1"/>
    <col min="13591" max="13591" width="15.3984375" style="44" bestFit="1" customWidth="1"/>
    <col min="13592" max="13592" width="12.19921875" style="44" bestFit="1" customWidth="1"/>
    <col min="13593" max="13593" width="14.8984375" style="44" bestFit="1" customWidth="1"/>
    <col min="13594" max="13594" width="12.5" style="44" bestFit="1" customWidth="1"/>
    <col min="13595" max="13595" width="10.09765625" style="44" bestFit="1" customWidth="1"/>
    <col min="13596" max="13826" width="9" style="44"/>
    <col min="13827" max="13827" width="34.5" style="44" bestFit="1" customWidth="1"/>
    <col min="13828" max="13828" width="16.19921875" style="44" customWidth="1"/>
    <col min="13829" max="13829" width="14.8984375" style="44" customWidth="1"/>
    <col min="13830" max="13830" width="12.8984375" style="44" bestFit="1" customWidth="1"/>
    <col min="13831" max="13831" width="13.8984375" style="44" customWidth="1"/>
    <col min="13832" max="13832" width="11.59765625" style="44" customWidth="1"/>
    <col min="13833" max="13833" width="11.09765625" style="44" customWidth="1"/>
    <col min="13834" max="13834" width="12.8984375" style="44" bestFit="1" customWidth="1"/>
    <col min="13835" max="13835" width="12.59765625" style="44" customWidth="1"/>
    <col min="13836" max="13837" width="11.69921875" style="44" bestFit="1" customWidth="1"/>
    <col min="13838" max="13838" width="10.69921875" style="44" bestFit="1" customWidth="1"/>
    <col min="13839" max="13839" width="14.19921875" style="44" customWidth="1"/>
    <col min="13840" max="13840" width="12.5" style="44" customWidth="1"/>
    <col min="13841" max="13841" width="14.69921875" style="44" customWidth="1"/>
    <col min="13842" max="13842" width="14.8984375" style="44" customWidth="1"/>
    <col min="13843" max="13843" width="11.19921875" style="44" bestFit="1" customWidth="1"/>
    <col min="13844" max="13844" width="9.69921875" style="44" bestFit="1" customWidth="1"/>
    <col min="13845" max="13846" width="10.5" style="44" bestFit="1" customWidth="1"/>
    <col min="13847" max="13847" width="15.3984375" style="44" bestFit="1" customWidth="1"/>
    <col min="13848" max="13848" width="12.19921875" style="44" bestFit="1" customWidth="1"/>
    <col min="13849" max="13849" width="14.8984375" style="44" bestFit="1" customWidth="1"/>
    <col min="13850" max="13850" width="12.5" style="44" bestFit="1" customWidth="1"/>
    <col min="13851" max="13851" width="10.09765625" style="44" bestFit="1" customWidth="1"/>
    <col min="13852" max="14082" width="9" style="44"/>
    <col min="14083" max="14083" width="34.5" style="44" bestFit="1" customWidth="1"/>
    <col min="14084" max="14084" width="16.19921875" style="44" customWidth="1"/>
    <col min="14085" max="14085" width="14.8984375" style="44" customWidth="1"/>
    <col min="14086" max="14086" width="12.8984375" style="44" bestFit="1" customWidth="1"/>
    <col min="14087" max="14087" width="13.8984375" style="44" customWidth="1"/>
    <col min="14088" max="14088" width="11.59765625" style="44" customWidth="1"/>
    <col min="14089" max="14089" width="11.09765625" style="44" customWidth="1"/>
    <col min="14090" max="14090" width="12.8984375" style="44" bestFit="1" customWidth="1"/>
    <col min="14091" max="14091" width="12.59765625" style="44" customWidth="1"/>
    <col min="14092" max="14093" width="11.69921875" style="44" bestFit="1" customWidth="1"/>
    <col min="14094" max="14094" width="10.69921875" style="44" bestFit="1" customWidth="1"/>
    <col min="14095" max="14095" width="14.19921875" style="44" customWidth="1"/>
    <col min="14096" max="14096" width="12.5" style="44" customWidth="1"/>
    <col min="14097" max="14097" width="14.69921875" style="44" customWidth="1"/>
    <col min="14098" max="14098" width="14.8984375" style="44" customWidth="1"/>
    <col min="14099" max="14099" width="11.19921875" style="44" bestFit="1" customWidth="1"/>
    <col min="14100" max="14100" width="9.69921875" style="44" bestFit="1" customWidth="1"/>
    <col min="14101" max="14102" width="10.5" style="44" bestFit="1" customWidth="1"/>
    <col min="14103" max="14103" width="15.3984375" style="44" bestFit="1" customWidth="1"/>
    <col min="14104" max="14104" width="12.19921875" style="44" bestFit="1" customWidth="1"/>
    <col min="14105" max="14105" width="14.8984375" style="44" bestFit="1" customWidth="1"/>
    <col min="14106" max="14106" width="12.5" style="44" bestFit="1" customWidth="1"/>
    <col min="14107" max="14107" width="10.09765625" style="44" bestFit="1" customWidth="1"/>
    <col min="14108" max="14338" width="9" style="44"/>
    <col min="14339" max="14339" width="34.5" style="44" bestFit="1" customWidth="1"/>
    <col min="14340" max="14340" width="16.19921875" style="44" customWidth="1"/>
    <col min="14341" max="14341" width="14.8984375" style="44" customWidth="1"/>
    <col min="14342" max="14342" width="12.8984375" style="44" bestFit="1" customWidth="1"/>
    <col min="14343" max="14343" width="13.8984375" style="44" customWidth="1"/>
    <col min="14344" max="14344" width="11.59765625" style="44" customWidth="1"/>
    <col min="14345" max="14345" width="11.09765625" style="44" customWidth="1"/>
    <col min="14346" max="14346" width="12.8984375" style="44" bestFit="1" customWidth="1"/>
    <col min="14347" max="14347" width="12.59765625" style="44" customWidth="1"/>
    <col min="14348" max="14349" width="11.69921875" style="44" bestFit="1" customWidth="1"/>
    <col min="14350" max="14350" width="10.69921875" style="44" bestFit="1" customWidth="1"/>
    <col min="14351" max="14351" width="14.19921875" style="44" customWidth="1"/>
    <col min="14352" max="14352" width="12.5" style="44" customWidth="1"/>
    <col min="14353" max="14353" width="14.69921875" style="44" customWidth="1"/>
    <col min="14354" max="14354" width="14.8984375" style="44" customWidth="1"/>
    <col min="14355" max="14355" width="11.19921875" style="44" bestFit="1" customWidth="1"/>
    <col min="14356" max="14356" width="9.69921875" style="44" bestFit="1" customWidth="1"/>
    <col min="14357" max="14358" width="10.5" style="44" bestFit="1" customWidth="1"/>
    <col min="14359" max="14359" width="15.3984375" style="44" bestFit="1" customWidth="1"/>
    <col min="14360" max="14360" width="12.19921875" style="44" bestFit="1" customWidth="1"/>
    <col min="14361" max="14361" width="14.8984375" style="44" bestFit="1" customWidth="1"/>
    <col min="14362" max="14362" width="12.5" style="44" bestFit="1" customWidth="1"/>
    <col min="14363" max="14363" width="10.09765625" style="44" bestFit="1" customWidth="1"/>
    <col min="14364" max="14594" width="9" style="44"/>
    <col min="14595" max="14595" width="34.5" style="44" bestFit="1" customWidth="1"/>
    <col min="14596" max="14596" width="16.19921875" style="44" customWidth="1"/>
    <col min="14597" max="14597" width="14.8984375" style="44" customWidth="1"/>
    <col min="14598" max="14598" width="12.8984375" style="44" bestFit="1" customWidth="1"/>
    <col min="14599" max="14599" width="13.8984375" style="44" customWidth="1"/>
    <col min="14600" max="14600" width="11.59765625" style="44" customWidth="1"/>
    <col min="14601" max="14601" width="11.09765625" style="44" customWidth="1"/>
    <col min="14602" max="14602" width="12.8984375" style="44" bestFit="1" customWidth="1"/>
    <col min="14603" max="14603" width="12.59765625" style="44" customWidth="1"/>
    <col min="14604" max="14605" width="11.69921875" style="44" bestFit="1" customWidth="1"/>
    <col min="14606" max="14606" width="10.69921875" style="44" bestFit="1" customWidth="1"/>
    <col min="14607" max="14607" width="14.19921875" style="44" customWidth="1"/>
    <col min="14608" max="14608" width="12.5" style="44" customWidth="1"/>
    <col min="14609" max="14609" width="14.69921875" style="44" customWidth="1"/>
    <col min="14610" max="14610" width="14.8984375" style="44" customWidth="1"/>
    <col min="14611" max="14611" width="11.19921875" style="44" bestFit="1" customWidth="1"/>
    <col min="14612" max="14612" width="9.69921875" style="44" bestFit="1" customWidth="1"/>
    <col min="14613" max="14614" width="10.5" style="44" bestFit="1" customWidth="1"/>
    <col min="14615" max="14615" width="15.3984375" style="44" bestFit="1" customWidth="1"/>
    <col min="14616" max="14616" width="12.19921875" style="44" bestFit="1" customWidth="1"/>
    <col min="14617" max="14617" width="14.8984375" style="44" bestFit="1" customWidth="1"/>
    <col min="14618" max="14618" width="12.5" style="44" bestFit="1" customWidth="1"/>
    <col min="14619" max="14619" width="10.09765625" style="44" bestFit="1" customWidth="1"/>
    <col min="14620" max="14850" width="9" style="44"/>
    <col min="14851" max="14851" width="34.5" style="44" bestFit="1" customWidth="1"/>
    <col min="14852" max="14852" width="16.19921875" style="44" customWidth="1"/>
    <col min="14853" max="14853" width="14.8984375" style="44" customWidth="1"/>
    <col min="14854" max="14854" width="12.8984375" style="44" bestFit="1" customWidth="1"/>
    <col min="14855" max="14855" width="13.8984375" style="44" customWidth="1"/>
    <col min="14856" max="14856" width="11.59765625" style="44" customWidth="1"/>
    <col min="14857" max="14857" width="11.09765625" style="44" customWidth="1"/>
    <col min="14858" max="14858" width="12.8984375" style="44" bestFit="1" customWidth="1"/>
    <col min="14859" max="14859" width="12.59765625" style="44" customWidth="1"/>
    <col min="14860" max="14861" width="11.69921875" style="44" bestFit="1" customWidth="1"/>
    <col min="14862" max="14862" width="10.69921875" style="44" bestFit="1" customWidth="1"/>
    <col min="14863" max="14863" width="14.19921875" style="44" customWidth="1"/>
    <col min="14864" max="14864" width="12.5" style="44" customWidth="1"/>
    <col min="14865" max="14865" width="14.69921875" style="44" customWidth="1"/>
    <col min="14866" max="14866" width="14.8984375" style="44" customWidth="1"/>
    <col min="14867" max="14867" width="11.19921875" style="44" bestFit="1" customWidth="1"/>
    <col min="14868" max="14868" width="9.69921875" style="44" bestFit="1" customWidth="1"/>
    <col min="14869" max="14870" width="10.5" style="44" bestFit="1" customWidth="1"/>
    <col min="14871" max="14871" width="15.3984375" style="44" bestFit="1" customWidth="1"/>
    <col min="14872" max="14872" width="12.19921875" style="44" bestFit="1" customWidth="1"/>
    <col min="14873" max="14873" width="14.8984375" style="44" bestFit="1" customWidth="1"/>
    <col min="14874" max="14874" width="12.5" style="44" bestFit="1" customWidth="1"/>
    <col min="14875" max="14875" width="10.09765625" style="44" bestFit="1" customWidth="1"/>
    <col min="14876" max="15106" width="9" style="44"/>
    <col min="15107" max="15107" width="34.5" style="44" bestFit="1" customWidth="1"/>
    <col min="15108" max="15108" width="16.19921875" style="44" customWidth="1"/>
    <col min="15109" max="15109" width="14.8984375" style="44" customWidth="1"/>
    <col min="15110" max="15110" width="12.8984375" style="44" bestFit="1" customWidth="1"/>
    <col min="15111" max="15111" width="13.8984375" style="44" customWidth="1"/>
    <col min="15112" max="15112" width="11.59765625" style="44" customWidth="1"/>
    <col min="15113" max="15113" width="11.09765625" style="44" customWidth="1"/>
    <col min="15114" max="15114" width="12.8984375" style="44" bestFit="1" customWidth="1"/>
    <col min="15115" max="15115" width="12.59765625" style="44" customWidth="1"/>
    <col min="15116" max="15117" width="11.69921875" style="44" bestFit="1" customWidth="1"/>
    <col min="15118" max="15118" width="10.69921875" style="44" bestFit="1" customWidth="1"/>
    <col min="15119" max="15119" width="14.19921875" style="44" customWidth="1"/>
    <col min="15120" max="15120" width="12.5" style="44" customWidth="1"/>
    <col min="15121" max="15121" width="14.69921875" style="44" customWidth="1"/>
    <col min="15122" max="15122" width="14.8984375" style="44" customWidth="1"/>
    <col min="15123" max="15123" width="11.19921875" style="44" bestFit="1" customWidth="1"/>
    <col min="15124" max="15124" width="9.69921875" style="44" bestFit="1" customWidth="1"/>
    <col min="15125" max="15126" width="10.5" style="44" bestFit="1" customWidth="1"/>
    <col min="15127" max="15127" width="15.3984375" style="44" bestFit="1" customWidth="1"/>
    <col min="15128" max="15128" width="12.19921875" style="44" bestFit="1" customWidth="1"/>
    <col min="15129" max="15129" width="14.8984375" style="44" bestFit="1" customWidth="1"/>
    <col min="15130" max="15130" width="12.5" style="44" bestFit="1" customWidth="1"/>
    <col min="15131" max="15131" width="10.09765625" style="44" bestFit="1" customWidth="1"/>
    <col min="15132" max="15362" width="9" style="44"/>
    <col min="15363" max="15363" width="34.5" style="44" bestFit="1" customWidth="1"/>
    <col min="15364" max="15364" width="16.19921875" style="44" customWidth="1"/>
    <col min="15365" max="15365" width="14.8984375" style="44" customWidth="1"/>
    <col min="15366" max="15366" width="12.8984375" style="44" bestFit="1" customWidth="1"/>
    <col min="15367" max="15367" width="13.8984375" style="44" customWidth="1"/>
    <col min="15368" max="15368" width="11.59765625" style="44" customWidth="1"/>
    <col min="15369" max="15369" width="11.09765625" style="44" customWidth="1"/>
    <col min="15370" max="15370" width="12.8984375" style="44" bestFit="1" customWidth="1"/>
    <col min="15371" max="15371" width="12.59765625" style="44" customWidth="1"/>
    <col min="15372" max="15373" width="11.69921875" style="44" bestFit="1" customWidth="1"/>
    <col min="15374" max="15374" width="10.69921875" style="44" bestFit="1" customWidth="1"/>
    <col min="15375" max="15375" width="14.19921875" style="44" customWidth="1"/>
    <col min="15376" max="15376" width="12.5" style="44" customWidth="1"/>
    <col min="15377" max="15377" width="14.69921875" style="44" customWidth="1"/>
    <col min="15378" max="15378" width="14.8984375" style="44" customWidth="1"/>
    <col min="15379" max="15379" width="11.19921875" style="44" bestFit="1" customWidth="1"/>
    <col min="15380" max="15380" width="9.69921875" style="44" bestFit="1" customWidth="1"/>
    <col min="15381" max="15382" width="10.5" style="44" bestFit="1" customWidth="1"/>
    <col min="15383" max="15383" width="15.3984375" style="44" bestFit="1" customWidth="1"/>
    <col min="15384" max="15384" width="12.19921875" style="44" bestFit="1" customWidth="1"/>
    <col min="15385" max="15385" width="14.8984375" style="44" bestFit="1" customWidth="1"/>
    <col min="15386" max="15386" width="12.5" style="44" bestFit="1" customWidth="1"/>
    <col min="15387" max="15387" width="10.09765625" style="44" bestFit="1" customWidth="1"/>
    <col min="15388" max="15618" width="9" style="44"/>
    <col min="15619" max="15619" width="34.5" style="44" bestFit="1" customWidth="1"/>
    <col min="15620" max="15620" width="16.19921875" style="44" customWidth="1"/>
    <col min="15621" max="15621" width="14.8984375" style="44" customWidth="1"/>
    <col min="15622" max="15622" width="12.8984375" style="44" bestFit="1" customWidth="1"/>
    <col min="15623" max="15623" width="13.8984375" style="44" customWidth="1"/>
    <col min="15624" max="15624" width="11.59765625" style="44" customWidth="1"/>
    <col min="15625" max="15625" width="11.09765625" style="44" customWidth="1"/>
    <col min="15626" max="15626" width="12.8984375" style="44" bestFit="1" customWidth="1"/>
    <col min="15627" max="15627" width="12.59765625" style="44" customWidth="1"/>
    <col min="15628" max="15629" width="11.69921875" style="44" bestFit="1" customWidth="1"/>
    <col min="15630" max="15630" width="10.69921875" style="44" bestFit="1" customWidth="1"/>
    <col min="15631" max="15631" width="14.19921875" style="44" customWidth="1"/>
    <col min="15632" max="15632" width="12.5" style="44" customWidth="1"/>
    <col min="15633" max="15633" width="14.69921875" style="44" customWidth="1"/>
    <col min="15634" max="15634" width="14.8984375" style="44" customWidth="1"/>
    <col min="15635" max="15635" width="11.19921875" style="44" bestFit="1" customWidth="1"/>
    <col min="15636" max="15636" width="9.69921875" style="44" bestFit="1" customWidth="1"/>
    <col min="15637" max="15638" width="10.5" style="44" bestFit="1" customWidth="1"/>
    <col min="15639" max="15639" width="15.3984375" style="44" bestFit="1" customWidth="1"/>
    <col min="15640" max="15640" width="12.19921875" style="44" bestFit="1" customWidth="1"/>
    <col min="15641" max="15641" width="14.8984375" style="44" bestFit="1" customWidth="1"/>
    <col min="15642" max="15642" width="12.5" style="44" bestFit="1" customWidth="1"/>
    <col min="15643" max="15643" width="10.09765625" style="44" bestFit="1" customWidth="1"/>
    <col min="15644" max="15874" width="9" style="44"/>
    <col min="15875" max="15875" width="34.5" style="44" bestFit="1" customWidth="1"/>
    <col min="15876" max="15876" width="16.19921875" style="44" customWidth="1"/>
    <col min="15877" max="15877" width="14.8984375" style="44" customWidth="1"/>
    <col min="15878" max="15878" width="12.8984375" style="44" bestFit="1" customWidth="1"/>
    <col min="15879" max="15879" width="13.8984375" style="44" customWidth="1"/>
    <col min="15880" max="15880" width="11.59765625" style="44" customWidth="1"/>
    <col min="15881" max="15881" width="11.09765625" style="44" customWidth="1"/>
    <col min="15882" max="15882" width="12.8984375" style="44" bestFit="1" customWidth="1"/>
    <col min="15883" max="15883" width="12.59765625" style="44" customWidth="1"/>
    <col min="15884" max="15885" width="11.69921875" style="44" bestFit="1" customWidth="1"/>
    <col min="15886" max="15886" width="10.69921875" style="44" bestFit="1" customWidth="1"/>
    <col min="15887" max="15887" width="14.19921875" style="44" customWidth="1"/>
    <col min="15888" max="15888" width="12.5" style="44" customWidth="1"/>
    <col min="15889" max="15889" width="14.69921875" style="44" customWidth="1"/>
    <col min="15890" max="15890" width="14.8984375" style="44" customWidth="1"/>
    <col min="15891" max="15891" width="11.19921875" style="44" bestFit="1" customWidth="1"/>
    <col min="15892" max="15892" width="9.69921875" style="44" bestFit="1" customWidth="1"/>
    <col min="15893" max="15894" width="10.5" style="44" bestFit="1" customWidth="1"/>
    <col min="15895" max="15895" width="15.3984375" style="44" bestFit="1" customWidth="1"/>
    <col min="15896" max="15896" width="12.19921875" style="44" bestFit="1" customWidth="1"/>
    <col min="15897" max="15897" width="14.8984375" style="44" bestFit="1" customWidth="1"/>
    <col min="15898" max="15898" width="12.5" style="44" bestFit="1" customWidth="1"/>
    <col min="15899" max="15899" width="10.09765625" style="44" bestFit="1" customWidth="1"/>
    <col min="15900" max="16130" width="9" style="44"/>
    <col min="16131" max="16131" width="34.5" style="44" bestFit="1" customWidth="1"/>
    <col min="16132" max="16132" width="16.19921875" style="44" customWidth="1"/>
    <col min="16133" max="16133" width="14.8984375" style="44" customWidth="1"/>
    <col min="16134" max="16134" width="12.8984375" style="44" bestFit="1" customWidth="1"/>
    <col min="16135" max="16135" width="13.8984375" style="44" customWidth="1"/>
    <col min="16136" max="16136" width="11.59765625" style="44" customWidth="1"/>
    <col min="16137" max="16137" width="11.09765625" style="44" customWidth="1"/>
    <col min="16138" max="16138" width="12.8984375" style="44" bestFit="1" customWidth="1"/>
    <col min="16139" max="16139" width="12.59765625" style="44" customWidth="1"/>
    <col min="16140" max="16141" width="11.69921875" style="44" bestFit="1" customWidth="1"/>
    <col min="16142" max="16142" width="10.69921875" style="44" bestFit="1" customWidth="1"/>
    <col min="16143" max="16143" width="14.19921875" style="44" customWidth="1"/>
    <col min="16144" max="16144" width="12.5" style="44" customWidth="1"/>
    <col min="16145" max="16145" width="14.69921875" style="44" customWidth="1"/>
    <col min="16146" max="16146" width="14.8984375" style="44" customWidth="1"/>
    <col min="16147" max="16147" width="11.19921875" style="44" bestFit="1" customWidth="1"/>
    <col min="16148" max="16148" width="9.69921875" style="44" bestFit="1" customWidth="1"/>
    <col min="16149" max="16150" width="10.5" style="44" bestFit="1" customWidth="1"/>
    <col min="16151" max="16151" width="15.3984375" style="44" bestFit="1" customWidth="1"/>
    <col min="16152" max="16152" width="12.19921875" style="44" bestFit="1" customWidth="1"/>
    <col min="16153" max="16153" width="14.8984375" style="44" bestFit="1" customWidth="1"/>
    <col min="16154" max="16154" width="12.5" style="44" bestFit="1" customWidth="1"/>
    <col min="16155" max="16155" width="10.09765625" style="44" bestFit="1" customWidth="1"/>
    <col min="16156" max="16384" width="9" style="44"/>
  </cols>
  <sheetData>
    <row r="1" spans="1:64" ht="16.2">
      <c r="A1" s="128" t="s">
        <v>204</v>
      </c>
    </row>
    <row r="2" spans="1:64" s="206" customFormat="1" ht="20.399999999999999">
      <c r="A2" s="477" t="s">
        <v>889</v>
      </c>
    </row>
    <row r="3" spans="1:64" s="206" customFormat="1" ht="21" thickBot="1">
      <c r="A3" s="477" t="s">
        <v>900</v>
      </c>
    </row>
    <row r="4" spans="1:64" ht="30.75" customHeight="1" thickTop="1" thickBot="1">
      <c r="A4" s="63"/>
      <c r="B4" s="64" t="s">
        <v>901</v>
      </c>
      <c r="C4" s="65"/>
      <c r="D4" s="65"/>
      <c r="E4" s="65"/>
      <c r="F4" s="65"/>
      <c r="G4" s="65"/>
      <c r="H4" s="65"/>
      <c r="I4" s="65"/>
      <c r="J4" s="65"/>
      <c r="K4" s="65"/>
      <c r="L4" s="65"/>
      <c r="M4" s="65"/>
      <c r="N4" s="65"/>
      <c r="O4" s="66"/>
      <c r="P4" s="64" t="s">
        <v>902</v>
      </c>
      <c r="Q4" s="65"/>
      <c r="R4" s="65"/>
      <c r="S4" s="65"/>
      <c r="T4" s="65"/>
      <c r="U4" s="66"/>
      <c r="V4" s="67" t="s">
        <v>903</v>
      </c>
      <c r="W4" s="68" t="s">
        <v>904</v>
      </c>
      <c r="X4" s="68"/>
      <c r="Y4" s="69"/>
    </row>
    <row r="5" spans="1:64" ht="74.25" customHeight="1" thickTop="1" thickBot="1">
      <c r="A5" s="700" t="s">
        <v>905</v>
      </c>
      <c r="B5" s="70" t="s">
        <v>906</v>
      </c>
      <c r="C5" s="71" t="s">
        <v>907</v>
      </c>
      <c r="D5" s="72" t="s">
        <v>908</v>
      </c>
      <c r="E5" s="70" t="s">
        <v>909</v>
      </c>
      <c r="F5" s="73" t="s">
        <v>910</v>
      </c>
      <c r="G5" s="72" t="s">
        <v>911</v>
      </c>
      <c r="H5" s="70" t="s">
        <v>525</v>
      </c>
      <c r="I5" s="74" t="s">
        <v>912</v>
      </c>
      <c r="J5" s="74" t="s">
        <v>913</v>
      </c>
      <c r="K5" s="73" t="s">
        <v>914</v>
      </c>
      <c r="L5" s="72" t="s">
        <v>915</v>
      </c>
      <c r="M5" s="70" t="s">
        <v>916</v>
      </c>
      <c r="N5" s="74" t="s">
        <v>917</v>
      </c>
      <c r="O5" s="75" t="s">
        <v>918</v>
      </c>
      <c r="P5" s="76" t="s">
        <v>919</v>
      </c>
      <c r="Q5" s="73" t="s">
        <v>920</v>
      </c>
      <c r="R5" s="72" t="s">
        <v>921</v>
      </c>
      <c r="S5" s="72" t="s">
        <v>922</v>
      </c>
      <c r="T5" s="72" t="s">
        <v>923</v>
      </c>
      <c r="U5" s="77" t="s">
        <v>924</v>
      </c>
      <c r="V5" s="78" t="s">
        <v>925</v>
      </c>
      <c r="W5" s="70" t="s">
        <v>926</v>
      </c>
      <c r="X5" s="79" t="s">
        <v>927</v>
      </c>
      <c r="Y5" s="80" t="s">
        <v>452</v>
      </c>
    </row>
    <row r="6" spans="1:64" s="206" customFormat="1">
      <c r="A6" s="205"/>
      <c r="B6" s="494" t="s">
        <v>928</v>
      </c>
      <c r="C6" s="489" t="s">
        <v>928</v>
      </c>
      <c r="D6" s="1002" t="s">
        <v>928</v>
      </c>
      <c r="E6" s="478" t="s">
        <v>928</v>
      </c>
      <c r="F6" s="493" t="s">
        <v>928</v>
      </c>
      <c r="G6" s="1002" t="s">
        <v>928</v>
      </c>
      <c r="H6" s="478" t="s">
        <v>928</v>
      </c>
      <c r="I6" s="1003" t="s">
        <v>928</v>
      </c>
      <c r="J6" s="1003" t="s">
        <v>928</v>
      </c>
      <c r="K6" s="493" t="s">
        <v>928</v>
      </c>
      <c r="L6" s="1002" t="s">
        <v>928</v>
      </c>
      <c r="M6" s="478" t="s">
        <v>928</v>
      </c>
      <c r="N6" s="1003" t="s">
        <v>928</v>
      </c>
      <c r="O6" s="756" t="s">
        <v>928</v>
      </c>
      <c r="P6" s="478"/>
      <c r="Q6" s="493" t="s">
        <v>928</v>
      </c>
      <c r="R6" s="1002" t="s">
        <v>928</v>
      </c>
      <c r="S6" s="1002" t="s">
        <v>928</v>
      </c>
      <c r="T6" s="1002" t="s">
        <v>928</v>
      </c>
      <c r="U6" s="479" t="s">
        <v>928</v>
      </c>
      <c r="V6" s="490" t="s">
        <v>928</v>
      </c>
      <c r="W6" s="478" t="s">
        <v>928</v>
      </c>
      <c r="X6" s="493" t="s">
        <v>928</v>
      </c>
      <c r="Y6" s="486" t="s">
        <v>928</v>
      </c>
    </row>
    <row r="7" spans="1:64" s="208" customFormat="1" ht="16.2" thickBot="1">
      <c r="A7" s="207" t="s">
        <v>929</v>
      </c>
      <c r="B7" s="514">
        <v>18409</v>
      </c>
      <c r="C7" s="757">
        <v>200691</v>
      </c>
      <c r="D7" s="1004">
        <v>61280</v>
      </c>
      <c r="E7" s="1005">
        <v>261971</v>
      </c>
      <c r="F7" s="701">
        <v>5063</v>
      </c>
      <c r="G7" s="1004">
        <v>2341</v>
      </c>
      <c r="H7" s="1005">
        <v>7404</v>
      </c>
      <c r="I7" s="515">
        <v>269375</v>
      </c>
      <c r="J7" s="515">
        <v>272</v>
      </c>
      <c r="K7" s="701">
        <v>478</v>
      </c>
      <c r="L7" s="1004">
        <v>3290</v>
      </c>
      <c r="M7" s="1005">
        <v>3768</v>
      </c>
      <c r="N7" s="515">
        <v>8611</v>
      </c>
      <c r="O7" s="516">
        <v>16</v>
      </c>
      <c r="P7" s="1005">
        <v>0</v>
      </c>
      <c r="Q7" s="701">
        <v>549</v>
      </c>
      <c r="R7" s="1004">
        <v>1</v>
      </c>
      <c r="S7" s="1004">
        <v>114</v>
      </c>
      <c r="T7" s="1004">
        <v>3492</v>
      </c>
      <c r="U7" s="1006">
        <v>4156</v>
      </c>
      <c r="V7" s="517">
        <v>2835</v>
      </c>
      <c r="W7" s="1005">
        <v>307439</v>
      </c>
      <c r="X7" s="702" t="s">
        <v>928</v>
      </c>
      <c r="Y7" s="535" t="s">
        <v>928</v>
      </c>
    </row>
    <row r="8" spans="1:64" s="206" customFormat="1">
      <c r="A8" s="205" t="s">
        <v>930</v>
      </c>
      <c r="B8" s="209"/>
      <c r="C8" s="210"/>
      <c r="D8" s="1007"/>
      <c r="E8" s="211"/>
      <c r="F8" s="212"/>
      <c r="G8" s="1007"/>
      <c r="H8" s="211"/>
      <c r="I8" s="1008"/>
      <c r="J8" s="1008"/>
      <c r="K8" s="212"/>
      <c r="L8" s="1007"/>
      <c r="M8" s="211"/>
      <c r="N8" s="1008"/>
      <c r="O8" s="758"/>
      <c r="P8" s="211"/>
      <c r="Q8" s="212"/>
      <c r="R8" s="1007"/>
      <c r="S8" s="1007"/>
      <c r="T8" s="1007"/>
      <c r="U8" s="213"/>
      <c r="V8" s="214"/>
      <c r="W8" s="211"/>
      <c r="X8" s="215"/>
      <c r="Y8" s="703"/>
      <c r="AQ8" s="216"/>
      <c r="AR8" s="216"/>
      <c r="AS8" s="216"/>
      <c r="AW8" s="216"/>
      <c r="BJ8" s="216"/>
    </row>
    <row r="9" spans="1:64" s="206" customFormat="1">
      <c r="A9" s="205" t="s">
        <v>155</v>
      </c>
      <c r="B9" s="209"/>
      <c r="C9" s="210"/>
      <c r="D9" s="1007"/>
      <c r="E9" s="211"/>
      <c r="F9" s="212"/>
      <c r="G9" s="1007"/>
      <c r="H9" s="211"/>
      <c r="I9" s="1008"/>
      <c r="J9" s="1008"/>
      <c r="K9" s="212"/>
      <c r="L9" s="1007"/>
      <c r="M9" s="211"/>
      <c r="N9" s="1008"/>
      <c r="O9" s="758"/>
      <c r="P9" s="211"/>
      <c r="Q9" s="212"/>
      <c r="R9" s="1007"/>
      <c r="S9" s="1007"/>
      <c r="T9" s="1007"/>
      <c r="U9" s="213"/>
      <c r="V9" s="214"/>
      <c r="W9" s="211"/>
      <c r="X9" s="215"/>
      <c r="Y9" s="703"/>
    </row>
    <row r="10" spans="1:64" s="206" customFormat="1">
      <c r="A10" s="205" t="s">
        <v>155</v>
      </c>
      <c r="B10" s="209"/>
      <c r="C10" s="210"/>
      <c r="D10" s="1007"/>
      <c r="E10" s="211"/>
      <c r="F10" s="212"/>
      <c r="G10" s="1007"/>
      <c r="H10" s="211"/>
      <c r="I10" s="1008"/>
      <c r="J10" s="1008"/>
      <c r="K10" s="212"/>
      <c r="L10" s="1007"/>
      <c r="M10" s="211"/>
      <c r="N10" s="1008"/>
      <c r="O10" s="758"/>
      <c r="P10" s="211"/>
      <c r="Q10" s="212"/>
      <c r="R10" s="1007"/>
      <c r="S10" s="1007"/>
      <c r="T10" s="1007"/>
      <c r="U10" s="213"/>
      <c r="V10" s="214"/>
      <c r="W10" s="211"/>
      <c r="X10" s="215"/>
      <c r="Y10" s="703"/>
    </row>
    <row r="11" spans="1:64" s="218" customFormat="1">
      <c r="A11" s="217" t="s">
        <v>931</v>
      </c>
      <c r="B11" s="545">
        <v>68544868</v>
      </c>
      <c r="C11" s="546">
        <v>599570590</v>
      </c>
      <c r="D11" s="1009">
        <v>330219490</v>
      </c>
      <c r="E11" s="547">
        <v>929790080</v>
      </c>
      <c r="F11" s="548">
        <v>21386232</v>
      </c>
      <c r="G11" s="1009">
        <v>4417307</v>
      </c>
      <c r="H11" s="547">
        <v>25803539</v>
      </c>
      <c r="I11" s="1010">
        <v>955593619</v>
      </c>
      <c r="J11" s="1010">
        <v>1092273</v>
      </c>
      <c r="K11" s="548">
        <v>1122577</v>
      </c>
      <c r="L11" s="1009">
        <v>1054230</v>
      </c>
      <c r="M11" s="547">
        <v>2176807</v>
      </c>
      <c r="N11" s="1010">
        <v>69376251</v>
      </c>
      <c r="O11" s="759">
        <v>14414</v>
      </c>
      <c r="P11" s="547">
        <v>0</v>
      </c>
      <c r="Q11" s="548">
        <v>3384224</v>
      </c>
      <c r="R11" s="1009">
        <v>16993</v>
      </c>
      <c r="S11" s="1009">
        <v>255987</v>
      </c>
      <c r="T11" s="1009">
        <v>7649244</v>
      </c>
      <c r="U11" s="549">
        <v>11306448</v>
      </c>
      <c r="V11" s="550">
        <v>27082524</v>
      </c>
      <c r="W11" s="547">
        <v>1135187204</v>
      </c>
      <c r="X11" s="551">
        <v>0</v>
      </c>
      <c r="Y11" s="552">
        <v>1135187204</v>
      </c>
    </row>
    <row r="12" spans="1:64" s="220" customFormat="1" ht="16.2" thickBot="1">
      <c r="A12" s="219" t="s">
        <v>932</v>
      </c>
      <c r="B12" s="553">
        <v>93946098</v>
      </c>
      <c r="C12" s="760">
        <v>992419382</v>
      </c>
      <c r="D12" s="1011">
        <v>325584741</v>
      </c>
      <c r="E12" s="1012">
        <v>1318004123</v>
      </c>
      <c r="F12" s="704">
        <v>28871055</v>
      </c>
      <c r="G12" s="1011">
        <v>11205734</v>
      </c>
      <c r="H12" s="1012">
        <v>40076789</v>
      </c>
      <c r="I12" s="554">
        <v>1358080912</v>
      </c>
      <c r="J12" s="554">
        <v>1315482</v>
      </c>
      <c r="K12" s="704">
        <v>2003907</v>
      </c>
      <c r="L12" s="1011">
        <v>1374460</v>
      </c>
      <c r="M12" s="1012">
        <v>3378367</v>
      </c>
      <c r="N12" s="554">
        <v>46277549</v>
      </c>
      <c r="O12" s="555">
        <v>87587</v>
      </c>
      <c r="P12" s="1012">
        <v>0</v>
      </c>
      <c r="Q12" s="704">
        <v>3663175</v>
      </c>
      <c r="R12" s="1011">
        <v>4925</v>
      </c>
      <c r="S12" s="1011">
        <v>812008</v>
      </c>
      <c r="T12" s="1011">
        <v>19592079</v>
      </c>
      <c r="U12" s="1013">
        <v>24072187</v>
      </c>
      <c r="V12" s="556">
        <v>11946660</v>
      </c>
      <c r="W12" s="1012">
        <v>1539104842</v>
      </c>
      <c r="X12" s="705">
        <v>95220538</v>
      </c>
      <c r="Y12" s="557">
        <v>1634325380</v>
      </c>
    </row>
    <row r="13" spans="1:64" s="206" customFormat="1" ht="16.2" thickBot="1">
      <c r="A13" s="706" t="s">
        <v>933</v>
      </c>
      <c r="B13" s="558">
        <v>162490966</v>
      </c>
      <c r="C13" s="1014">
        <v>1591989972</v>
      </c>
      <c r="D13" s="1015">
        <v>655804231</v>
      </c>
      <c r="E13" s="1016">
        <v>2247794203</v>
      </c>
      <c r="F13" s="707">
        <v>50257287</v>
      </c>
      <c r="G13" s="1015">
        <v>15623041</v>
      </c>
      <c r="H13" s="1016">
        <v>65880328</v>
      </c>
      <c r="I13" s="708">
        <v>2313674531</v>
      </c>
      <c r="J13" s="708">
        <v>2407755</v>
      </c>
      <c r="K13" s="707">
        <v>3126484</v>
      </c>
      <c r="L13" s="1015">
        <v>2428690</v>
      </c>
      <c r="M13" s="1016">
        <v>5555174</v>
      </c>
      <c r="N13" s="708">
        <v>115653800</v>
      </c>
      <c r="O13" s="559">
        <v>102001</v>
      </c>
      <c r="P13" s="1016">
        <v>0</v>
      </c>
      <c r="Q13" s="707">
        <v>7047399</v>
      </c>
      <c r="R13" s="1015">
        <v>21918</v>
      </c>
      <c r="S13" s="1015">
        <v>1067995</v>
      </c>
      <c r="T13" s="1015">
        <v>27241323</v>
      </c>
      <c r="U13" s="1017">
        <v>35378635</v>
      </c>
      <c r="V13" s="560">
        <v>39029184</v>
      </c>
      <c r="W13" s="1016">
        <v>2674292046</v>
      </c>
      <c r="X13" s="709">
        <v>95220538</v>
      </c>
      <c r="Y13" s="561">
        <v>2769512584</v>
      </c>
      <c r="AA13" s="221"/>
      <c r="AB13" s="216"/>
      <c r="AF13" s="222"/>
      <c r="AG13" s="222"/>
      <c r="AQ13" s="216"/>
      <c r="AR13" s="216"/>
      <c r="AS13" s="216"/>
      <c r="AT13" s="216"/>
      <c r="AV13" s="216"/>
      <c r="AW13" s="216"/>
      <c r="AX13" s="216"/>
      <c r="AY13" s="216"/>
      <c r="AZ13" s="216"/>
      <c r="BA13" s="216"/>
      <c r="BB13" s="216"/>
      <c r="BD13" s="216"/>
      <c r="BJ13" s="216"/>
      <c r="BK13" s="216"/>
      <c r="BL13" s="216"/>
    </row>
    <row r="14" spans="1:64" s="206" customFormat="1">
      <c r="A14" s="205" t="s">
        <v>155</v>
      </c>
      <c r="B14" s="562" t="s">
        <v>155</v>
      </c>
      <c r="C14" s="563" t="s">
        <v>155</v>
      </c>
      <c r="D14" s="1018" t="s">
        <v>155</v>
      </c>
      <c r="E14" s="564" t="s">
        <v>155</v>
      </c>
      <c r="F14" s="565" t="s">
        <v>155</v>
      </c>
      <c r="G14" s="1018" t="s">
        <v>155</v>
      </c>
      <c r="H14" s="564" t="s">
        <v>155</v>
      </c>
      <c r="I14" s="1019" t="s">
        <v>155</v>
      </c>
      <c r="J14" s="1019" t="s">
        <v>155</v>
      </c>
      <c r="K14" s="565" t="s">
        <v>155</v>
      </c>
      <c r="L14" s="1018" t="s">
        <v>155</v>
      </c>
      <c r="M14" s="564" t="s">
        <v>155</v>
      </c>
      <c r="N14" s="1019" t="s">
        <v>155</v>
      </c>
      <c r="O14" s="761" t="s">
        <v>155</v>
      </c>
      <c r="P14" s="564" t="s">
        <v>155</v>
      </c>
      <c r="Q14" s="565" t="s">
        <v>155</v>
      </c>
      <c r="R14" s="1018" t="s">
        <v>155</v>
      </c>
      <c r="S14" s="1018" t="s">
        <v>155</v>
      </c>
      <c r="T14" s="1018" t="s">
        <v>155</v>
      </c>
      <c r="U14" s="566" t="s">
        <v>155</v>
      </c>
      <c r="V14" s="567" t="s">
        <v>155</v>
      </c>
      <c r="W14" s="564" t="s">
        <v>155</v>
      </c>
      <c r="X14" s="568" t="s">
        <v>155</v>
      </c>
      <c r="Y14" s="710" t="s">
        <v>155</v>
      </c>
    </row>
    <row r="15" spans="1:64" s="206" customFormat="1">
      <c r="A15" s="205" t="s">
        <v>934</v>
      </c>
      <c r="B15" s="562" t="s">
        <v>155</v>
      </c>
      <c r="C15" s="563" t="s">
        <v>155</v>
      </c>
      <c r="D15" s="1018" t="s">
        <v>155</v>
      </c>
      <c r="E15" s="564" t="s">
        <v>155</v>
      </c>
      <c r="F15" s="565" t="s">
        <v>155</v>
      </c>
      <c r="G15" s="1018" t="s">
        <v>155</v>
      </c>
      <c r="H15" s="564" t="s">
        <v>155</v>
      </c>
      <c r="I15" s="1019" t="s">
        <v>155</v>
      </c>
      <c r="J15" s="1019" t="s">
        <v>155</v>
      </c>
      <c r="K15" s="565" t="s">
        <v>155</v>
      </c>
      <c r="L15" s="1018" t="s">
        <v>155</v>
      </c>
      <c r="M15" s="564" t="s">
        <v>155</v>
      </c>
      <c r="N15" s="1019" t="s">
        <v>155</v>
      </c>
      <c r="O15" s="761" t="s">
        <v>155</v>
      </c>
      <c r="P15" s="564" t="s">
        <v>155</v>
      </c>
      <c r="Q15" s="565" t="s">
        <v>155</v>
      </c>
      <c r="R15" s="1018" t="s">
        <v>155</v>
      </c>
      <c r="S15" s="1018" t="s">
        <v>155</v>
      </c>
      <c r="T15" s="1018" t="s">
        <v>155</v>
      </c>
      <c r="U15" s="566" t="s">
        <v>155</v>
      </c>
      <c r="V15" s="567" t="s">
        <v>155</v>
      </c>
      <c r="W15" s="564" t="s">
        <v>155</v>
      </c>
      <c r="X15" s="568" t="s">
        <v>155</v>
      </c>
      <c r="Y15" s="710" t="s">
        <v>155</v>
      </c>
    </row>
    <row r="16" spans="1:64" s="206" customFormat="1">
      <c r="A16" s="205" t="s">
        <v>935</v>
      </c>
      <c r="B16" s="545">
        <v>3723.4433157694607</v>
      </c>
      <c r="C16" s="546">
        <v>2987.5310302903467</v>
      </c>
      <c r="D16" s="1009">
        <v>5388.699249347258</v>
      </c>
      <c r="E16" s="547">
        <v>3549.2099507197363</v>
      </c>
      <c r="F16" s="548">
        <v>4224.0237013628284</v>
      </c>
      <c r="G16" s="1009">
        <v>1886.9316531396839</v>
      </c>
      <c r="H16" s="547">
        <v>3485.0809022150188</v>
      </c>
      <c r="I16" s="1010">
        <v>3547.447309512761</v>
      </c>
      <c r="J16" s="1010">
        <v>4015.7095588235293</v>
      </c>
      <c r="K16" s="548">
        <v>2348.4874476987447</v>
      </c>
      <c r="L16" s="1009">
        <v>320.43465045592706</v>
      </c>
      <c r="M16" s="547">
        <v>577.70886411889592</v>
      </c>
      <c r="N16" s="1010">
        <v>8056.7008477528743</v>
      </c>
      <c r="O16" s="759">
        <v>900.875</v>
      </c>
      <c r="P16" s="547">
        <v>0</v>
      </c>
      <c r="Q16" s="548">
        <v>6164.3424408014571</v>
      </c>
      <c r="R16" s="1009">
        <v>16993</v>
      </c>
      <c r="S16" s="1009">
        <v>2245.5</v>
      </c>
      <c r="T16" s="1009">
        <v>2190.5051546391751</v>
      </c>
      <c r="U16" s="549">
        <v>2720.512030798845</v>
      </c>
      <c r="V16" s="550">
        <v>9552.9185185185179</v>
      </c>
      <c r="W16" s="547">
        <v>3692.3981798015216</v>
      </c>
      <c r="X16" s="569" t="s">
        <v>928</v>
      </c>
      <c r="Y16" s="570" t="s">
        <v>928</v>
      </c>
      <c r="AG16" s="222"/>
      <c r="AH16" s="222"/>
      <c r="AQ16" s="222"/>
      <c r="AR16" s="222"/>
      <c r="AS16" s="222"/>
      <c r="AT16" s="222"/>
      <c r="AU16" s="222"/>
      <c r="AV16" s="222"/>
      <c r="AW16" s="222"/>
      <c r="AX16" s="222"/>
      <c r="AY16" s="222"/>
      <c r="AZ16" s="222"/>
      <c r="BA16" s="222"/>
      <c r="BB16" s="222"/>
      <c r="BC16" s="222"/>
      <c r="BD16" s="222"/>
      <c r="BE16" s="222"/>
      <c r="BF16" s="222"/>
      <c r="BG16" s="222"/>
      <c r="BH16" s="222"/>
      <c r="BI16" s="222"/>
      <c r="BJ16" s="222"/>
    </row>
    <row r="17" spans="1:62" s="216" customFormat="1" ht="16.2" thickBot="1">
      <c r="A17" s="223" t="s">
        <v>936</v>
      </c>
      <c r="B17" s="553">
        <v>5103.2700309631155</v>
      </c>
      <c r="C17" s="760">
        <v>4945.0118939065533</v>
      </c>
      <c r="D17" s="1011">
        <v>5313.0669223237601</v>
      </c>
      <c r="E17" s="1012">
        <v>5031.1069660382254</v>
      </c>
      <c r="F17" s="704">
        <v>5702.3612482717754</v>
      </c>
      <c r="G17" s="1011">
        <v>4786.7296027338743</v>
      </c>
      <c r="H17" s="1012">
        <v>5412.8564289573205</v>
      </c>
      <c r="I17" s="554">
        <v>5041.5996733178654</v>
      </c>
      <c r="J17" s="554">
        <v>4836.3308823529414</v>
      </c>
      <c r="K17" s="704">
        <v>4192.2740585774054</v>
      </c>
      <c r="L17" s="1011">
        <v>417.76899696048633</v>
      </c>
      <c r="M17" s="1012">
        <v>896.59421443736733</v>
      </c>
      <c r="N17" s="554">
        <v>5374.2363256300077</v>
      </c>
      <c r="O17" s="555">
        <v>5474.1875</v>
      </c>
      <c r="P17" s="1012">
        <v>0</v>
      </c>
      <c r="Q17" s="704">
        <v>6672.4499089253186</v>
      </c>
      <c r="R17" s="1011">
        <v>4925</v>
      </c>
      <c r="S17" s="1011">
        <v>7122.8771929824561</v>
      </c>
      <c r="T17" s="1011">
        <v>5610.560996563574</v>
      </c>
      <c r="U17" s="1013">
        <v>5792.1527911453322</v>
      </c>
      <c r="V17" s="556">
        <v>4213.9894179894181</v>
      </c>
      <c r="W17" s="1012">
        <v>5006.2121006118286</v>
      </c>
      <c r="X17" s="711" t="s">
        <v>928</v>
      </c>
      <c r="Y17" s="571" t="s">
        <v>937</v>
      </c>
    </row>
    <row r="18" spans="1:62" s="206" customFormat="1" ht="16.2" thickBot="1">
      <c r="A18" s="706" t="s">
        <v>452</v>
      </c>
      <c r="B18" s="558">
        <v>8826.7133467325766</v>
      </c>
      <c r="C18" s="1014">
        <v>7932.5429241968995</v>
      </c>
      <c r="D18" s="1015">
        <v>10701.766171671017</v>
      </c>
      <c r="E18" s="1016">
        <v>8580.3169167579617</v>
      </c>
      <c r="F18" s="707">
        <v>9926.3849496346047</v>
      </c>
      <c r="G18" s="1015">
        <v>6673.6612558735578</v>
      </c>
      <c r="H18" s="1016">
        <v>8897.9373311723393</v>
      </c>
      <c r="I18" s="708">
        <v>8589.0469828306268</v>
      </c>
      <c r="J18" s="708">
        <v>8852.0404411764703</v>
      </c>
      <c r="K18" s="707">
        <v>6540.7615062761506</v>
      </c>
      <c r="L18" s="1015">
        <v>738.20364741641333</v>
      </c>
      <c r="M18" s="1016">
        <v>1474.3030785562632</v>
      </c>
      <c r="N18" s="708">
        <v>13430.937173382881</v>
      </c>
      <c r="O18" s="559">
        <v>6375.0625</v>
      </c>
      <c r="P18" s="1016">
        <v>0</v>
      </c>
      <c r="Q18" s="707">
        <v>12836.792349726777</v>
      </c>
      <c r="R18" s="1015">
        <v>21918</v>
      </c>
      <c r="S18" s="1015">
        <v>9368.3771929824561</v>
      </c>
      <c r="T18" s="1015">
        <v>7801.0661512027491</v>
      </c>
      <c r="U18" s="1017">
        <v>8512.6648219441777</v>
      </c>
      <c r="V18" s="560">
        <v>13766.907936507936</v>
      </c>
      <c r="W18" s="1016">
        <v>8698.6102804133498</v>
      </c>
      <c r="X18" s="712" t="s">
        <v>928</v>
      </c>
      <c r="Y18" s="572" t="s">
        <v>928</v>
      </c>
      <c r="AQ18" s="222"/>
      <c r="AR18" s="222"/>
      <c r="AS18" s="222"/>
      <c r="AT18" s="222"/>
      <c r="AU18" s="222"/>
      <c r="AV18" s="222"/>
      <c r="AW18" s="222"/>
      <c r="AX18" s="222"/>
      <c r="AY18" s="222"/>
      <c r="AZ18" s="222"/>
      <c r="BA18" s="222"/>
      <c r="BB18" s="222"/>
      <c r="BC18" s="222"/>
      <c r="BD18" s="222"/>
      <c r="BE18" s="222"/>
      <c r="BF18" s="222"/>
      <c r="BG18" s="222"/>
      <c r="BH18" s="222"/>
      <c r="BI18" s="222"/>
      <c r="BJ18" s="222"/>
    </row>
    <row r="19" spans="1:62" s="216" customFormat="1" ht="16.2" thickBot="1">
      <c r="A19" s="224" t="s">
        <v>938</v>
      </c>
      <c r="B19" s="573">
        <v>552269</v>
      </c>
      <c r="C19" s="762">
        <v>6020695</v>
      </c>
      <c r="D19" s="1020">
        <v>1838364</v>
      </c>
      <c r="E19" s="1021">
        <v>7859059</v>
      </c>
      <c r="F19" s="713">
        <v>151909</v>
      </c>
      <c r="G19" s="1020">
        <v>70238</v>
      </c>
      <c r="H19" s="1021">
        <v>222147</v>
      </c>
      <c r="I19" s="574">
        <v>8081206</v>
      </c>
      <c r="J19" s="574">
        <v>8146</v>
      </c>
      <c r="K19" s="713">
        <v>14334</v>
      </c>
      <c r="L19" s="1020">
        <v>98691</v>
      </c>
      <c r="M19" s="1021">
        <v>113025</v>
      </c>
      <c r="N19" s="574">
        <v>258309</v>
      </c>
      <c r="O19" s="575">
        <v>465</v>
      </c>
      <c r="P19" s="1021">
        <v>0</v>
      </c>
      <c r="Q19" s="713">
        <v>16469</v>
      </c>
      <c r="R19" s="1020">
        <v>21</v>
      </c>
      <c r="S19" s="1020">
        <v>3431</v>
      </c>
      <c r="T19" s="1020">
        <v>104749</v>
      </c>
      <c r="U19" s="1022">
        <v>124670</v>
      </c>
      <c r="V19" s="576">
        <v>85035</v>
      </c>
      <c r="W19" s="1021">
        <v>9223125</v>
      </c>
      <c r="X19" s="714" t="s">
        <v>928</v>
      </c>
      <c r="Y19" s="577" t="s">
        <v>928</v>
      </c>
    </row>
    <row r="20" spans="1:62" s="206" customFormat="1">
      <c r="A20" s="205"/>
      <c r="B20" s="562"/>
      <c r="C20" s="563"/>
      <c r="D20" s="1018"/>
      <c r="E20" s="564"/>
      <c r="F20" s="565"/>
      <c r="G20" s="1018"/>
      <c r="H20" s="564"/>
      <c r="I20" s="1019"/>
      <c r="J20" s="1019"/>
      <c r="K20" s="565"/>
      <c r="L20" s="1018"/>
      <c r="M20" s="564"/>
      <c r="N20" s="1019"/>
      <c r="O20" s="761"/>
      <c r="P20" s="564"/>
      <c r="Q20" s="565"/>
      <c r="R20" s="1018"/>
      <c r="S20" s="1018"/>
      <c r="T20" s="1018"/>
      <c r="U20" s="566"/>
      <c r="V20" s="567"/>
      <c r="W20" s="564"/>
      <c r="X20" s="568"/>
      <c r="Y20" s="710"/>
    </row>
    <row r="21" spans="1:62" s="206" customFormat="1">
      <c r="A21" s="205" t="s">
        <v>939</v>
      </c>
      <c r="B21" s="562" t="s">
        <v>155</v>
      </c>
      <c r="C21" s="563" t="s">
        <v>155</v>
      </c>
      <c r="D21" s="1018" t="s">
        <v>155</v>
      </c>
      <c r="E21" s="564" t="s">
        <v>199</v>
      </c>
      <c r="F21" s="565" t="s">
        <v>155</v>
      </c>
      <c r="G21" s="1018" t="s">
        <v>155</v>
      </c>
      <c r="H21" s="564" t="s">
        <v>155</v>
      </c>
      <c r="I21" s="1019" t="s">
        <v>155</v>
      </c>
      <c r="J21" s="1019" t="s">
        <v>155</v>
      </c>
      <c r="K21" s="565" t="s">
        <v>155</v>
      </c>
      <c r="L21" s="1018" t="s">
        <v>940</v>
      </c>
      <c r="M21" s="564" t="s">
        <v>940</v>
      </c>
      <c r="N21" s="1019" t="s">
        <v>928</v>
      </c>
      <c r="O21" s="761" t="s">
        <v>928</v>
      </c>
      <c r="P21" s="564" t="s">
        <v>928</v>
      </c>
      <c r="Q21" s="565" t="s">
        <v>928</v>
      </c>
      <c r="R21" s="1018" t="s">
        <v>928</v>
      </c>
      <c r="S21" s="1018" t="s">
        <v>928</v>
      </c>
      <c r="T21" s="1018" t="s">
        <v>928</v>
      </c>
      <c r="U21" s="566" t="s">
        <v>928</v>
      </c>
      <c r="V21" s="567" t="s">
        <v>155</v>
      </c>
      <c r="W21" s="564" t="s">
        <v>155</v>
      </c>
      <c r="X21" s="568" t="s">
        <v>155</v>
      </c>
      <c r="Y21" s="710" t="s">
        <v>155</v>
      </c>
      <c r="AQ21" s="225"/>
      <c r="AR21" s="225"/>
      <c r="AS21" s="225"/>
      <c r="AT21" s="225"/>
      <c r="AU21" s="225"/>
      <c r="AV21" s="225"/>
      <c r="AW21" s="225"/>
      <c r="AX21" s="225"/>
      <c r="AY21" s="225"/>
      <c r="AZ21" s="225"/>
      <c r="BA21" s="225"/>
      <c r="BB21" s="225"/>
      <c r="BC21" s="225"/>
      <c r="BD21" s="225"/>
      <c r="BE21" s="225"/>
      <c r="BF21" s="225"/>
      <c r="BG21" s="225"/>
      <c r="BH21" s="225"/>
      <c r="BI21" s="225"/>
      <c r="BJ21" s="225"/>
    </row>
    <row r="22" spans="1:62" s="206" customFormat="1">
      <c r="A22" s="205" t="s">
        <v>935</v>
      </c>
      <c r="B22" s="545">
        <v>124.11500192840808</v>
      </c>
      <c r="C22" s="546">
        <v>99.584946588392199</v>
      </c>
      <c r="D22" s="1009">
        <v>179.62682580816423</v>
      </c>
      <c r="E22" s="547">
        <v>118.30806716173018</v>
      </c>
      <c r="F22" s="548">
        <v>140.78317940345866</v>
      </c>
      <c r="G22" s="1009">
        <v>62.890557817705513</v>
      </c>
      <c r="H22" s="547">
        <v>116.15524405011097</v>
      </c>
      <c r="I22" s="1010">
        <v>118.24888748040824</v>
      </c>
      <c r="J22" s="1010">
        <v>134.08703658237172</v>
      </c>
      <c r="K22" s="548">
        <v>78.315682991488771</v>
      </c>
      <c r="L22" s="1009">
        <v>10.682129069520016</v>
      </c>
      <c r="M22" s="547">
        <v>19.259517805795177</v>
      </c>
      <c r="N22" s="1010">
        <v>268.57852804199621</v>
      </c>
      <c r="O22" s="759">
        <v>30.99784946236559</v>
      </c>
      <c r="P22" s="547">
        <v>0</v>
      </c>
      <c r="Q22" s="548">
        <v>205.49055801809459</v>
      </c>
      <c r="R22" s="1009">
        <v>809.19047619047615</v>
      </c>
      <c r="S22" s="1009">
        <v>74.610026231419411</v>
      </c>
      <c r="T22" s="1009">
        <v>73.024506200536521</v>
      </c>
      <c r="U22" s="549">
        <v>90.691008261811177</v>
      </c>
      <c r="V22" s="550">
        <v>318.48678779326161</v>
      </c>
      <c r="W22" s="547">
        <v>120.14416805583791</v>
      </c>
      <c r="X22" s="569" t="s">
        <v>928</v>
      </c>
      <c r="Y22" s="570" t="s">
        <v>928</v>
      </c>
    </row>
    <row r="23" spans="1:62" s="216" customFormat="1" ht="16.2" thickBot="1">
      <c r="A23" s="223" t="s">
        <v>936</v>
      </c>
      <c r="B23" s="553">
        <v>170.10930905048085</v>
      </c>
      <c r="C23" s="760">
        <v>164.83468802189779</v>
      </c>
      <c r="D23" s="1011">
        <v>177.10569887138783</v>
      </c>
      <c r="E23" s="1012">
        <v>167.70508059552677</v>
      </c>
      <c r="F23" s="704">
        <v>190.05493420403005</v>
      </c>
      <c r="G23" s="1011">
        <v>159.53948005353229</v>
      </c>
      <c r="H23" s="1012">
        <v>180.40661814024048</v>
      </c>
      <c r="I23" s="554">
        <v>168.05423744921239</v>
      </c>
      <c r="J23" s="554">
        <v>161.48809231524675</v>
      </c>
      <c r="K23" s="704">
        <v>139.80096274591878</v>
      </c>
      <c r="L23" s="1011">
        <v>13.92690316239576</v>
      </c>
      <c r="M23" s="1012">
        <v>29.890440168104401</v>
      </c>
      <c r="N23" s="554">
        <v>179.15577467296919</v>
      </c>
      <c r="O23" s="555">
        <v>188.35913978494622</v>
      </c>
      <c r="P23" s="1012">
        <v>0</v>
      </c>
      <c r="Q23" s="704">
        <v>222.42850203412473</v>
      </c>
      <c r="R23" s="1011">
        <v>234.52380952380952</v>
      </c>
      <c r="S23" s="1011">
        <v>236.66802681433984</v>
      </c>
      <c r="T23" s="1011">
        <v>187.03833926815531</v>
      </c>
      <c r="U23" s="1013">
        <v>193.08724633031201</v>
      </c>
      <c r="V23" s="556">
        <v>140.49109190333391</v>
      </c>
      <c r="W23" s="1012">
        <v>165.57925670529241</v>
      </c>
      <c r="X23" s="711" t="s">
        <v>928</v>
      </c>
      <c r="Y23" s="571" t="s">
        <v>928</v>
      </c>
    </row>
    <row r="24" spans="1:62" s="206" customFormat="1" ht="16.2" thickBot="1">
      <c r="A24" s="226" t="s">
        <v>452</v>
      </c>
      <c r="B24" s="578">
        <v>294.22431097888892</v>
      </c>
      <c r="C24" s="579">
        <v>264.41963461029002</v>
      </c>
      <c r="D24" s="580">
        <v>356.73252467955206</v>
      </c>
      <c r="E24" s="581">
        <v>286.01314775725695</v>
      </c>
      <c r="F24" s="582">
        <v>330.83811360748871</v>
      </c>
      <c r="G24" s="580">
        <v>222.4300378712378</v>
      </c>
      <c r="H24" s="581">
        <v>296.56186219035146</v>
      </c>
      <c r="I24" s="583">
        <v>286.30312492962065</v>
      </c>
      <c r="J24" s="583">
        <v>295.57512889761847</v>
      </c>
      <c r="K24" s="582">
        <v>218.11664573740757</v>
      </c>
      <c r="L24" s="580">
        <v>24.609032231915776</v>
      </c>
      <c r="M24" s="581">
        <v>49.149957973899575</v>
      </c>
      <c r="N24" s="583">
        <v>447.73430271496539</v>
      </c>
      <c r="O24" s="584">
        <v>219.35698924731182</v>
      </c>
      <c r="P24" s="581">
        <v>0</v>
      </c>
      <c r="Q24" s="582">
        <v>427.91906005221932</v>
      </c>
      <c r="R24" s="580">
        <v>1043.7142857142858</v>
      </c>
      <c r="S24" s="580">
        <v>311.27805304575924</v>
      </c>
      <c r="T24" s="580">
        <v>260.06284546869182</v>
      </c>
      <c r="U24" s="585">
        <v>283.77825459212318</v>
      </c>
      <c r="V24" s="586">
        <v>458.97787969659555</v>
      </c>
      <c r="W24" s="581">
        <v>285.72342476113033</v>
      </c>
      <c r="X24" s="587" t="s">
        <v>928</v>
      </c>
      <c r="Y24" s="588" t="s">
        <v>928</v>
      </c>
    </row>
    <row r="25" spans="1:62" ht="16.2" thickTop="1">
      <c r="O25" s="82"/>
    </row>
    <row r="26" spans="1:62" ht="18" hidden="1">
      <c r="B26" s="44" t="s">
        <v>941</v>
      </c>
    </row>
    <row r="27" spans="1:62">
      <c r="B27" s="44" t="s">
        <v>942</v>
      </c>
      <c r="P27" s="44" t="s">
        <v>942</v>
      </c>
    </row>
    <row r="28" spans="1:62">
      <c r="O28" s="82"/>
    </row>
    <row r="29" spans="1:62" ht="16.2">
      <c r="A29" s="128" t="s">
        <v>204</v>
      </c>
      <c r="B29" s="83"/>
      <c r="C29" s="83"/>
      <c r="D29" s="83"/>
      <c r="E29" s="83"/>
      <c r="F29" s="83"/>
      <c r="G29" s="83"/>
      <c r="H29" s="83"/>
      <c r="I29" s="83"/>
      <c r="J29" s="83"/>
      <c r="K29" s="83"/>
      <c r="L29" s="83"/>
      <c r="M29" s="83"/>
      <c r="N29" s="83"/>
      <c r="O29" s="83"/>
      <c r="P29" s="83"/>
      <c r="Q29" s="83"/>
      <c r="R29" s="83"/>
      <c r="S29" s="83"/>
      <c r="T29" s="83"/>
      <c r="U29" s="83"/>
      <c r="V29" s="83"/>
      <c r="W29" s="83"/>
    </row>
    <row r="30" spans="1:62">
      <c r="B30" s="82"/>
      <c r="C30" s="82"/>
      <c r="D30" s="82"/>
      <c r="E30" s="82"/>
      <c r="F30" s="82"/>
      <c r="G30" s="82"/>
      <c r="H30" s="82"/>
      <c r="I30" s="82"/>
      <c r="J30" s="82"/>
      <c r="K30" s="82"/>
      <c r="L30" s="82"/>
      <c r="M30" s="82"/>
      <c r="N30" s="82"/>
      <c r="O30" s="82"/>
      <c r="P30" s="82"/>
      <c r="Q30" s="82"/>
      <c r="R30" s="82"/>
      <c r="S30" s="82"/>
      <c r="T30" s="82"/>
      <c r="U30" s="82"/>
      <c r="V30" s="82"/>
      <c r="W30" s="82"/>
    </row>
    <row r="32" spans="1:62">
      <c r="B32" s="83"/>
      <c r="C32" s="83"/>
      <c r="D32" s="83"/>
      <c r="E32" s="83"/>
      <c r="F32" s="83"/>
      <c r="G32" s="83"/>
      <c r="H32" s="83"/>
      <c r="I32" s="83"/>
      <c r="J32" s="83"/>
      <c r="K32" s="83"/>
      <c r="L32" s="83"/>
      <c r="M32" s="83"/>
      <c r="N32" s="83"/>
      <c r="O32" s="83"/>
      <c r="P32" s="83"/>
      <c r="Q32" s="83"/>
      <c r="R32" s="83"/>
      <c r="S32" s="83"/>
      <c r="T32" s="83"/>
      <c r="U32" s="83"/>
      <c r="V32" s="83"/>
      <c r="W32" s="83"/>
    </row>
    <row r="35" spans="2:23">
      <c r="B35" s="83"/>
      <c r="C35" s="83"/>
      <c r="D35" s="83"/>
      <c r="E35" s="83"/>
      <c r="F35" s="83"/>
      <c r="G35" s="83"/>
      <c r="H35" s="83"/>
      <c r="I35" s="83"/>
      <c r="J35" s="83"/>
      <c r="K35" s="83"/>
      <c r="L35" s="83"/>
      <c r="M35" s="83"/>
      <c r="N35" s="83"/>
      <c r="O35" s="83"/>
      <c r="P35" s="83"/>
      <c r="Q35" s="83"/>
      <c r="R35" s="83"/>
      <c r="S35" s="83"/>
      <c r="T35" s="83"/>
      <c r="U35" s="83"/>
      <c r="V35" s="83"/>
      <c r="W35" s="83"/>
    </row>
    <row r="37" spans="2:23">
      <c r="I37" s="81"/>
      <c r="P37" s="81"/>
    </row>
    <row r="40" spans="2:23">
      <c r="B40" s="83"/>
      <c r="C40" s="83"/>
      <c r="D40" s="83"/>
      <c r="E40" s="83"/>
      <c r="F40" s="83"/>
      <c r="G40" s="83"/>
      <c r="H40" s="83"/>
      <c r="I40" s="83"/>
      <c r="J40" s="83"/>
      <c r="K40" s="83"/>
      <c r="L40" s="83"/>
      <c r="M40" s="83"/>
      <c r="N40" s="83"/>
      <c r="O40" s="83"/>
      <c r="P40" s="83"/>
      <c r="Q40" s="83"/>
      <c r="R40" s="83"/>
      <c r="S40" s="83"/>
      <c r="T40" s="83"/>
      <c r="U40" s="83"/>
      <c r="V40" s="83"/>
      <c r="W40" s="83"/>
    </row>
    <row r="43" spans="2:23">
      <c r="B43" s="84"/>
      <c r="C43" s="84"/>
      <c r="D43" s="84"/>
      <c r="E43" s="84"/>
      <c r="F43" s="84"/>
      <c r="G43" s="84"/>
      <c r="H43" s="84"/>
      <c r="I43" s="84"/>
      <c r="J43" s="84"/>
      <c r="K43" s="84"/>
      <c r="L43" s="84"/>
      <c r="M43" s="84"/>
      <c r="N43" s="84"/>
      <c r="O43" s="84"/>
      <c r="P43" s="84"/>
      <c r="Q43" s="84"/>
      <c r="R43" s="84"/>
      <c r="S43" s="84"/>
      <c r="T43" s="84"/>
      <c r="U43" s="84"/>
      <c r="V43" s="84"/>
      <c r="W43" s="84"/>
    </row>
    <row r="44" spans="2:23">
      <c r="B44" s="84"/>
      <c r="C44" s="84"/>
      <c r="D44" s="84"/>
      <c r="E44" s="84"/>
      <c r="F44" s="84"/>
      <c r="G44" s="84"/>
      <c r="H44" s="84"/>
      <c r="I44" s="84"/>
      <c r="J44" s="84"/>
      <c r="K44" s="84"/>
      <c r="L44" s="84"/>
      <c r="M44" s="84"/>
      <c r="N44" s="84"/>
      <c r="O44" s="84"/>
      <c r="P44" s="84"/>
      <c r="Q44" s="84"/>
      <c r="R44" s="84"/>
      <c r="S44" s="84"/>
      <c r="T44" s="84"/>
      <c r="U44" s="84"/>
      <c r="V44" s="84"/>
      <c r="W44" s="84"/>
    </row>
    <row r="45" spans="2:23">
      <c r="B45" s="84"/>
      <c r="C45" s="84"/>
      <c r="D45" s="84"/>
      <c r="E45" s="84"/>
      <c r="F45" s="84"/>
      <c r="G45" s="84"/>
      <c r="H45" s="84"/>
      <c r="I45" s="84"/>
      <c r="J45" s="84"/>
      <c r="K45" s="84"/>
      <c r="L45" s="84"/>
      <c r="M45" s="84"/>
      <c r="N45" s="84"/>
      <c r="O45" s="84"/>
      <c r="P45" s="84"/>
      <c r="Q45" s="84"/>
      <c r="R45" s="84"/>
      <c r="S45" s="84"/>
      <c r="T45" s="84"/>
      <c r="U45" s="84"/>
      <c r="V45" s="84"/>
      <c r="W45" s="84"/>
    </row>
    <row r="48" spans="2:23">
      <c r="B48" s="84"/>
      <c r="C48" s="84"/>
      <c r="D48" s="84"/>
      <c r="E48" s="84"/>
      <c r="F48" s="84"/>
      <c r="G48" s="84"/>
      <c r="H48" s="84"/>
      <c r="I48" s="84"/>
      <c r="J48" s="84"/>
      <c r="K48" s="84"/>
      <c r="L48" s="84"/>
      <c r="M48" s="84"/>
      <c r="N48" s="84"/>
      <c r="O48" s="84"/>
      <c r="P48" s="84"/>
      <c r="Q48" s="84"/>
      <c r="R48" s="84"/>
      <c r="S48" s="84"/>
      <c r="T48" s="84"/>
      <c r="U48" s="84"/>
      <c r="V48" s="84"/>
      <c r="W48" s="84"/>
    </row>
    <row r="49" spans="2:23">
      <c r="B49" s="84"/>
      <c r="C49" s="84"/>
      <c r="D49" s="84"/>
      <c r="E49" s="84"/>
      <c r="F49" s="84"/>
      <c r="G49" s="84"/>
      <c r="H49" s="84"/>
      <c r="I49" s="84"/>
      <c r="J49" s="84"/>
      <c r="K49" s="84"/>
      <c r="L49" s="84"/>
      <c r="M49" s="84"/>
      <c r="N49" s="84"/>
      <c r="O49" s="84"/>
      <c r="P49" s="84"/>
      <c r="Q49" s="84"/>
      <c r="R49" s="84"/>
      <c r="S49" s="84"/>
      <c r="T49" s="84"/>
      <c r="U49" s="84"/>
      <c r="V49" s="84"/>
      <c r="W49" s="84"/>
    </row>
    <row r="50" spans="2:23">
      <c r="B50" s="84"/>
      <c r="C50" s="84"/>
      <c r="D50" s="84"/>
      <c r="E50" s="84"/>
      <c r="F50" s="84"/>
      <c r="G50" s="84"/>
      <c r="H50" s="84"/>
      <c r="I50" s="84"/>
      <c r="J50" s="84"/>
      <c r="K50" s="84"/>
      <c r="L50" s="84"/>
      <c r="M50" s="84"/>
      <c r="N50" s="84"/>
      <c r="O50" s="84"/>
      <c r="P50" s="84"/>
      <c r="Q50" s="84"/>
      <c r="R50" s="84"/>
      <c r="S50" s="84"/>
      <c r="T50" s="84"/>
      <c r="U50" s="84"/>
      <c r="V50" s="84"/>
      <c r="W50" s="84"/>
    </row>
    <row r="51" spans="2:23">
      <c r="B51" s="84"/>
      <c r="C51" s="84"/>
      <c r="D51" s="84"/>
      <c r="E51" s="84"/>
      <c r="F51" s="84"/>
      <c r="G51" s="84"/>
      <c r="H51" s="84"/>
      <c r="I51" s="84"/>
      <c r="J51" s="84"/>
      <c r="K51" s="84"/>
      <c r="L51" s="84"/>
      <c r="M51" s="84"/>
      <c r="N51" s="84"/>
      <c r="O51" s="84"/>
      <c r="P51" s="84"/>
      <c r="Q51" s="84"/>
      <c r="R51" s="84"/>
      <c r="S51" s="84"/>
      <c r="T51" s="84"/>
      <c r="U51" s="84"/>
      <c r="V51" s="84"/>
      <c r="W51" s="84"/>
    </row>
    <row r="52" spans="2:23">
      <c r="B52" s="84"/>
      <c r="C52" s="84"/>
      <c r="D52" s="84"/>
      <c r="E52" s="84"/>
      <c r="F52" s="84"/>
      <c r="G52" s="84"/>
      <c r="H52" s="84"/>
      <c r="I52" s="84"/>
      <c r="J52" s="84"/>
      <c r="K52" s="84"/>
      <c r="L52" s="84"/>
      <c r="M52" s="84"/>
      <c r="N52" s="84"/>
      <c r="O52" s="84"/>
      <c r="P52" s="84"/>
      <c r="Q52" s="84"/>
      <c r="R52" s="84"/>
      <c r="S52" s="84"/>
      <c r="T52" s="84"/>
      <c r="U52" s="84"/>
      <c r="V52" s="84"/>
      <c r="W52" s="84"/>
    </row>
    <row r="53" spans="2:23">
      <c r="B53" s="84"/>
      <c r="C53" s="84"/>
      <c r="D53" s="84"/>
      <c r="E53" s="84"/>
      <c r="F53" s="84"/>
      <c r="G53" s="84"/>
      <c r="H53" s="84"/>
      <c r="I53" s="84"/>
      <c r="J53" s="84"/>
      <c r="K53" s="84"/>
      <c r="L53" s="84"/>
      <c r="M53" s="84"/>
      <c r="N53" s="84"/>
      <c r="O53" s="84"/>
      <c r="P53" s="84"/>
      <c r="Q53" s="84"/>
      <c r="R53" s="84"/>
      <c r="S53" s="84"/>
      <c r="T53" s="84"/>
      <c r="U53" s="84"/>
      <c r="V53" s="84"/>
      <c r="W53" s="84"/>
    </row>
    <row r="268" spans="1:1" ht="20.399999999999999">
      <c r="A268" s="63"/>
    </row>
  </sheetData>
  <hyperlinks>
    <hyperlink ref="A1" location="'Table of Contents'!A1" display="Return to Table of Contents" xr:uid="{FF085601-BB0C-4F29-AD2A-092020A59CF7}"/>
    <hyperlink ref="A29" location="'Table of Contents'!A1" display="Return to Table of Contents" xr:uid="{CAC486D0-621B-4344-B658-243AE139364D}"/>
  </hyperlinks>
  <pageMargins left="0.7" right="0.7" top="0.75" bottom="0.75" header="0.3" footer="0.3"/>
  <pageSetup scale="43" orientation="landscape" r:id="rId1"/>
  <colBreaks count="1" manualBreakCount="1">
    <brk id="15" min="1" max="3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2023-4758-45D5-8D7B-2426E1DB9C30}">
  <dimension ref="A1:Y21"/>
  <sheetViews>
    <sheetView workbookViewId="0">
      <pane xSplit="1" topLeftCell="B1" activePane="topRight" state="frozen"/>
      <selection pane="topRight" activeCell="K21" sqref="K21"/>
    </sheetView>
  </sheetViews>
  <sheetFormatPr defaultColWidth="7.69921875" defaultRowHeight="14.4"/>
  <cols>
    <col min="1" max="1" width="28.19921875" style="42" customWidth="1"/>
    <col min="2" max="2" width="12.59765625" style="42" customWidth="1"/>
    <col min="3" max="3" width="13.69921875" style="42" bestFit="1" customWidth="1"/>
    <col min="4" max="4" width="13.5" style="42" bestFit="1" customWidth="1"/>
    <col min="5" max="5" width="14.8984375" style="42" bestFit="1" customWidth="1"/>
    <col min="6" max="6" width="13.09765625" style="42" customWidth="1"/>
    <col min="7" max="8" width="13.19921875" style="42" customWidth="1"/>
    <col min="9" max="9" width="17.19921875" style="42" customWidth="1"/>
    <col min="10" max="10" width="11.69921875" style="42" bestFit="1" customWidth="1"/>
    <col min="11" max="11" width="10.19921875" style="42" customWidth="1"/>
    <col min="12" max="12" width="12.19921875" style="42" customWidth="1"/>
    <col min="13" max="13" width="10.19921875" style="42" customWidth="1"/>
    <col min="14" max="14" width="12.5" style="42" customWidth="1"/>
    <col min="15" max="15" width="10" style="42" customWidth="1"/>
    <col min="16" max="16" width="9.59765625" style="42" customWidth="1"/>
    <col min="17" max="17" width="12.59765625" style="42" bestFit="1" customWidth="1"/>
    <col min="18" max="18" width="9.09765625" style="42" customWidth="1"/>
    <col min="19" max="19" width="11.69921875" style="42" bestFit="1" customWidth="1"/>
    <col min="20" max="21" width="12.59765625" style="42" bestFit="1" customWidth="1"/>
    <col min="22" max="22" width="11.09765625" style="42" bestFit="1" customWidth="1"/>
    <col min="23" max="23" width="13.69921875" style="42" bestFit="1" customWidth="1"/>
    <col min="24" max="24" width="11.5" style="42" customWidth="1"/>
    <col min="25" max="25" width="14.8984375" style="42" bestFit="1" customWidth="1"/>
    <col min="26" max="16384" width="7.69921875" style="42"/>
  </cols>
  <sheetData>
    <row r="1" spans="1:25" s="227" customFormat="1">
      <c r="A1" s="233" t="s">
        <v>204</v>
      </c>
    </row>
    <row r="2" spans="1:25" s="228" customFormat="1" ht="43.2">
      <c r="A2" s="589"/>
      <c r="B2" s="590" t="s">
        <v>943</v>
      </c>
      <c r="C2" s="590" t="s">
        <v>944</v>
      </c>
      <c r="D2" s="590" t="s">
        <v>945</v>
      </c>
      <c r="E2" s="590" t="s">
        <v>946</v>
      </c>
      <c r="F2" s="590" t="s">
        <v>815</v>
      </c>
      <c r="G2" s="590" t="s">
        <v>947</v>
      </c>
      <c r="H2" s="590" t="s">
        <v>948</v>
      </c>
      <c r="I2" s="590" t="s">
        <v>949</v>
      </c>
      <c r="J2" s="590" t="s">
        <v>576</v>
      </c>
      <c r="K2" s="590" t="s">
        <v>950</v>
      </c>
      <c r="L2" s="590" t="s">
        <v>951</v>
      </c>
      <c r="M2" s="590" t="s">
        <v>952</v>
      </c>
      <c r="N2" s="590" t="s">
        <v>953</v>
      </c>
      <c r="O2" s="590" t="s">
        <v>954</v>
      </c>
      <c r="P2" s="590" t="s">
        <v>955</v>
      </c>
      <c r="Q2" s="590" t="s">
        <v>956</v>
      </c>
      <c r="R2" s="590" t="s">
        <v>957</v>
      </c>
      <c r="S2" s="590" t="s">
        <v>958</v>
      </c>
      <c r="T2" s="590" t="s">
        <v>959</v>
      </c>
      <c r="U2" s="590" t="s">
        <v>960</v>
      </c>
      <c r="V2" s="590" t="s">
        <v>667</v>
      </c>
      <c r="W2" s="590" t="s">
        <v>961</v>
      </c>
      <c r="X2" s="590" t="s">
        <v>962</v>
      </c>
      <c r="Y2" s="590" t="s">
        <v>207</v>
      </c>
    </row>
    <row r="3" spans="1:25" s="227" customFormat="1" ht="15.6">
      <c r="A3" s="591" t="s">
        <v>963</v>
      </c>
      <c r="B3" s="229">
        <v>552269</v>
      </c>
      <c r="C3" s="229">
        <v>6020695</v>
      </c>
      <c r="D3" s="229">
        <v>1838364</v>
      </c>
      <c r="E3" s="229">
        <v>7859059</v>
      </c>
      <c r="F3" s="229">
        <v>151909</v>
      </c>
      <c r="G3" s="229">
        <v>70238</v>
      </c>
      <c r="H3" s="229">
        <v>222147</v>
      </c>
      <c r="I3" s="229">
        <v>8081206</v>
      </c>
      <c r="J3" s="229">
        <v>8146</v>
      </c>
      <c r="K3" s="229">
        <v>14334</v>
      </c>
      <c r="L3" s="229">
        <v>98691</v>
      </c>
      <c r="M3" s="229">
        <v>113025</v>
      </c>
      <c r="N3" s="229">
        <v>258309</v>
      </c>
      <c r="O3" s="229">
        <v>465</v>
      </c>
      <c r="P3" s="230">
        <v>0</v>
      </c>
      <c r="Q3" s="229">
        <v>16469</v>
      </c>
      <c r="R3" s="229">
        <v>21</v>
      </c>
      <c r="S3" s="229">
        <v>3431</v>
      </c>
      <c r="T3" s="229">
        <v>104749</v>
      </c>
      <c r="U3" s="229">
        <v>124670</v>
      </c>
      <c r="V3" s="229">
        <v>85035</v>
      </c>
      <c r="W3" s="229">
        <v>9223125</v>
      </c>
      <c r="X3" s="167"/>
      <c r="Y3" s="167"/>
    </row>
    <row r="4" spans="1:25" s="227" customFormat="1" ht="15.6">
      <c r="A4" s="591"/>
      <c r="B4" s="592"/>
      <c r="C4" s="167"/>
      <c r="D4" s="167"/>
      <c r="E4" s="167"/>
      <c r="F4" s="167"/>
      <c r="G4" s="167"/>
      <c r="H4" s="167"/>
      <c r="I4" s="167"/>
      <c r="J4" s="167"/>
      <c r="K4" s="167"/>
      <c r="L4" s="167"/>
      <c r="M4" s="167"/>
      <c r="N4" s="167"/>
      <c r="O4" s="167"/>
      <c r="P4" s="167"/>
      <c r="Q4" s="167"/>
      <c r="R4" s="167"/>
      <c r="S4" s="167"/>
      <c r="T4" s="167"/>
      <c r="U4" s="167"/>
      <c r="V4" s="167"/>
      <c r="W4" s="167"/>
      <c r="X4" s="167"/>
      <c r="Y4" s="167"/>
    </row>
    <row r="5" spans="1:25" s="227" customFormat="1" ht="15.6">
      <c r="A5" s="591" t="s">
        <v>964</v>
      </c>
      <c r="B5" s="231">
        <v>68544868</v>
      </c>
      <c r="C5" s="593">
        <v>599570590</v>
      </c>
      <c r="D5" s="593">
        <v>330219490</v>
      </c>
      <c r="E5" s="593">
        <v>929790080</v>
      </c>
      <c r="F5" s="593">
        <v>21386232</v>
      </c>
      <c r="G5" s="593">
        <v>4417307</v>
      </c>
      <c r="H5" s="593">
        <v>25803539</v>
      </c>
      <c r="I5" s="593">
        <v>955593619</v>
      </c>
      <c r="J5" s="593">
        <v>1092273</v>
      </c>
      <c r="K5" s="593">
        <v>1122577</v>
      </c>
      <c r="L5" s="593">
        <v>1054230</v>
      </c>
      <c r="M5" s="593">
        <v>2176807</v>
      </c>
      <c r="N5" s="593">
        <v>69376251</v>
      </c>
      <c r="O5" s="593">
        <v>14414</v>
      </c>
      <c r="P5" s="593">
        <v>0</v>
      </c>
      <c r="Q5" s="593">
        <v>3384224</v>
      </c>
      <c r="R5" s="593">
        <v>16993</v>
      </c>
      <c r="S5" s="593">
        <v>255987</v>
      </c>
      <c r="T5" s="593">
        <v>7649244</v>
      </c>
      <c r="U5" s="593">
        <v>11306448</v>
      </c>
      <c r="V5" s="594">
        <v>27082524</v>
      </c>
      <c r="W5" s="595">
        <v>1135187203</v>
      </c>
      <c r="X5" s="596">
        <v>0</v>
      </c>
      <c r="Y5" s="593">
        <v>1135187203</v>
      </c>
    </row>
    <row r="6" spans="1:25" s="227" customFormat="1" ht="15.6">
      <c r="A6" s="591" t="s">
        <v>965</v>
      </c>
      <c r="B6" s="597">
        <v>93946098</v>
      </c>
      <c r="C6" s="598">
        <v>992419382</v>
      </c>
      <c r="D6" s="598">
        <v>325584741</v>
      </c>
      <c r="E6" s="598">
        <v>1318004123</v>
      </c>
      <c r="F6" s="598">
        <v>28871055</v>
      </c>
      <c r="G6" s="598">
        <v>11205734</v>
      </c>
      <c r="H6" s="598">
        <v>40076789</v>
      </c>
      <c r="I6" s="598">
        <v>1358080912</v>
      </c>
      <c r="J6" s="598">
        <v>1315482</v>
      </c>
      <c r="K6" s="598">
        <v>2003907</v>
      </c>
      <c r="L6" s="598">
        <v>1374460</v>
      </c>
      <c r="M6" s="598">
        <v>3378367</v>
      </c>
      <c r="N6" s="598">
        <v>46277549</v>
      </c>
      <c r="O6" s="598">
        <v>87587</v>
      </c>
      <c r="P6" s="598">
        <v>0</v>
      </c>
      <c r="Q6" s="598">
        <v>3663175</v>
      </c>
      <c r="R6" s="598">
        <v>4925</v>
      </c>
      <c r="S6" s="598">
        <v>812008</v>
      </c>
      <c r="T6" s="598">
        <v>19592079</v>
      </c>
      <c r="U6" s="598">
        <v>24072187</v>
      </c>
      <c r="V6" s="598">
        <v>11946660</v>
      </c>
      <c r="W6" s="599">
        <v>1539104841</v>
      </c>
      <c r="X6" s="598">
        <v>95220538</v>
      </c>
      <c r="Y6" s="598">
        <v>1634325379</v>
      </c>
    </row>
    <row r="7" spans="1:25" s="227" customFormat="1" ht="15.6">
      <c r="A7" s="591" t="s">
        <v>966</v>
      </c>
      <c r="B7" s="593">
        <v>162490966</v>
      </c>
      <c r="C7" s="593">
        <v>1591989972</v>
      </c>
      <c r="D7" s="593">
        <v>655804231</v>
      </c>
      <c r="E7" s="593">
        <v>2247794203</v>
      </c>
      <c r="F7" s="593">
        <v>50257287</v>
      </c>
      <c r="G7" s="593">
        <v>15623041</v>
      </c>
      <c r="H7" s="593">
        <v>65880328</v>
      </c>
      <c r="I7" s="593">
        <v>2313674531</v>
      </c>
      <c r="J7" s="593">
        <v>2407755</v>
      </c>
      <c r="K7" s="593">
        <v>3126484</v>
      </c>
      <c r="L7" s="593">
        <v>2428690</v>
      </c>
      <c r="M7" s="593">
        <v>5555174</v>
      </c>
      <c r="N7" s="593">
        <v>115653800</v>
      </c>
      <c r="O7" s="593">
        <v>102001</v>
      </c>
      <c r="P7" s="593">
        <v>0</v>
      </c>
      <c r="Q7" s="593">
        <v>7047399</v>
      </c>
      <c r="R7" s="593">
        <v>21918</v>
      </c>
      <c r="S7" s="593">
        <v>1067995</v>
      </c>
      <c r="T7" s="593">
        <v>27241323</v>
      </c>
      <c r="U7" s="593">
        <v>35378635</v>
      </c>
      <c r="V7" s="593">
        <v>39029184</v>
      </c>
      <c r="W7" s="593">
        <v>2674292044</v>
      </c>
      <c r="X7" s="593">
        <v>95220538</v>
      </c>
      <c r="Y7" s="593">
        <v>2769512582</v>
      </c>
    </row>
    <row r="8" spans="1:25" s="227" customFormat="1" ht="15.6">
      <c r="A8" s="591"/>
      <c r="B8" s="167"/>
      <c r="C8" s="167"/>
      <c r="D8" s="167"/>
      <c r="E8" s="167"/>
      <c r="F8" s="167"/>
      <c r="G8" s="167"/>
      <c r="H8" s="167"/>
      <c r="I8" s="167"/>
      <c r="J8" s="167"/>
      <c r="K8" s="167"/>
      <c r="L8" s="167"/>
      <c r="M8" s="167"/>
      <c r="N8" s="167"/>
      <c r="O8" s="167"/>
      <c r="P8" s="167"/>
      <c r="Q8" s="167"/>
      <c r="R8" s="167"/>
      <c r="S8" s="167"/>
      <c r="T8" s="167"/>
      <c r="U8" s="167"/>
      <c r="V8" s="167"/>
      <c r="W8" s="167"/>
      <c r="X8" s="167"/>
      <c r="Y8" s="167"/>
    </row>
    <row r="9" spans="1:25" s="227" customFormat="1" ht="15.6">
      <c r="A9" s="591" t="s">
        <v>967</v>
      </c>
      <c r="B9" s="167"/>
      <c r="C9" s="167"/>
      <c r="D9" s="167"/>
      <c r="E9" s="167"/>
      <c r="F9" s="167"/>
      <c r="G9" s="167"/>
      <c r="H9" s="167"/>
      <c r="I9" s="167"/>
      <c r="J9" s="167"/>
      <c r="K9" s="167"/>
      <c r="L9" s="167"/>
      <c r="M9" s="167"/>
      <c r="N9" s="167"/>
      <c r="O9" s="167"/>
      <c r="P9" s="167"/>
      <c r="Q9" s="167"/>
      <c r="R9" s="167"/>
      <c r="S9" s="167"/>
      <c r="T9" s="167"/>
      <c r="U9" s="167"/>
      <c r="V9" s="167"/>
      <c r="W9" s="167"/>
      <c r="X9" s="167"/>
      <c r="Y9" s="167"/>
    </row>
    <row r="10" spans="1:25" s="227" customFormat="1" ht="15.6">
      <c r="A10" s="591" t="s">
        <v>968</v>
      </c>
      <c r="B10" s="234">
        <v>124.11500192840808</v>
      </c>
      <c r="C10" s="234">
        <v>99.584946588392199</v>
      </c>
      <c r="D10" s="234">
        <v>179.62682580816423</v>
      </c>
      <c r="E10" s="234">
        <v>118.30806716173018</v>
      </c>
      <c r="F10" s="234">
        <v>140.78317940345866</v>
      </c>
      <c r="G10" s="234">
        <v>62.890557817705513</v>
      </c>
      <c r="H10" s="234">
        <v>116.15524405011097</v>
      </c>
      <c r="I10" s="234">
        <v>118.24888748040824</v>
      </c>
      <c r="J10" s="234">
        <v>134.08703658237172</v>
      </c>
      <c r="K10" s="234">
        <v>78.315682991488771</v>
      </c>
      <c r="L10" s="234">
        <v>10.682129069520016</v>
      </c>
      <c r="M10" s="234">
        <v>19.259517805795177</v>
      </c>
      <c r="N10" s="234">
        <v>268.57852804199621</v>
      </c>
      <c r="O10" s="234">
        <v>30.99784946236559</v>
      </c>
      <c r="P10" s="234">
        <v>0</v>
      </c>
      <c r="Q10" s="234">
        <v>205.49055801809459</v>
      </c>
      <c r="R10" s="234">
        <v>809.19047619047615</v>
      </c>
      <c r="S10" s="234">
        <v>74.610026231419411</v>
      </c>
      <c r="T10" s="234">
        <v>73.024506200536521</v>
      </c>
      <c r="U10" s="234">
        <v>90.691008261811177</v>
      </c>
      <c r="V10" s="234">
        <v>318.48678779326161</v>
      </c>
      <c r="W10" s="234">
        <v>120.14416805583791</v>
      </c>
      <c r="X10" s="600"/>
      <c r="Y10" s="600"/>
    </row>
    <row r="11" spans="1:25" s="227" customFormat="1" ht="15.6">
      <c r="A11" s="591" t="s">
        <v>969</v>
      </c>
      <c r="B11" s="235">
        <v>170.10930905048085</v>
      </c>
      <c r="C11" s="235">
        <v>164.83468802189779</v>
      </c>
      <c r="D11" s="235">
        <v>177.10569887138783</v>
      </c>
      <c r="E11" s="235">
        <v>167.70508059552677</v>
      </c>
      <c r="F11" s="235">
        <v>190.05493420403005</v>
      </c>
      <c r="G11" s="235">
        <v>159.53948005353229</v>
      </c>
      <c r="H11" s="235">
        <v>180.40661814024048</v>
      </c>
      <c r="I11" s="235">
        <v>168.05423744921239</v>
      </c>
      <c r="J11" s="235">
        <v>161.48809231524675</v>
      </c>
      <c r="K11" s="235">
        <v>139.80096274591878</v>
      </c>
      <c r="L11" s="235">
        <v>13.92690316239576</v>
      </c>
      <c r="M11" s="235">
        <v>29.890440168104401</v>
      </c>
      <c r="N11" s="235">
        <v>179.15577467296919</v>
      </c>
      <c r="O11" s="235">
        <v>188.35913978494622</v>
      </c>
      <c r="P11" s="235">
        <v>0</v>
      </c>
      <c r="Q11" s="235">
        <v>222.42850203412473</v>
      </c>
      <c r="R11" s="235">
        <v>234.52380952380952</v>
      </c>
      <c r="S11" s="235">
        <v>236.66802681433984</v>
      </c>
      <c r="T11" s="235">
        <v>187.03833926815531</v>
      </c>
      <c r="U11" s="235">
        <v>193.08724633031201</v>
      </c>
      <c r="V11" s="235">
        <v>140.49109190333391</v>
      </c>
      <c r="W11" s="235">
        <v>165.57925670529241</v>
      </c>
      <c r="X11" s="601"/>
      <c r="Y11" s="601"/>
    </row>
    <row r="12" spans="1:25" s="227" customFormat="1" ht="15.6">
      <c r="A12" s="591" t="s">
        <v>207</v>
      </c>
      <c r="B12" s="236">
        <v>294.22431097888892</v>
      </c>
      <c r="C12" s="236">
        <v>264.41963461029002</v>
      </c>
      <c r="D12" s="236">
        <v>356.73252467955206</v>
      </c>
      <c r="E12" s="236">
        <v>286.01314775725695</v>
      </c>
      <c r="F12" s="236">
        <v>330.83811360748871</v>
      </c>
      <c r="G12" s="236">
        <v>222.4300378712378</v>
      </c>
      <c r="H12" s="236">
        <v>296.56186219035146</v>
      </c>
      <c r="I12" s="236">
        <v>286.30312492962065</v>
      </c>
      <c r="J12" s="236">
        <v>295.57512889761847</v>
      </c>
      <c r="K12" s="236">
        <v>218.11664573740757</v>
      </c>
      <c r="L12" s="236">
        <v>24.609032231915776</v>
      </c>
      <c r="M12" s="236">
        <v>49.149957973899575</v>
      </c>
      <c r="N12" s="236">
        <v>447.73430271496539</v>
      </c>
      <c r="O12" s="236">
        <v>219.35698924731182</v>
      </c>
      <c r="P12" s="236">
        <v>0</v>
      </c>
      <c r="Q12" s="236">
        <v>427.91906005221932</v>
      </c>
      <c r="R12" s="236">
        <v>1043.7142857142858</v>
      </c>
      <c r="S12" s="236">
        <v>311.27805304575924</v>
      </c>
      <c r="T12" s="236">
        <v>260.06284546869182</v>
      </c>
      <c r="U12" s="236">
        <v>283.77825459212318</v>
      </c>
      <c r="V12" s="236">
        <v>458.97787969659555</v>
      </c>
      <c r="W12" s="236">
        <v>285.72342476113033</v>
      </c>
      <c r="X12" s="602"/>
      <c r="Y12" s="602"/>
    </row>
    <row r="13" spans="1:25" s="227" customFormat="1"/>
    <row r="14" spans="1:25" s="227" customFormat="1">
      <c r="B14" s="232"/>
      <c r="C14" s="232"/>
      <c r="D14" s="232"/>
      <c r="E14" s="232"/>
      <c r="F14" s="232"/>
      <c r="G14" s="232"/>
      <c r="H14" s="232"/>
      <c r="I14" s="232"/>
      <c r="J14" s="232"/>
      <c r="K14" s="232"/>
      <c r="L14" s="232"/>
      <c r="M14" s="232"/>
      <c r="N14" s="232"/>
      <c r="O14" s="232"/>
      <c r="P14" s="232"/>
      <c r="Q14" s="232"/>
      <c r="R14" s="232"/>
      <c r="S14" s="232"/>
      <c r="T14" s="232"/>
      <c r="U14" s="232"/>
      <c r="V14" s="232"/>
      <c r="W14" s="232"/>
    </row>
    <row r="15" spans="1:25" s="227" customFormat="1">
      <c r="A15" s="233" t="s">
        <v>204</v>
      </c>
      <c r="B15" s="232"/>
      <c r="C15" s="232"/>
      <c r="D15" s="232"/>
      <c r="E15" s="232"/>
      <c r="F15" s="232"/>
      <c r="G15" s="232"/>
      <c r="H15" s="232"/>
      <c r="I15" s="232"/>
      <c r="J15" s="232"/>
      <c r="K15" s="232"/>
      <c r="L15" s="232"/>
      <c r="M15" s="232"/>
      <c r="N15" s="232"/>
      <c r="O15" s="232"/>
      <c r="P15" s="232"/>
      <c r="Q15" s="232"/>
      <c r="R15" s="232"/>
      <c r="S15" s="232"/>
      <c r="T15" s="232"/>
      <c r="U15" s="232"/>
      <c r="V15" s="232"/>
      <c r="W15" s="232"/>
    </row>
    <row r="16" spans="1:25">
      <c r="B16" s="85"/>
      <c r="C16" s="85"/>
      <c r="D16" s="85"/>
      <c r="E16" s="85"/>
      <c r="F16" s="85"/>
      <c r="G16" s="85"/>
      <c r="H16" s="85"/>
      <c r="I16" s="85"/>
      <c r="J16" s="85"/>
      <c r="K16" s="85"/>
      <c r="L16" s="85"/>
      <c r="M16" s="85"/>
      <c r="N16" s="85"/>
      <c r="O16" s="85"/>
      <c r="P16" s="85"/>
      <c r="Q16" s="85"/>
      <c r="R16" s="85"/>
      <c r="S16" s="85"/>
      <c r="T16" s="85"/>
      <c r="U16" s="85"/>
      <c r="V16" s="85"/>
      <c r="W16" s="85"/>
    </row>
    <row r="17" spans="2:25">
      <c r="B17" s="85"/>
      <c r="C17" s="85"/>
      <c r="D17" s="85"/>
      <c r="E17" s="85"/>
      <c r="F17" s="85"/>
      <c r="G17" s="85"/>
      <c r="H17" s="85"/>
      <c r="I17" s="85"/>
      <c r="J17" s="85"/>
      <c r="K17" s="85"/>
      <c r="L17" s="85"/>
      <c r="M17" s="85"/>
      <c r="N17" s="85"/>
      <c r="O17" s="85"/>
      <c r="P17" s="85"/>
      <c r="Q17" s="85"/>
      <c r="R17" s="85"/>
      <c r="S17" s="85"/>
      <c r="T17" s="85"/>
      <c r="U17" s="85"/>
      <c r="V17" s="85"/>
      <c r="W17" s="85"/>
    </row>
    <row r="18" spans="2:25">
      <c r="B18" s="85"/>
      <c r="C18" s="85"/>
      <c r="D18" s="85"/>
      <c r="E18" s="85"/>
      <c r="G18" s="85"/>
      <c r="H18" s="85"/>
      <c r="I18" s="85"/>
      <c r="J18" s="85"/>
      <c r="K18" s="85"/>
      <c r="L18" s="85"/>
      <c r="M18" s="85"/>
      <c r="N18" s="85"/>
      <c r="O18" s="85"/>
      <c r="P18" s="85"/>
      <c r="Q18" s="85"/>
      <c r="R18" s="85"/>
      <c r="S18" s="85"/>
      <c r="T18" s="85"/>
      <c r="U18" s="85"/>
      <c r="V18" s="85"/>
      <c r="W18" s="85"/>
    </row>
    <row r="19" spans="2:25">
      <c r="B19" s="85"/>
      <c r="C19" s="85"/>
      <c r="D19" s="85"/>
      <c r="E19" s="85"/>
      <c r="F19" s="85"/>
      <c r="G19" s="85"/>
      <c r="H19" s="85"/>
      <c r="I19" s="85"/>
      <c r="J19" s="85"/>
      <c r="K19" s="85"/>
      <c r="L19" s="85"/>
      <c r="M19" s="85"/>
      <c r="N19" s="85"/>
      <c r="O19" s="85"/>
      <c r="P19" s="85"/>
      <c r="Q19" s="85"/>
      <c r="R19" s="85"/>
      <c r="S19" s="85"/>
      <c r="T19" s="85"/>
      <c r="U19" s="85"/>
      <c r="V19" s="85"/>
      <c r="W19" s="85"/>
      <c r="X19" s="85"/>
      <c r="Y19" s="85"/>
    </row>
    <row r="20" spans="2:25">
      <c r="B20" s="85"/>
      <c r="C20" s="85"/>
      <c r="D20" s="85"/>
      <c r="E20" s="85"/>
      <c r="F20" s="85"/>
      <c r="G20" s="85"/>
      <c r="H20" s="85"/>
      <c r="I20" s="85"/>
      <c r="J20" s="85"/>
      <c r="K20" s="85"/>
      <c r="L20" s="85"/>
      <c r="M20" s="85"/>
      <c r="N20" s="85"/>
      <c r="O20" s="85"/>
      <c r="P20" s="85"/>
      <c r="Q20" s="85"/>
      <c r="R20" s="85"/>
      <c r="S20" s="85"/>
      <c r="T20" s="85"/>
      <c r="U20" s="85"/>
      <c r="V20" s="85"/>
      <c r="W20" s="85"/>
      <c r="X20" s="85"/>
      <c r="Y20" s="85"/>
    </row>
    <row r="21" spans="2:25">
      <c r="B21" s="85"/>
      <c r="C21" s="85"/>
      <c r="D21" s="85"/>
      <c r="E21" s="85"/>
      <c r="F21" s="85"/>
      <c r="G21" s="85"/>
      <c r="H21" s="85"/>
      <c r="I21" s="85"/>
      <c r="J21" s="85"/>
      <c r="K21" s="85"/>
      <c r="L21" s="85"/>
      <c r="M21" s="85"/>
      <c r="N21" s="85"/>
      <c r="O21" s="85"/>
      <c r="P21" s="85"/>
      <c r="Q21" s="85"/>
      <c r="R21" s="85"/>
      <c r="S21" s="85"/>
      <c r="T21" s="85"/>
      <c r="U21" s="85"/>
      <c r="V21" s="85"/>
      <c r="W21" s="85"/>
      <c r="X21" s="85"/>
      <c r="Y21" s="85"/>
    </row>
  </sheetData>
  <hyperlinks>
    <hyperlink ref="A1" location="'Table of Contents'!A1" display="Return to Table of Contents" xr:uid="{B3A45624-D549-4C63-8513-7559349D1D0D}"/>
    <hyperlink ref="A15" location="'Table of Contents'!A1" display="Return to Table of Contents" xr:uid="{2A0C2E4A-EB58-4B1A-8B62-0922C673AA6F}"/>
  </hyperlinks>
  <pageMargins left="0.7" right="0.7" top="0.75" bottom="0.75" header="0.3" footer="0.3"/>
  <pageSetup scale="5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676D-1A9A-4FDC-BBF4-15CBCF3AAF8E}">
  <sheetPr>
    <pageSetUpPr fitToPage="1"/>
  </sheetPr>
  <dimension ref="A1:S101"/>
  <sheetViews>
    <sheetView zoomScale="80" zoomScaleNormal="80" workbookViewId="0"/>
  </sheetViews>
  <sheetFormatPr defaultColWidth="7.69921875" defaultRowHeight="14.4"/>
  <cols>
    <col min="1" max="1" width="22.69921875" style="42" bestFit="1" customWidth="1"/>
    <col min="2" max="2" width="19.3984375" style="42" bestFit="1" customWidth="1"/>
    <col min="3" max="3" width="14.09765625" style="42" bestFit="1" customWidth="1"/>
    <col min="4" max="4" width="14" style="42" bestFit="1" customWidth="1"/>
    <col min="5" max="5" width="16.59765625" style="42" customWidth="1"/>
    <col min="6" max="6" width="14" style="42" bestFit="1" customWidth="1"/>
    <col min="7" max="7" width="15.59765625" style="42" bestFit="1" customWidth="1"/>
    <col min="8" max="8" width="16.3984375" style="42" bestFit="1" customWidth="1"/>
    <col min="9" max="11" width="14" style="42" bestFit="1" customWidth="1"/>
    <col min="12" max="16384" width="7.69921875" style="42"/>
  </cols>
  <sheetData>
    <row r="1" spans="1:19" s="227" customFormat="1">
      <c r="A1" s="233" t="s">
        <v>204</v>
      </c>
    </row>
    <row r="2" spans="1:19" s="227" customFormat="1" ht="15" customHeight="1">
      <c r="A2" s="241" t="s">
        <v>889</v>
      </c>
      <c r="B2" s="241"/>
      <c r="C2" s="241"/>
      <c r="D2" s="241"/>
      <c r="E2" s="241"/>
      <c r="F2" s="241"/>
      <c r="G2" s="241"/>
      <c r="H2" s="241"/>
      <c r="I2" s="241"/>
      <c r="J2" s="241"/>
      <c r="K2" s="237"/>
    </row>
    <row r="3" spans="1:19" s="227" customFormat="1" ht="15" customHeight="1">
      <c r="A3" s="241" t="s">
        <v>970</v>
      </c>
      <c r="B3" s="241"/>
      <c r="C3" s="241"/>
      <c r="D3" s="241"/>
      <c r="E3" s="241"/>
      <c r="F3" s="241"/>
      <c r="G3" s="241"/>
      <c r="H3" s="241"/>
      <c r="I3" s="241"/>
      <c r="J3" s="241"/>
      <c r="K3" s="237"/>
    </row>
    <row r="4" spans="1:19" s="227" customFormat="1" ht="15" customHeight="1">
      <c r="A4" s="241" t="s">
        <v>971</v>
      </c>
      <c r="B4" s="241"/>
      <c r="C4" s="241"/>
      <c r="D4" s="241"/>
      <c r="E4" s="241"/>
      <c r="F4" s="241"/>
      <c r="G4" s="241"/>
      <c r="H4" s="241"/>
      <c r="I4" s="241"/>
      <c r="J4" s="241"/>
      <c r="K4" s="237"/>
    </row>
    <row r="5" spans="1:19" s="227" customFormat="1" ht="15" customHeight="1">
      <c r="A5" s="242"/>
      <c r="B5" s="242"/>
      <c r="C5" s="242"/>
      <c r="D5" s="242"/>
      <c r="E5" s="242"/>
      <c r="F5" s="242"/>
      <c r="G5" s="242"/>
      <c r="H5" s="242"/>
      <c r="I5" s="242"/>
      <c r="J5" s="243"/>
    </row>
    <row r="6" spans="1:19" s="227" customFormat="1" ht="15.9" customHeight="1" thickBot="1">
      <c r="A6" s="242"/>
      <c r="B6" s="242"/>
      <c r="C6" s="242"/>
      <c r="D6" s="242"/>
      <c r="E6" s="242"/>
      <c r="F6" s="242"/>
      <c r="G6" s="242"/>
      <c r="H6" s="242"/>
      <c r="I6" s="242"/>
      <c r="J6" s="243"/>
    </row>
    <row r="7" spans="1:19" s="227" customFormat="1" ht="63.75" customHeight="1" thickBot="1">
      <c r="A7" s="715" t="s">
        <v>850</v>
      </c>
      <c r="B7" s="716" t="s">
        <v>972</v>
      </c>
      <c r="C7" s="1023" t="s">
        <v>973</v>
      </c>
      <c r="D7" s="1023" t="s">
        <v>908</v>
      </c>
      <c r="E7" s="1023" t="s">
        <v>910</v>
      </c>
      <c r="F7" s="1023" t="s">
        <v>913</v>
      </c>
      <c r="G7" s="1023" t="s">
        <v>974</v>
      </c>
      <c r="H7" s="1023" t="s">
        <v>917</v>
      </c>
      <c r="I7" s="1023" t="s">
        <v>975</v>
      </c>
      <c r="J7" s="1024" t="s">
        <v>976</v>
      </c>
      <c r="K7" s="717" t="s">
        <v>977</v>
      </c>
    </row>
    <row r="8" spans="1:19" s="227" customFormat="1" ht="15" customHeight="1">
      <c r="A8" s="603" t="s">
        <v>861</v>
      </c>
      <c r="B8" s="536">
        <v>233.36995301087387</v>
      </c>
      <c r="C8" s="537">
        <v>256.72850524397535</v>
      </c>
      <c r="D8" s="537">
        <v>335.40592456438492</v>
      </c>
      <c r="E8" s="537">
        <v>264.85603146028291</v>
      </c>
      <c r="F8" s="537">
        <v>221.72975142184472</v>
      </c>
      <c r="G8" s="537">
        <v>1705.7070327095132</v>
      </c>
      <c r="H8" s="537">
        <v>387.89961989254198</v>
      </c>
      <c r="I8" s="537">
        <v>0</v>
      </c>
      <c r="J8" s="538">
        <v>0</v>
      </c>
      <c r="K8" s="539">
        <v>274.89953011631502</v>
      </c>
      <c r="L8" s="238"/>
      <c r="M8" s="239"/>
    </row>
    <row r="9" spans="1:19" s="227" customFormat="1" ht="15" customHeight="1">
      <c r="A9" s="1025" t="s">
        <v>862</v>
      </c>
      <c r="B9" s="1026">
        <v>263.82296903885606</v>
      </c>
      <c r="C9" s="1027">
        <v>242.28256265761567</v>
      </c>
      <c r="D9" s="1027">
        <v>284.79283106432774</v>
      </c>
      <c r="E9" s="1027">
        <v>211.35593724054644</v>
      </c>
      <c r="F9" s="1027">
        <v>206.07832442206359</v>
      </c>
      <c r="G9" s="1027">
        <v>181.47591718414884</v>
      </c>
      <c r="H9" s="1027">
        <v>342.58404788235998</v>
      </c>
      <c r="I9" s="1027">
        <v>0</v>
      </c>
      <c r="J9" s="1028">
        <v>170.89419236521314</v>
      </c>
      <c r="K9" s="1029">
        <v>254.57878543514425</v>
      </c>
      <c r="L9" s="238"/>
      <c r="M9" s="239"/>
    </row>
    <row r="10" spans="1:19" s="227" customFormat="1" ht="15" customHeight="1">
      <c r="A10" s="1025" t="s">
        <v>863</v>
      </c>
      <c r="B10" s="1026">
        <v>407.24423967818689</v>
      </c>
      <c r="C10" s="1027">
        <v>377.93862639386549</v>
      </c>
      <c r="D10" s="1027">
        <v>533.54216504001636</v>
      </c>
      <c r="E10" s="1027">
        <v>299.64737637350578</v>
      </c>
      <c r="F10" s="1027">
        <v>0</v>
      </c>
      <c r="G10" s="1027">
        <v>0</v>
      </c>
      <c r="H10" s="1027">
        <v>409.41778127510952</v>
      </c>
      <c r="I10" s="1027">
        <v>0</v>
      </c>
      <c r="J10" s="1028">
        <v>311.47348931962603</v>
      </c>
      <c r="K10" s="1029">
        <v>421.40302064169333</v>
      </c>
      <c r="L10" s="238"/>
      <c r="M10" s="239"/>
    </row>
    <row r="11" spans="1:19" s="227" customFormat="1" ht="15" customHeight="1">
      <c r="A11" s="1025" t="s">
        <v>864</v>
      </c>
      <c r="B11" s="1026">
        <v>457.09027973771742</v>
      </c>
      <c r="C11" s="1027">
        <v>346.89662316969952</v>
      </c>
      <c r="D11" s="1027">
        <v>459.10575235942349</v>
      </c>
      <c r="E11" s="1027">
        <v>266.62692635468909</v>
      </c>
      <c r="F11" s="1027">
        <v>0</v>
      </c>
      <c r="G11" s="1027">
        <v>0</v>
      </c>
      <c r="H11" s="1027">
        <v>477.53387251295788</v>
      </c>
      <c r="I11" s="1027">
        <v>0</v>
      </c>
      <c r="J11" s="1028">
        <v>0</v>
      </c>
      <c r="K11" s="1029">
        <v>394.24555265859448</v>
      </c>
      <c r="L11" s="238"/>
      <c r="M11" s="239"/>
    </row>
    <row r="12" spans="1:19" s="227" customFormat="1" ht="15" customHeight="1">
      <c r="A12" s="1025" t="s">
        <v>865</v>
      </c>
      <c r="B12" s="1026">
        <v>292.64251258886526</v>
      </c>
      <c r="C12" s="1027">
        <v>253.66048633528175</v>
      </c>
      <c r="D12" s="1027">
        <v>369.05036633964613</v>
      </c>
      <c r="E12" s="1027">
        <v>304.67898343344973</v>
      </c>
      <c r="F12" s="1027">
        <v>0</v>
      </c>
      <c r="G12" s="1027">
        <v>53.098433167057721</v>
      </c>
      <c r="H12" s="1027">
        <v>454.91655142285151</v>
      </c>
      <c r="I12" s="1027">
        <v>188.16598229449761</v>
      </c>
      <c r="J12" s="1028">
        <v>242.71894512300304</v>
      </c>
      <c r="K12" s="1029">
        <v>282.47297494762068</v>
      </c>
      <c r="L12" s="238"/>
      <c r="M12" s="239"/>
    </row>
    <row r="13" spans="1:19" s="227" customFormat="1" ht="15" customHeight="1">
      <c r="A13" s="1025" t="s">
        <v>866</v>
      </c>
      <c r="B13" s="1026">
        <v>295.4644864729006</v>
      </c>
      <c r="C13" s="1027">
        <v>248.04055567065467</v>
      </c>
      <c r="D13" s="1027">
        <v>498.74348047787612</v>
      </c>
      <c r="E13" s="1027">
        <v>317.86063726905059</v>
      </c>
      <c r="F13" s="1027">
        <v>0</v>
      </c>
      <c r="G13" s="1027">
        <v>0</v>
      </c>
      <c r="H13" s="1027">
        <v>396.02815688838115</v>
      </c>
      <c r="I13" s="1027">
        <v>0</v>
      </c>
      <c r="J13" s="1028">
        <v>0</v>
      </c>
      <c r="K13" s="1029">
        <v>286.82009088766131</v>
      </c>
      <c r="L13" s="238"/>
      <c r="M13" s="239"/>
    </row>
    <row r="14" spans="1:19" s="227" customFormat="1" ht="15" customHeight="1">
      <c r="A14" s="1025" t="s">
        <v>867</v>
      </c>
      <c r="B14" s="1026">
        <v>253.4029177749897</v>
      </c>
      <c r="C14" s="1027">
        <v>268.96371016655013</v>
      </c>
      <c r="D14" s="1027">
        <v>340.43904357323402</v>
      </c>
      <c r="E14" s="1027">
        <v>244.83132381824231</v>
      </c>
      <c r="F14" s="1027">
        <v>178.39173300275294</v>
      </c>
      <c r="G14" s="1027">
        <v>0</v>
      </c>
      <c r="H14" s="1027">
        <v>382.59645658595883</v>
      </c>
      <c r="I14" s="1027">
        <v>281.63393217932293</v>
      </c>
      <c r="J14" s="1028">
        <v>407.96966359351973</v>
      </c>
      <c r="K14" s="1029">
        <v>285.61189261982469</v>
      </c>
      <c r="L14" s="238"/>
      <c r="M14" s="239"/>
    </row>
    <row r="15" spans="1:19" s="227" customFormat="1" ht="15" customHeight="1">
      <c r="A15" s="1025" t="s">
        <v>868</v>
      </c>
      <c r="B15" s="1026">
        <v>624.080329396666</v>
      </c>
      <c r="C15" s="1027">
        <v>507.39611167038129</v>
      </c>
      <c r="D15" s="1027">
        <v>672.22554057525178</v>
      </c>
      <c r="E15" s="1027">
        <v>521.3475269833699</v>
      </c>
      <c r="F15" s="1027">
        <v>0</v>
      </c>
      <c r="G15" s="1027">
        <v>97.469548362233581</v>
      </c>
      <c r="H15" s="1027">
        <v>637.74454984533634</v>
      </c>
      <c r="I15" s="1027">
        <v>0</v>
      </c>
      <c r="J15" s="1028">
        <v>0</v>
      </c>
      <c r="K15" s="1029">
        <v>527.51626099041243</v>
      </c>
      <c r="L15" s="238"/>
      <c r="M15" s="239"/>
    </row>
    <row r="16" spans="1:19" s="227" customFormat="1" ht="15" customHeight="1">
      <c r="A16" s="1025" t="s">
        <v>869</v>
      </c>
      <c r="B16" s="1026">
        <v>350.4626163436817</v>
      </c>
      <c r="C16" s="1027">
        <v>324.27684056877433</v>
      </c>
      <c r="D16" s="1027">
        <v>509.06440406304932</v>
      </c>
      <c r="E16" s="1027">
        <v>348.28530570071575</v>
      </c>
      <c r="F16" s="1027">
        <v>0</v>
      </c>
      <c r="G16" s="1027">
        <v>0</v>
      </c>
      <c r="H16" s="1027">
        <v>496.52415675828598</v>
      </c>
      <c r="I16" s="1027">
        <v>0</v>
      </c>
      <c r="J16" s="1028">
        <v>0</v>
      </c>
      <c r="K16" s="1029">
        <v>362.58031196298521</v>
      </c>
      <c r="L16" s="238"/>
      <c r="M16" s="239"/>
      <c r="S16" s="244" t="s">
        <v>155</v>
      </c>
    </row>
    <row r="17" spans="1:13" s="227" customFormat="1" ht="15" customHeight="1">
      <c r="A17" s="1025" t="s">
        <v>870</v>
      </c>
      <c r="B17" s="1026">
        <v>274.63740846846986</v>
      </c>
      <c r="C17" s="1027">
        <v>246.12806420762718</v>
      </c>
      <c r="D17" s="1027">
        <v>241.35104917215739</v>
      </c>
      <c r="E17" s="1027">
        <v>419.80664675306662</v>
      </c>
      <c r="F17" s="1027">
        <v>694.09068861269122</v>
      </c>
      <c r="G17" s="1027">
        <v>39.062891756501571</v>
      </c>
      <c r="H17" s="1027">
        <v>552.44220439812148</v>
      </c>
      <c r="I17" s="1027">
        <v>0</v>
      </c>
      <c r="J17" s="1028">
        <v>0</v>
      </c>
      <c r="K17" s="1029">
        <v>235.37491194951747</v>
      </c>
      <c r="L17" s="238"/>
      <c r="M17" s="239"/>
    </row>
    <row r="18" spans="1:13" s="227" customFormat="1" ht="15" customHeight="1">
      <c r="A18" s="1025" t="s">
        <v>871</v>
      </c>
      <c r="B18" s="1026">
        <v>259.63277474908256</v>
      </c>
      <c r="C18" s="1027">
        <v>244.4006131209421</v>
      </c>
      <c r="D18" s="1027">
        <v>346.29753502061101</v>
      </c>
      <c r="E18" s="1027">
        <v>250.24557133762886</v>
      </c>
      <c r="F18" s="1027">
        <v>171.67647034199433</v>
      </c>
      <c r="G18" s="1027">
        <v>76.085152061450444</v>
      </c>
      <c r="H18" s="1027">
        <v>300.17126725412589</v>
      </c>
      <c r="I18" s="1027">
        <v>0</v>
      </c>
      <c r="J18" s="1028">
        <v>310.58744345611899</v>
      </c>
      <c r="K18" s="1029">
        <v>270.18869337225408</v>
      </c>
      <c r="L18" s="238"/>
      <c r="M18" s="239"/>
    </row>
    <row r="19" spans="1:13" s="227" customFormat="1" ht="15" customHeight="1">
      <c r="A19" s="1025" t="s">
        <v>872</v>
      </c>
      <c r="B19" s="1026">
        <v>373.4282150525446</v>
      </c>
      <c r="C19" s="1027">
        <v>325.87176964754821</v>
      </c>
      <c r="D19" s="1027">
        <v>489.5148579094415</v>
      </c>
      <c r="E19" s="1027">
        <v>494.72357078458811</v>
      </c>
      <c r="F19" s="1027">
        <v>718.74991027089982</v>
      </c>
      <c r="G19" s="1027">
        <v>0</v>
      </c>
      <c r="H19" s="1027">
        <v>440.250311849799</v>
      </c>
      <c r="I19" s="1027">
        <v>0</v>
      </c>
      <c r="J19" s="1028">
        <v>254.60130046411908</v>
      </c>
      <c r="K19" s="1029">
        <v>380.57455402553092</v>
      </c>
      <c r="L19" s="238"/>
      <c r="M19" s="239"/>
    </row>
    <row r="20" spans="1:13" s="227" customFormat="1" ht="15" customHeight="1">
      <c r="A20" s="1025" t="s">
        <v>873</v>
      </c>
      <c r="B20" s="1026">
        <v>327.27687671174749</v>
      </c>
      <c r="C20" s="1027">
        <v>293.61716899494525</v>
      </c>
      <c r="D20" s="1027">
        <v>402.67336106052085</v>
      </c>
      <c r="E20" s="1027">
        <v>432.31732042291367</v>
      </c>
      <c r="F20" s="1027">
        <v>0</v>
      </c>
      <c r="G20" s="1027">
        <v>0</v>
      </c>
      <c r="H20" s="1027">
        <v>0</v>
      </c>
      <c r="I20" s="1027">
        <v>0</v>
      </c>
      <c r="J20" s="1028">
        <v>0</v>
      </c>
      <c r="K20" s="1029">
        <v>317.10567388912256</v>
      </c>
      <c r="L20" s="238"/>
      <c r="M20" s="239"/>
    </row>
    <row r="21" spans="1:13" s="227" customFormat="1" ht="15" customHeight="1">
      <c r="A21" s="1025" t="s">
        <v>874</v>
      </c>
      <c r="B21" s="1026">
        <v>311.71114998071857</v>
      </c>
      <c r="C21" s="1027">
        <v>278.03058042199683</v>
      </c>
      <c r="D21" s="1027">
        <v>443.44410607246334</v>
      </c>
      <c r="E21" s="1027">
        <v>320.17625017831085</v>
      </c>
      <c r="F21" s="1027">
        <v>0</v>
      </c>
      <c r="G21" s="1027">
        <v>0</v>
      </c>
      <c r="H21" s="1027">
        <v>0</v>
      </c>
      <c r="I21" s="1027">
        <v>0</v>
      </c>
      <c r="J21" s="1028">
        <v>0</v>
      </c>
      <c r="K21" s="1029">
        <v>297.837850112127</v>
      </c>
      <c r="L21" s="238"/>
      <c r="M21" s="239"/>
    </row>
    <row r="22" spans="1:13" s="227" customFormat="1" ht="15" customHeight="1">
      <c r="A22" s="1025" t="s">
        <v>875</v>
      </c>
      <c r="B22" s="1026">
        <v>287.48570582062268</v>
      </c>
      <c r="C22" s="1027">
        <v>237.11902726994492</v>
      </c>
      <c r="D22" s="1027">
        <v>474.05368657339801</v>
      </c>
      <c r="E22" s="1027">
        <v>489.92369921989643</v>
      </c>
      <c r="F22" s="1027">
        <v>212.22785483194232</v>
      </c>
      <c r="G22" s="1027">
        <v>309.15810149568586</v>
      </c>
      <c r="H22" s="1027">
        <v>442.78869487308276</v>
      </c>
      <c r="I22" s="1027">
        <v>0</v>
      </c>
      <c r="J22" s="1028">
        <v>229.59735410770418</v>
      </c>
      <c r="K22" s="1029">
        <v>259.43343014769533</v>
      </c>
      <c r="L22" s="238"/>
      <c r="M22" s="239"/>
    </row>
    <row r="23" spans="1:13" s="227" customFormat="1" ht="15" customHeight="1">
      <c r="A23" s="1025" t="s">
        <v>876</v>
      </c>
      <c r="B23" s="1026">
        <v>638.77533781083775</v>
      </c>
      <c r="C23" s="1027">
        <v>457.75528660701173</v>
      </c>
      <c r="D23" s="1027">
        <v>702.50984010614229</v>
      </c>
      <c r="E23" s="1027">
        <v>595.2920526515685</v>
      </c>
      <c r="F23" s="1027">
        <v>0</v>
      </c>
      <c r="G23" s="1027">
        <v>0</v>
      </c>
      <c r="H23" s="1027">
        <v>954.66968911257732</v>
      </c>
      <c r="I23" s="1027">
        <v>0</v>
      </c>
      <c r="J23" s="1028">
        <v>0</v>
      </c>
      <c r="K23" s="1029">
        <v>537.40923588896601</v>
      </c>
      <c r="L23" s="238"/>
      <c r="M23" s="239"/>
    </row>
    <row r="24" spans="1:13" s="227" customFormat="1" ht="15" customHeight="1">
      <c r="A24" s="1025" t="s">
        <v>877</v>
      </c>
      <c r="B24" s="1026">
        <v>342.85465866194465</v>
      </c>
      <c r="C24" s="1027">
        <v>335.93808823489167</v>
      </c>
      <c r="D24" s="1027">
        <v>593.28838935286672</v>
      </c>
      <c r="E24" s="1027">
        <v>347.7056613541065</v>
      </c>
      <c r="F24" s="1027">
        <v>0</v>
      </c>
      <c r="G24" s="1027">
        <v>777.93687593451045</v>
      </c>
      <c r="H24" s="1027">
        <v>524.38313756944297</v>
      </c>
      <c r="I24" s="1027">
        <v>0</v>
      </c>
      <c r="J24" s="1028">
        <v>0</v>
      </c>
      <c r="K24" s="1029">
        <v>389.90490658709632</v>
      </c>
      <c r="L24" s="238"/>
      <c r="M24" s="239"/>
    </row>
    <row r="25" spans="1:13" s="227" customFormat="1" ht="15" customHeight="1">
      <c r="A25" s="1025" t="s">
        <v>878</v>
      </c>
      <c r="B25" s="1026">
        <v>274.9780490752384</v>
      </c>
      <c r="C25" s="1027">
        <v>238.78730520763261</v>
      </c>
      <c r="D25" s="1027">
        <v>507.5289204622436</v>
      </c>
      <c r="E25" s="1027">
        <v>395.5395886511244</v>
      </c>
      <c r="F25" s="1027">
        <v>183.23010570093442</v>
      </c>
      <c r="G25" s="1027">
        <v>69.293110596628594</v>
      </c>
      <c r="H25" s="1027">
        <v>460.49341451492086</v>
      </c>
      <c r="I25" s="1027">
        <v>0</v>
      </c>
      <c r="J25" s="1028">
        <v>0</v>
      </c>
      <c r="K25" s="1029">
        <v>273.40042575556316</v>
      </c>
      <c r="L25" s="238"/>
      <c r="M25" s="239"/>
    </row>
    <row r="26" spans="1:13" s="227" customFormat="1" ht="15" customHeight="1">
      <c r="A26" s="1025" t="s">
        <v>879</v>
      </c>
      <c r="B26" s="1026">
        <v>297.2768588208944</v>
      </c>
      <c r="C26" s="1027">
        <v>275.21976971034042</v>
      </c>
      <c r="D26" s="1027">
        <v>364.27758011915671</v>
      </c>
      <c r="E26" s="1027">
        <v>1645.9110536300523</v>
      </c>
      <c r="F26" s="1027">
        <v>404.29717959575379</v>
      </c>
      <c r="G26" s="1027">
        <v>0</v>
      </c>
      <c r="H26" s="1027">
        <v>546.26425535453654</v>
      </c>
      <c r="I26" s="1027">
        <v>0</v>
      </c>
      <c r="J26" s="1028">
        <v>0</v>
      </c>
      <c r="K26" s="1029">
        <v>315.24540795777352</v>
      </c>
      <c r="L26" s="238"/>
      <c r="M26" s="239"/>
    </row>
    <row r="27" spans="1:13" s="227" customFormat="1" ht="15" customHeight="1">
      <c r="A27" s="1025" t="s">
        <v>880</v>
      </c>
      <c r="B27" s="1026">
        <v>314.69461062928531</v>
      </c>
      <c r="C27" s="1027">
        <v>340.71955123718328</v>
      </c>
      <c r="D27" s="1027">
        <v>385.00876346560949</v>
      </c>
      <c r="E27" s="1027">
        <v>337.35370090036048</v>
      </c>
      <c r="F27" s="1027">
        <v>0</v>
      </c>
      <c r="G27" s="1027">
        <v>0</v>
      </c>
      <c r="H27" s="1027">
        <v>472.69456519405765</v>
      </c>
      <c r="I27" s="1027">
        <v>0</v>
      </c>
      <c r="J27" s="1028">
        <v>0</v>
      </c>
      <c r="K27" s="1029">
        <v>355.50263903340289</v>
      </c>
      <c r="L27" s="238"/>
      <c r="M27" s="239"/>
    </row>
    <row r="28" spans="1:13" s="227" customFormat="1" ht="15" customHeight="1">
      <c r="A28" s="1025" t="s">
        <v>473</v>
      </c>
      <c r="B28" s="1026">
        <v>501.1607265946335</v>
      </c>
      <c r="C28" s="1027">
        <v>449.65405833251782</v>
      </c>
      <c r="D28" s="1027">
        <v>323.11433154286937</v>
      </c>
      <c r="E28" s="1027">
        <v>228.468317305114</v>
      </c>
      <c r="F28" s="1027">
        <v>284.18657202660626</v>
      </c>
      <c r="G28" s="1027">
        <v>0</v>
      </c>
      <c r="H28" s="1027">
        <v>189.22004050267438</v>
      </c>
      <c r="I28" s="1027">
        <v>0</v>
      </c>
      <c r="J28" s="1028">
        <v>0</v>
      </c>
      <c r="K28" s="1029">
        <v>412.02799133824448</v>
      </c>
      <c r="L28" s="238"/>
      <c r="M28" s="239"/>
    </row>
    <row r="29" spans="1:13" s="227" customFormat="1" ht="15" customHeight="1">
      <c r="A29" s="1025" t="s">
        <v>881</v>
      </c>
      <c r="B29" s="1026">
        <v>292.66580110087079</v>
      </c>
      <c r="C29" s="1027">
        <v>284.28308700156242</v>
      </c>
      <c r="D29" s="1027">
        <v>384.30781239511487</v>
      </c>
      <c r="E29" s="1027">
        <v>257.74674661488814</v>
      </c>
      <c r="F29" s="1027">
        <v>590.96308425058987</v>
      </c>
      <c r="G29" s="1027">
        <v>0</v>
      </c>
      <c r="H29" s="1027">
        <v>588.7689696751944</v>
      </c>
      <c r="I29" s="1027">
        <v>0</v>
      </c>
      <c r="J29" s="1028">
        <v>638.86658095170833</v>
      </c>
      <c r="K29" s="1029">
        <v>311.00296516507262</v>
      </c>
      <c r="L29" s="238"/>
      <c r="M29" s="239"/>
    </row>
    <row r="30" spans="1:13" s="227" customFormat="1" ht="15" customHeight="1">
      <c r="A30" s="1025" t="s">
        <v>882</v>
      </c>
      <c r="B30" s="1026">
        <v>341.15112004935634</v>
      </c>
      <c r="C30" s="1027">
        <v>321.28228615959517</v>
      </c>
      <c r="D30" s="1027">
        <v>376.7857303831953</v>
      </c>
      <c r="E30" s="1027">
        <v>463.33678746014812</v>
      </c>
      <c r="F30" s="1027">
        <v>0</v>
      </c>
      <c r="G30" s="1027">
        <v>18.218709342888371</v>
      </c>
      <c r="H30" s="1027">
        <v>416.26898207949233</v>
      </c>
      <c r="I30" s="1027">
        <v>0</v>
      </c>
      <c r="J30" s="1028">
        <v>0</v>
      </c>
      <c r="K30" s="1029">
        <v>338.01135705074876</v>
      </c>
      <c r="L30" s="238"/>
      <c r="M30" s="239"/>
    </row>
    <row r="31" spans="1:13" s="227" customFormat="1" ht="15" customHeight="1">
      <c r="A31" s="1025" t="s">
        <v>883</v>
      </c>
      <c r="B31" s="1026">
        <v>321.42313854224085</v>
      </c>
      <c r="C31" s="1027">
        <v>280.51568654274644</v>
      </c>
      <c r="D31" s="1027">
        <v>416.21555584252098</v>
      </c>
      <c r="E31" s="1027">
        <v>324.14343900523943</v>
      </c>
      <c r="F31" s="1027">
        <v>0</v>
      </c>
      <c r="G31" s="1027">
        <v>49.771671764533345</v>
      </c>
      <c r="H31" s="1027">
        <v>493.37989555982733</v>
      </c>
      <c r="I31" s="1027">
        <v>200.26754895737224</v>
      </c>
      <c r="J31" s="1028">
        <v>757.82604547289475</v>
      </c>
      <c r="K31" s="1029">
        <v>307.25229152610416</v>
      </c>
      <c r="L31" s="238"/>
      <c r="M31" s="239"/>
    </row>
    <row r="32" spans="1:13" s="227" customFormat="1" ht="15" customHeight="1">
      <c r="A32" s="1025" t="s">
        <v>884</v>
      </c>
      <c r="B32" s="1026">
        <v>246.77710816221685</v>
      </c>
      <c r="C32" s="1027">
        <v>255.06505987433204</v>
      </c>
      <c r="D32" s="1027">
        <v>348.79156122548898</v>
      </c>
      <c r="E32" s="1027">
        <v>284.59952962512915</v>
      </c>
      <c r="F32" s="1027">
        <v>359.76951189624413</v>
      </c>
      <c r="G32" s="1027">
        <v>37.330643399416303</v>
      </c>
      <c r="H32" s="1027">
        <v>423.71640737267717</v>
      </c>
      <c r="I32" s="1027">
        <v>189.20793173444744</v>
      </c>
      <c r="J32" s="1028">
        <v>356.60926290335522</v>
      </c>
      <c r="K32" s="1029">
        <v>280.07938444125915</v>
      </c>
      <c r="L32" s="238"/>
      <c r="M32" s="239"/>
    </row>
    <row r="33" spans="1:14" s="227" customFormat="1" ht="15" customHeight="1">
      <c r="A33" s="1025" t="s">
        <v>885</v>
      </c>
      <c r="B33" s="1026">
        <v>399.86823526376247</v>
      </c>
      <c r="C33" s="1027">
        <v>371.00169403567838</v>
      </c>
      <c r="D33" s="1027">
        <v>677.09626864971074</v>
      </c>
      <c r="E33" s="1027">
        <v>958.15649125982588</v>
      </c>
      <c r="F33" s="1027">
        <v>0</v>
      </c>
      <c r="G33" s="1027">
        <v>47.027436519376849</v>
      </c>
      <c r="H33" s="1027">
        <v>484.73184708150376</v>
      </c>
      <c r="I33" s="1027">
        <v>0</v>
      </c>
      <c r="J33" s="1028">
        <v>330.14902627362022</v>
      </c>
      <c r="K33" s="1029">
        <v>396.05347209067065</v>
      </c>
      <c r="L33" s="238"/>
      <c r="M33" s="239"/>
    </row>
    <row r="34" spans="1:14" s="227" customFormat="1" ht="15" customHeight="1">
      <c r="A34" s="1025" t="s">
        <v>886</v>
      </c>
      <c r="B34" s="1026">
        <v>211.94453722310695</v>
      </c>
      <c r="C34" s="1027">
        <v>213.83544666226877</v>
      </c>
      <c r="D34" s="1027">
        <v>397.78990924029893</v>
      </c>
      <c r="E34" s="1027">
        <v>193.48934114738034</v>
      </c>
      <c r="F34" s="1027">
        <v>0</v>
      </c>
      <c r="G34" s="1027">
        <v>42.631341526888775</v>
      </c>
      <c r="H34" s="1027">
        <v>609.15427288683691</v>
      </c>
      <c r="I34" s="1027">
        <v>0</v>
      </c>
      <c r="J34" s="1028">
        <v>403.50252769716042</v>
      </c>
      <c r="K34" s="1029">
        <v>252.13523167755594</v>
      </c>
      <c r="L34" s="238"/>
      <c r="M34" s="239"/>
    </row>
    <row r="35" spans="1:14" s="227" customFormat="1" ht="15" customHeight="1">
      <c r="A35" s="1025" t="s">
        <v>887</v>
      </c>
      <c r="B35" s="1026">
        <v>217.38896228399324</v>
      </c>
      <c r="C35" s="1027">
        <v>239.35346978785509</v>
      </c>
      <c r="D35" s="1027">
        <v>263.72117529263573</v>
      </c>
      <c r="E35" s="1027">
        <v>268.5074273544281</v>
      </c>
      <c r="F35" s="1027">
        <v>272.98501597110169</v>
      </c>
      <c r="G35" s="1027">
        <v>0</v>
      </c>
      <c r="H35" s="1027">
        <v>410.82767597671864</v>
      </c>
      <c r="I35" s="1027">
        <v>0</v>
      </c>
      <c r="J35" s="1028">
        <v>0</v>
      </c>
      <c r="K35" s="1029">
        <v>247.18714324617019</v>
      </c>
      <c r="L35" s="238"/>
      <c r="M35" s="239"/>
      <c r="N35" s="244"/>
    </row>
    <row r="36" spans="1:14" s="227" customFormat="1" ht="15.9" customHeight="1" thickBot="1">
      <c r="A36" s="1030"/>
      <c r="B36" s="540"/>
      <c r="C36" s="1031"/>
      <c r="D36" s="1031"/>
      <c r="E36" s="1031"/>
      <c r="F36" s="1031"/>
      <c r="G36" s="1031"/>
      <c r="H36" s="1031"/>
      <c r="I36" s="1031"/>
      <c r="J36" s="718"/>
      <c r="K36" s="1032"/>
    </row>
    <row r="37" spans="1:14" s="227" customFormat="1" ht="17.100000000000001" customHeight="1" thickTop="1" thickBot="1">
      <c r="A37" s="518" t="s">
        <v>978</v>
      </c>
      <c r="B37" s="541">
        <v>294.22431097888892</v>
      </c>
      <c r="C37" s="542">
        <v>264.41963461029002</v>
      </c>
      <c r="D37" s="542">
        <v>356.73252467955206</v>
      </c>
      <c r="E37" s="542">
        <v>330.83811360748871</v>
      </c>
      <c r="F37" s="542">
        <v>295.57512889761841</v>
      </c>
      <c r="G37" s="542">
        <v>49.149957973899582</v>
      </c>
      <c r="H37" s="542">
        <v>447.73430271496539</v>
      </c>
      <c r="I37" s="542">
        <v>219.35698924731182</v>
      </c>
      <c r="J37" s="543">
        <v>283.77825459212318</v>
      </c>
      <c r="K37" s="544">
        <v>285.72342476113027</v>
      </c>
      <c r="L37" s="244"/>
    </row>
    <row r="38" spans="1:14" s="227" customFormat="1" ht="15" customHeight="1">
      <c r="A38" s="495"/>
      <c r="B38" s="604"/>
      <c r="C38" s="512"/>
      <c r="D38" s="512"/>
      <c r="E38" s="604"/>
      <c r="F38" s="604"/>
      <c r="G38" s="604"/>
      <c r="H38" s="604"/>
      <c r="I38" s="604"/>
      <c r="J38" s="604"/>
      <c r="K38" s="604"/>
    </row>
    <row r="39" spans="1:14" s="227" customFormat="1" ht="14.1" customHeight="1">
      <c r="A39" s="605" t="s">
        <v>888</v>
      </c>
      <c r="B39" s="605"/>
      <c r="C39" s="605"/>
      <c r="D39" s="605"/>
      <c r="E39" s="605"/>
      <c r="F39" s="605"/>
      <c r="G39" s="605"/>
      <c r="H39" s="605"/>
      <c r="I39" s="605"/>
      <c r="J39" s="605"/>
      <c r="K39" s="495"/>
    </row>
    <row r="40" spans="1:14" s="227" customFormat="1">
      <c r="B40" s="245"/>
    </row>
    <row r="41" spans="1:14" s="227" customFormat="1" ht="14.1" customHeight="1">
      <c r="A41" s="233" t="s">
        <v>204</v>
      </c>
      <c r="B41" s="240"/>
      <c r="C41" s="240"/>
      <c r="D41" s="240"/>
      <c r="E41" s="240"/>
      <c r="F41" s="240"/>
      <c r="G41" s="240"/>
      <c r="H41" s="240"/>
      <c r="I41" s="240"/>
      <c r="J41" s="240"/>
      <c r="K41" s="240"/>
    </row>
    <row r="42" spans="1:14" s="227" customFormat="1" ht="14.1" customHeight="1">
      <c r="B42" s="240"/>
      <c r="C42" s="240"/>
      <c r="D42" s="240"/>
      <c r="E42" s="240"/>
      <c r="F42" s="240"/>
      <c r="G42" s="240"/>
      <c r="H42" s="240"/>
      <c r="I42" s="240"/>
      <c r="J42" s="240"/>
      <c r="K42" s="240"/>
    </row>
    <row r="43" spans="1:14" s="227" customFormat="1" ht="14.1" customHeight="1">
      <c r="B43" s="240"/>
      <c r="C43" s="240"/>
      <c r="D43" s="240"/>
      <c r="E43" s="240"/>
      <c r="F43" s="240"/>
      <c r="G43" s="240"/>
      <c r="H43" s="240"/>
      <c r="I43" s="240"/>
      <c r="J43" s="240"/>
      <c r="K43" s="240"/>
    </row>
    <row r="44" spans="1:14" ht="14.1" customHeight="1">
      <c r="B44" s="86"/>
      <c r="C44" s="86"/>
      <c r="D44" s="86"/>
      <c r="E44" s="86"/>
      <c r="F44" s="86"/>
      <c r="G44" s="86"/>
      <c r="H44" s="86"/>
      <c r="I44" s="86"/>
      <c r="J44" s="86"/>
      <c r="K44" s="86"/>
    </row>
    <row r="45" spans="1:14" ht="14.1" customHeight="1">
      <c r="B45" s="86"/>
      <c r="C45" s="86"/>
      <c r="D45" s="86"/>
      <c r="E45" s="86"/>
      <c r="F45" s="86"/>
      <c r="G45" s="86"/>
      <c r="H45" s="86"/>
      <c r="I45" s="86"/>
      <c r="J45" s="86"/>
      <c r="K45" s="86"/>
    </row>
    <row r="46" spans="1:14" ht="14.1" customHeight="1">
      <c r="B46" s="86"/>
      <c r="C46" s="86"/>
      <c r="D46" s="86"/>
      <c r="E46" s="86"/>
      <c r="F46" s="86"/>
      <c r="G46" s="86"/>
      <c r="H46" s="86"/>
      <c r="I46" s="86"/>
      <c r="J46" s="86"/>
      <c r="K46" s="86"/>
    </row>
    <row r="47" spans="1:14" ht="14.1" customHeight="1">
      <c r="B47" s="86"/>
      <c r="C47" s="86"/>
      <c r="D47" s="86"/>
      <c r="E47" s="86"/>
      <c r="F47" s="86"/>
      <c r="G47" s="86"/>
      <c r="H47" s="86"/>
      <c r="I47" s="86"/>
      <c r="J47" s="86"/>
      <c r="K47" s="86"/>
    </row>
    <row r="48" spans="1:14" ht="14.1" customHeight="1">
      <c r="B48" s="86"/>
      <c r="C48" s="86"/>
      <c r="D48" s="86"/>
      <c r="E48" s="86"/>
      <c r="F48" s="86"/>
      <c r="G48" s="86"/>
      <c r="H48" s="86"/>
      <c r="I48" s="86"/>
      <c r="J48" s="86"/>
      <c r="K48" s="86"/>
    </row>
    <row r="49" spans="2:11" ht="14.1" customHeight="1">
      <c r="B49" s="86"/>
      <c r="C49" s="86"/>
      <c r="D49" s="86"/>
      <c r="E49" s="86"/>
      <c r="F49" s="86"/>
      <c r="G49" s="86"/>
      <c r="H49" s="86"/>
      <c r="I49" s="86"/>
      <c r="J49" s="86"/>
      <c r="K49" s="86"/>
    </row>
    <row r="50" spans="2:11" ht="14.1" customHeight="1">
      <c r="B50" s="86"/>
      <c r="C50" s="86"/>
      <c r="D50" s="86"/>
      <c r="E50" s="86"/>
      <c r="F50" s="86"/>
      <c r="G50" s="86"/>
      <c r="H50" s="86"/>
      <c r="I50" s="86"/>
      <c r="J50" s="86"/>
      <c r="K50" s="86"/>
    </row>
    <row r="51" spans="2:11" ht="14.1" customHeight="1">
      <c r="B51" s="86"/>
      <c r="C51" s="86"/>
      <c r="D51" s="86"/>
      <c r="E51" s="86"/>
      <c r="F51" s="86"/>
      <c r="G51" s="86"/>
      <c r="H51" s="86"/>
      <c r="I51" s="86"/>
      <c r="J51" s="86"/>
      <c r="K51" s="86"/>
    </row>
    <row r="52" spans="2:11" ht="14.1" customHeight="1">
      <c r="B52" s="86"/>
      <c r="C52" s="86"/>
      <c r="D52" s="86"/>
      <c r="E52" s="86"/>
      <c r="F52" s="86"/>
      <c r="G52" s="86"/>
      <c r="H52" s="86"/>
      <c r="I52" s="86"/>
      <c r="J52" s="86"/>
      <c r="K52" s="86"/>
    </row>
    <row r="53" spans="2:11" ht="14.1" customHeight="1">
      <c r="B53" s="86"/>
      <c r="C53" s="86"/>
      <c r="D53" s="86"/>
      <c r="E53" s="86"/>
      <c r="F53" s="86"/>
      <c r="G53" s="86"/>
      <c r="H53" s="86"/>
      <c r="I53" s="86"/>
      <c r="J53" s="86"/>
      <c r="K53" s="86"/>
    </row>
    <row r="54" spans="2:11" ht="14.1" customHeight="1">
      <c r="B54" s="86"/>
      <c r="C54" s="86"/>
      <c r="D54" s="86"/>
      <c r="E54" s="86"/>
      <c r="F54" s="86"/>
      <c r="G54" s="86"/>
      <c r="H54" s="86"/>
      <c r="I54" s="86"/>
      <c r="J54" s="86"/>
      <c r="K54" s="86"/>
    </row>
    <row r="55" spans="2:11" ht="14.1" customHeight="1">
      <c r="B55" s="86"/>
      <c r="C55" s="86"/>
      <c r="D55" s="86"/>
      <c r="E55" s="86"/>
      <c r="F55" s="86"/>
      <c r="G55" s="86"/>
      <c r="H55" s="86"/>
      <c r="I55" s="86"/>
      <c r="J55" s="86"/>
      <c r="K55" s="86"/>
    </row>
    <row r="56" spans="2:11" ht="14.1" customHeight="1">
      <c r="B56" s="86"/>
      <c r="C56" s="86"/>
      <c r="D56" s="86"/>
      <c r="E56" s="86"/>
      <c r="F56" s="86"/>
      <c r="G56" s="86"/>
      <c r="H56" s="86"/>
      <c r="I56" s="86"/>
      <c r="J56" s="86"/>
      <c r="K56" s="86"/>
    </row>
    <row r="57" spans="2:11" ht="14.1" customHeight="1">
      <c r="B57" s="86"/>
      <c r="C57" s="86"/>
      <c r="D57" s="86"/>
      <c r="E57" s="86"/>
      <c r="F57" s="86"/>
      <c r="G57" s="86"/>
      <c r="H57" s="86"/>
      <c r="I57" s="86"/>
      <c r="J57" s="86"/>
      <c r="K57" s="86"/>
    </row>
    <row r="58" spans="2:11" ht="14.1" customHeight="1">
      <c r="B58" s="86"/>
      <c r="C58" s="86"/>
      <c r="D58" s="86"/>
      <c r="E58" s="86"/>
      <c r="F58" s="86"/>
      <c r="G58" s="86"/>
      <c r="H58" s="86"/>
      <c r="I58" s="86"/>
      <c r="J58" s="86"/>
      <c r="K58" s="86"/>
    </row>
    <row r="59" spans="2:11" ht="14.1" customHeight="1">
      <c r="B59" s="86"/>
      <c r="C59" s="86"/>
      <c r="D59" s="86"/>
      <c r="E59" s="86"/>
      <c r="F59" s="86"/>
      <c r="G59" s="86"/>
      <c r="H59" s="86"/>
      <c r="I59" s="86"/>
      <c r="J59" s="86"/>
      <c r="K59" s="86"/>
    </row>
    <row r="60" spans="2:11" ht="14.1" customHeight="1">
      <c r="B60" s="86"/>
      <c r="C60" s="86"/>
      <c r="D60" s="86"/>
      <c r="E60" s="86"/>
      <c r="F60" s="86"/>
      <c r="G60" s="86"/>
      <c r="H60" s="86"/>
      <c r="I60" s="86"/>
      <c r="J60" s="86"/>
      <c r="K60" s="86"/>
    </row>
    <row r="61" spans="2:11" ht="14.1" customHeight="1">
      <c r="B61" s="86"/>
      <c r="C61" s="86"/>
      <c r="D61" s="86"/>
      <c r="E61" s="86"/>
      <c r="F61" s="86"/>
      <c r="G61" s="86"/>
      <c r="H61" s="86"/>
      <c r="I61" s="86"/>
      <c r="J61" s="86"/>
      <c r="K61" s="86"/>
    </row>
    <row r="62" spans="2:11" ht="14.1" customHeight="1">
      <c r="B62" s="86"/>
      <c r="C62" s="86"/>
      <c r="D62" s="86"/>
      <c r="E62" s="86"/>
      <c r="F62" s="86"/>
      <c r="G62" s="86"/>
      <c r="H62" s="86"/>
      <c r="I62" s="86"/>
      <c r="J62" s="86"/>
      <c r="K62" s="86"/>
    </row>
    <row r="63" spans="2:11" ht="14.1" customHeight="1">
      <c r="B63" s="86"/>
      <c r="C63" s="86"/>
      <c r="D63" s="86"/>
      <c r="E63" s="86"/>
      <c r="F63" s="86"/>
      <c r="G63" s="86"/>
      <c r="H63" s="86"/>
      <c r="I63" s="86"/>
      <c r="J63" s="86"/>
      <c r="K63" s="86"/>
    </row>
    <row r="64" spans="2:11" ht="14.1" customHeight="1">
      <c r="B64" s="86"/>
      <c r="C64" s="86"/>
      <c r="D64" s="86"/>
      <c r="E64" s="86"/>
      <c r="F64" s="86"/>
      <c r="G64" s="86"/>
      <c r="H64" s="86"/>
      <c r="I64" s="86"/>
      <c r="J64" s="86"/>
      <c r="K64" s="86"/>
    </row>
    <row r="65" spans="2:11" ht="14.1" customHeight="1">
      <c r="B65" s="86"/>
      <c r="C65" s="86"/>
      <c r="D65" s="86"/>
      <c r="E65" s="86"/>
      <c r="F65" s="86"/>
      <c r="G65" s="86"/>
      <c r="H65" s="86"/>
      <c r="I65" s="86"/>
      <c r="J65" s="86"/>
      <c r="K65" s="86"/>
    </row>
    <row r="66" spans="2:11" ht="14.1" customHeight="1">
      <c r="B66" s="86"/>
      <c r="C66" s="86"/>
      <c r="D66" s="86"/>
      <c r="E66" s="86"/>
      <c r="F66" s="86"/>
      <c r="G66" s="86"/>
      <c r="H66" s="86"/>
      <c r="I66" s="86"/>
      <c r="J66" s="86"/>
      <c r="K66" s="86"/>
    </row>
    <row r="67" spans="2:11" ht="14.1" customHeight="1">
      <c r="B67" s="86"/>
      <c r="C67" s="86"/>
      <c r="D67" s="86"/>
      <c r="E67" s="86"/>
      <c r="F67" s="86"/>
      <c r="G67" s="86"/>
      <c r="H67" s="86"/>
      <c r="I67" s="86"/>
      <c r="J67" s="86"/>
      <c r="K67" s="86"/>
    </row>
    <row r="68" spans="2:11" ht="14.1" customHeight="1">
      <c r="B68" s="86"/>
      <c r="C68" s="86"/>
      <c r="D68" s="86"/>
      <c r="E68" s="86"/>
      <c r="F68" s="86"/>
      <c r="G68" s="86"/>
      <c r="H68" s="86"/>
      <c r="I68" s="86"/>
      <c r="J68" s="86"/>
      <c r="K68" s="86"/>
    </row>
    <row r="69" spans="2:11" ht="14.1" customHeight="1">
      <c r="B69" s="86"/>
      <c r="C69" s="86"/>
      <c r="D69" s="86"/>
      <c r="E69" s="86"/>
      <c r="F69" s="86"/>
      <c r="G69" s="86"/>
      <c r="H69" s="86"/>
      <c r="I69" s="86"/>
      <c r="J69" s="86"/>
      <c r="K69" s="86"/>
    </row>
    <row r="70" spans="2:11" ht="14.1" customHeight="1">
      <c r="B70" s="86"/>
      <c r="C70" s="86"/>
      <c r="D70" s="86"/>
      <c r="E70" s="86"/>
      <c r="F70" s="86"/>
      <c r="G70" s="86"/>
      <c r="H70" s="86"/>
      <c r="I70" s="86"/>
      <c r="J70" s="86"/>
      <c r="K70" s="86"/>
    </row>
    <row r="72" spans="2:11" ht="14.1" customHeight="1">
      <c r="B72" s="86"/>
      <c r="C72" s="86"/>
      <c r="D72" s="86"/>
      <c r="E72" s="86"/>
      <c r="F72" s="86"/>
      <c r="G72" s="86"/>
      <c r="H72" s="86"/>
      <c r="I72" s="86"/>
      <c r="J72" s="86"/>
      <c r="K72" s="86"/>
    </row>
    <row r="73" spans="2:11" ht="14.1" customHeight="1">
      <c r="B73" s="86"/>
      <c r="C73" s="86"/>
      <c r="D73" s="86"/>
      <c r="E73" s="86"/>
      <c r="F73" s="86"/>
      <c r="G73" s="86"/>
      <c r="H73" s="86"/>
      <c r="I73" s="86"/>
      <c r="J73" s="86"/>
      <c r="K73" s="86"/>
    </row>
    <row r="74" spans="2:11" ht="14.1" customHeight="1">
      <c r="B74" s="86"/>
      <c r="C74" s="86"/>
      <c r="D74" s="86"/>
      <c r="E74" s="86"/>
      <c r="F74" s="86"/>
      <c r="G74" s="86"/>
      <c r="H74" s="86"/>
      <c r="I74" s="86"/>
      <c r="J74" s="86"/>
      <c r="K74" s="86"/>
    </row>
    <row r="75" spans="2:11" ht="14.1" customHeight="1">
      <c r="B75" s="86"/>
      <c r="C75" s="86"/>
      <c r="D75" s="86"/>
      <c r="E75" s="86"/>
      <c r="F75" s="86"/>
      <c r="G75" s="86"/>
      <c r="H75" s="86"/>
      <c r="I75" s="86"/>
      <c r="J75" s="86"/>
      <c r="K75" s="86"/>
    </row>
    <row r="76" spans="2:11" ht="14.1" customHeight="1">
      <c r="B76" s="86"/>
      <c r="C76" s="86"/>
      <c r="D76" s="86"/>
      <c r="E76" s="86"/>
      <c r="F76" s="86"/>
      <c r="G76" s="86"/>
      <c r="H76" s="86"/>
      <c r="I76" s="86"/>
      <c r="J76" s="86"/>
      <c r="K76" s="86"/>
    </row>
    <row r="77" spans="2:11" ht="14.1" customHeight="1">
      <c r="B77" s="86"/>
      <c r="C77" s="86"/>
      <c r="D77" s="86"/>
      <c r="E77" s="86"/>
      <c r="F77" s="86"/>
      <c r="G77" s="86"/>
      <c r="H77" s="86"/>
      <c r="I77" s="86"/>
      <c r="J77" s="86"/>
      <c r="K77" s="86"/>
    </row>
    <row r="78" spans="2:11" ht="14.1" customHeight="1">
      <c r="B78" s="86"/>
      <c r="C78" s="86"/>
      <c r="D78" s="86"/>
      <c r="E78" s="86"/>
      <c r="F78" s="86"/>
      <c r="G78" s="86"/>
      <c r="H78" s="86"/>
      <c r="I78" s="86"/>
      <c r="J78" s="86"/>
      <c r="K78" s="86"/>
    </row>
    <row r="79" spans="2:11" ht="14.1" customHeight="1">
      <c r="B79" s="86"/>
      <c r="C79" s="86"/>
      <c r="D79" s="86"/>
      <c r="E79" s="86"/>
      <c r="F79" s="86"/>
      <c r="G79" s="86"/>
      <c r="H79" s="86"/>
      <c r="I79" s="86"/>
      <c r="J79" s="86"/>
      <c r="K79" s="86"/>
    </row>
    <row r="80" spans="2:11" ht="14.1" customHeight="1">
      <c r="B80" s="86"/>
      <c r="C80" s="86"/>
      <c r="D80" s="86"/>
      <c r="E80" s="86"/>
      <c r="F80" s="86"/>
      <c r="G80" s="86"/>
      <c r="H80" s="86"/>
      <c r="I80" s="86"/>
      <c r="J80" s="86"/>
      <c r="K80" s="86"/>
    </row>
    <row r="81" spans="2:11" ht="14.1" customHeight="1">
      <c r="B81" s="86"/>
      <c r="C81" s="86"/>
      <c r="D81" s="86"/>
      <c r="E81" s="86"/>
      <c r="F81" s="86"/>
      <c r="G81" s="86"/>
      <c r="H81" s="86"/>
      <c r="I81" s="86"/>
      <c r="J81" s="86"/>
      <c r="K81" s="86"/>
    </row>
    <row r="82" spans="2:11" ht="14.1" customHeight="1">
      <c r="B82" s="86"/>
      <c r="C82" s="86"/>
      <c r="D82" s="86"/>
      <c r="E82" s="86"/>
      <c r="F82" s="86"/>
      <c r="G82" s="86"/>
      <c r="H82" s="86"/>
      <c r="I82" s="86"/>
      <c r="J82" s="86"/>
      <c r="K82" s="86"/>
    </row>
    <row r="83" spans="2:11" ht="14.1" customHeight="1">
      <c r="B83" s="86"/>
      <c r="C83" s="86"/>
      <c r="D83" s="86"/>
      <c r="E83" s="86"/>
      <c r="F83" s="86"/>
      <c r="G83" s="86"/>
      <c r="H83" s="86"/>
      <c r="I83" s="86"/>
      <c r="J83" s="86"/>
      <c r="K83" s="86"/>
    </row>
    <row r="84" spans="2:11" ht="14.1" customHeight="1">
      <c r="B84" s="86"/>
      <c r="C84" s="86"/>
      <c r="D84" s="86"/>
      <c r="E84" s="86"/>
      <c r="F84" s="86"/>
      <c r="G84" s="86"/>
      <c r="H84" s="86"/>
      <c r="I84" s="86"/>
      <c r="J84" s="86"/>
      <c r="K84" s="86"/>
    </row>
    <row r="85" spans="2:11" ht="14.1" customHeight="1">
      <c r="B85" s="86"/>
      <c r="C85" s="86"/>
      <c r="D85" s="86"/>
      <c r="E85" s="86"/>
      <c r="F85" s="86"/>
      <c r="G85" s="86"/>
      <c r="H85" s="86"/>
      <c r="I85" s="86"/>
      <c r="J85" s="86"/>
      <c r="K85" s="86"/>
    </row>
    <row r="86" spans="2:11" ht="14.1" customHeight="1">
      <c r="B86" s="86"/>
      <c r="C86" s="86"/>
      <c r="D86" s="86"/>
      <c r="E86" s="86"/>
      <c r="F86" s="86"/>
      <c r="G86" s="86"/>
      <c r="H86" s="86"/>
      <c r="I86" s="86"/>
      <c r="J86" s="86"/>
      <c r="K86" s="86"/>
    </row>
    <row r="87" spans="2:11" ht="14.1" customHeight="1">
      <c r="B87" s="86"/>
      <c r="C87" s="86"/>
      <c r="D87" s="86"/>
      <c r="E87" s="86"/>
      <c r="F87" s="86"/>
      <c r="G87" s="86"/>
      <c r="H87" s="86"/>
      <c r="I87" s="86"/>
      <c r="J87" s="86"/>
      <c r="K87" s="86"/>
    </row>
    <row r="88" spans="2:11" ht="14.1" customHeight="1">
      <c r="B88" s="86"/>
      <c r="C88" s="86"/>
      <c r="D88" s="86"/>
      <c r="E88" s="86"/>
      <c r="F88" s="86"/>
      <c r="G88" s="86"/>
      <c r="H88" s="86"/>
      <c r="I88" s="86"/>
      <c r="J88" s="86"/>
      <c r="K88" s="86"/>
    </row>
    <row r="89" spans="2:11" ht="14.1" customHeight="1">
      <c r="B89" s="86"/>
      <c r="C89" s="86"/>
      <c r="D89" s="86"/>
      <c r="E89" s="86"/>
      <c r="F89" s="86"/>
      <c r="G89" s="86"/>
      <c r="H89" s="86"/>
      <c r="I89" s="86"/>
      <c r="J89" s="86"/>
      <c r="K89" s="86"/>
    </row>
    <row r="90" spans="2:11" ht="14.1" customHeight="1">
      <c r="B90" s="86"/>
      <c r="C90" s="86"/>
      <c r="D90" s="86"/>
      <c r="E90" s="86"/>
      <c r="F90" s="86"/>
      <c r="G90" s="86"/>
      <c r="H90" s="86"/>
      <c r="I90" s="86"/>
      <c r="J90" s="86"/>
      <c r="K90" s="86"/>
    </row>
    <row r="91" spans="2:11" ht="14.1" customHeight="1">
      <c r="B91" s="86"/>
      <c r="C91" s="86"/>
      <c r="D91" s="86"/>
      <c r="E91" s="86"/>
      <c r="F91" s="86"/>
      <c r="G91" s="86"/>
      <c r="H91" s="86"/>
      <c r="I91" s="86"/>
      <c r="J91" s="86"/>
      <c r="K91" s="86"/>
    </row>
    <row r="92" spans="2:11" ht="14.1" customHeight="1">
      <c r="B92" s="86"/>
      <c r="C92" s="86"/>
      <c r="D92" s="86"/>
      <c r="E92" s="86"/>
      <c r="F92" s="86"/>
      <c r="G92" s="86"/>
      <c r="H92" s="86"/>
      <c r="I92" s="86"/>
      <c r="J92" s="86"/>
      <c r="K92" s="86"/>
    </row>
    <row r="93" spans="2:11" ht="14.1" customHeight="1">
      <c r="B93" s="86"/>
      <c r="C93" s="86"/>
      <c r="D93" s="86"/>
      <c r="E93" s="86"/>
      <c r="F93" s="86"/>
      <c r="G93" s="86"/>
      <c r="H93" s="86"/>
      <c r="I93" s="86"/>
      <c r="J93" s="86"/>
      <c r="K93" s="86"/>
    </row>
    <row r="94" spans="2:11" ht="14.1" customHeight="1">
      <c r="B94" s="86"/>
      <c r="C94" s="86"/>
      <c r="D94" s="86"/>
      <c r="E94" s="86"/>
      <c r="F94" s="86"/>
      <c r="G94" s="86"/>
      <c r="H94" s="86"/>
      <c r="I94" s="86"/>
      <c r="J94" s="86"/>
      <c r="K94" s="86"/>
    </row>
    <row r="95" spans="2:11" ht="14.1" customHeight="1">
      <c r="B95" s="86"/>
      <c r="C95" s="86"/>
      <c r="D95" s="86"/>
      <c r="E95" s="86"/>
      <c r="F95" s="86"/>
      <c r="G95" s="86"/>
      <c r="H95" s="86"/>
      <c r="I95" s="86"/>
      <c r="J95" s="86"/>
      <c r="K95" s="86"/>
    </row>
    <row r="96" spans="2:11" ht="14.1" customHeight="1">
      <c r="B96" s="86"/>
      <c r="C96" s="86"/>
      <c r="D96" s="86"/>
      <c r="E96" s="86"/>
      <c r="F96" s="86"/>
      <c r="G96" s="86"/>
      <c r="H96" s="86"/>
      <c r="I96" s="86"/>
      <c r="J96" s="86"/>
      <c r="K96" s="86"/>
    </row>
    <row r="97" spans="2:11" ht="14.1" customHeight="1">
      <c r="B97" s="86"/>
      <c r="C97" s="86"/>
      <c r="D97" s="86"/>
      <c r="E97" s="86"/>
      <c r="F97" s="86"/>
      <c r="G97" s="86"/>
      <c r="H97" s="86"/>
      <c r="I97" s="86"/>
      <c r="J97" s="86"/>
      <c r="K97" s="86"/>
    </row>
    <row r="98" spans="2:11" ht="14.1" customHeight="1">
      <c r="B98" s="86"/>
      <c r="C98" s="86"/>
      <c r="D98" s="86"/>
      <c r="E98" s="86"/>
      <c r="F98" s="86"/>
      <c r="G98" s="86"/>
      <c r="H98" s="86"/>
      <c r="I98" s="86"/>
      <c r="J98" s="86"/>
      <c r="K98" s="86"/>
    </row>
    <row r="99" spans="2:11" ht="14.1" customHeight="1">
      <c r="B99" s="86"/>
      <c r="C99" s="86"/>
      <c r="D99" s="86"/>
      <c r="E99" s="86"/>
      <c r="F99" s="86"/>
      <c r="G99" s="86"/>
      <c r="H99" s="86"/>
      <c r="I99" s="86"/>
      <c r="J99" s="86"/>
      <c r="K99" s="86"/>
    </row>
    <row r="100" spans="2:11" ht="14.1" customHeight="1">
      <c r="B100" s="86"/>
      <c r="C100" s="86"/>
      <c r="D100" s="86"/>
      <c r="E100" s="86"/>
      <c r="F100" s="86"/>
      <c r="G100" s="86"/>
      <c r="H100" s="86"/>
      <c r="I100" s="86"/>
      <c r="J100" s="86"/>
      <c r="K100" s="86"/>
    </row>
    <row r="101" spans="2:11" ht="14.1" customHeight="1">
      <c r="B101" s="86"/>
      <c r="C101" s="86"/>
      <c r="D101" s="86"/>
      <c r="E101" s="86"/>
      <c r="F101" s="86"/>
      <c r="G101" s="86"/>
      <c r="H101" s="86"/>
      <c r="I101" s="86"/>
      <c r="J101" s="86"/>
      <c r="K101" s="86"/>
    </row>
  </sheetData>
  <hyperlinks>
    <hyperlink ref="A1" location="'Table of Contents'!A1" display="Return to Table of Contents" xr:uid="{BA504899-7802-4C5E-BDBC-7BBD4993AFB1}"/>
    <hyperlink ref="A41" location="'Table of Contents'!A1" display="Return to Table of Contents" xr:uid="{A4AB4428-D31E-4C9B-8E4A-E50732146C89}"/>
  </hyperlinks>
  <pageMargins left="0.7" right="0.7" top="0.75" bottom="0.75" header="0.3" footer="0.3"/>
  <pageSetup scale="61"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13B9-25E6-4004-AFFB-1FDB458C9A87}">
  <dimension ref="A1:CX41"/>
  <sheetViews>
    <sheetView showGridLines="0" showOutlineSymbols="0" zoomScale="80" zoomScaleNormal="80" workbookViewId="0">
      <selection activeCell="M25" sqref="M25"/>
    </sheetView>
  </sheetViews>
  <sheetFormatPr defaultColWidth="9.69921875" defaultRowHeight="15"/>
  <cols>
    <col min="1" max="1" width="34.5" style="87" customWidth="1"/>
    <col min="2" max="2" width="10.69921875" style="87" bestFit="1" customWidth="1"/>
    <col min="3" max="3" width="11.8984375" style="87" bestFit="1" customWidth="1"/>
    <col min="4" max="4" width="12.3984375" style="87" bestFit="1" customWidth="1"/>
    <col min="5" max="5" width="16.19921875" style="87" bestFit="1" customWidth="1"/>
    <col min="6" max="6" width="15.3984375" style="87" bestFit="1" customWidth="1"/>
    <col min="7" max="7" width="10.8984375" style="87" customWidth="1"/>
    <col min="8" max="8" width="18" style="87" bestFit="1" customWidth="1"/>
    <col min="9" max="9" width="3.09765625" style="87" customWidth="1"/>
    <col min="10" max="102" width="9.69921875" style="87"/>
    <col min="103" max="16384" width="9.69921875" style="93"/>
  </cols>
  <sheetData>
    <row r="1" spans="1:23" ht="16.2">
      <c r="A1" s="128" t="s">
        <v>204</v>
      </c>
    </row>
    <row r="2" spans="1:23" ht="17.399999999999999">
      <c r="A2" s="612"/>
      <c r="B2" s="613"/>
      <c r="C2" s="613"/>
      <c r="D2" s="613" t="s">
        <v>889</v>
      </c>
      <c r="E2" s="612"/>
      <c r="F2" s="613"/>
      <c r="G2" s="613"/>
      <c r="H2" s="613"/>
      <c r="I2" s="88"/>
    </row>
    <row r="3" spans="1:23" ht="17.399999999999999">
      <c r="A3" s="612"/>
      <c r="B3" s="613"/>
      <c r="C3" s="613"/>
      <c r="D3" s="613" t="s">
        <v>979</v>
      </c>
      <c r="E3" s="612"/>
      <c r="F3" s="613"/>
      <c r="G3" s="613"/>
      <c r="H3" s="613"/>
      <c r="I3" s="88"/>
    </row>
    <row r="4" spans="1:23" ht="17.399999999999999">
      <c r="A4" s="612"/>
      <c r="B4" s="613"/>
      <c r="C4" s="613"/>
      <c r="D4" s="613" t="s">
        <v>980</v>
      </c>
      <c r="E4" s="612"/>
      <c r="F4" s="613"/>
      <c r="G4" s="613"/>
      <c r="H4" s="613"/>
      <c r="I4" s="88"/>
    </row>
    <row r="5" spans="1:23" ht="17.399999999999999">
      <c r="A5" s="614"/>
      <c r="B5" s="613"/>
      <c r="C5" s="613"/>
      <c r="D5" s="613"/>
      <c r="E5" s="613"/>
      <c r="F5" s="613"/>
      <c r="G5" s="613"/>
      <c r="H5" s="613"/>
      <c r="I5" s="88"/>
    </row>
    <row r="6" spans="1:23" ht="17.399999999999999">
      <c r="A6" s="612"/>
      <c r="B6" s="613"/>
      <c r="C6" s="613"/>
      <c r="D6" s="613" t="s">
        <v>981</v>
      </c>
      <c r="E6" s="612"/>
      <c r="F6" s="613"/>
      <c r="G6" s="613"/>
      <c r="H6" s="613"/>
      <c r="I6" s="88"/>
    </row>
    <row r="7" spans="1:23" ht="16.5" customHeight="1" thickBot="1">
      <c r="A7" s="763"/>
      <c r="B7" s="764"/>
      <c r="C7" s="764"/>
      <c r="D7" s="764" t="s">
        <v>982</v>
      </c>
      <c r="E7" s="763"/>
      <c r="F7" s="764"/>
      <c r="G7" s="764"/>
      <c r="H7" s="764"/>
      <c r="I7" s="88"/>
    </row>
    <row r="8" spans="1:23" ht="70.5" customHeight="1" thickBot="1">
      <c r="A8" s="1033" t="s">
        <v>850</v>
      </c>
      <c r="B8" s="89" t="s">
        <v>983</v>
      </c>
      <c r="C8" s="1034" t="s">
        <v>984</v>
      </c>
      <c r="D8" s="90" t="s">
        <v>985</v>
      </c>
      <c r="E8" s="90" t="s">
        <v>986</v>
      </c>
      <c r="F8" s="90" t="s">
        <v>987</v>
      </c>
      <c r="G8" s="634" t="s">
        <v>452</v>
      </c>
      <c r="H8" s="1035" t="s">
        <v>988</v>
      </c>
      <c r="I8" s="88"/>
    </row>
    <row r="9" spans="1:23">
      <c r="A9" s="1036" t="s">
        <v>861</v>
      </c>
      <c r="B9" s="1037">
        <v>78.84</v>
      </c>
      <c r="C9" s="649">
        <v>3.46</v>
      </c>
      <c r="D9" s="1038">
        <v>7.88</v>
      </c>
      <c r="E9" s="1038">
        <v>9.8800000000000008</v>
      </c>
      <c r="F9" s="1038">
        <v>3.94</v>
      </c>
      <c r="G9" s="648">
        <v>103.99999999999999</v>
      </c>
      <c r="H9" s="1039">
        <v>3120</v>
      </c>
      <c r="I9" s="1040"/>
      <c r="K9" s="91"/>
      <c r="L9" s="91"/>
      <c r="M9" s="91"/>
      <c r="Q9" s="91"/>
      <c r="R9" s="91"/>
      <c r="S9" s="91"/>
      <c r="T9" s="91"/>
      <c r="U9" s="91"/>
      <c r="V9" s="91"/>
      <c r="W9" s="91"/>
    </row>
    <row r="10" spans="1:23">
      <c r="A10" s="1041" t="s">
        <v>862</v>
      </c>
      <c r="B10" s="1042">
        <v>82</v>
      </c>
      <c r="C10" s="642">
        <v>4.0999999999999996</v>
      </c>
      <c r="D10" s="643">
        <v>8.1999999999999993</v>
      </c>
      <c r="E10" s="643">
        <v>13.5</v>
      </c>
      <c r="F10" s="643">
        <v>4.0999999999999996</v>
      </c>
      <c r="G10" s="644">
        <v>111.89999999999999</v>
      </c>
      <c r="H10" s="1043">
        <v>3357</v>
      </c>
      <c r="I10" s="1040"/>
      <c r="K10" s="91"/>
      <c r="L10" s="91"/>
      <c r="M10" s="91"/>
      <c r="Q10" s="91"/>
      <c r="R10" s="91"/>
      <c r="S10" s="91"/>
      <c r="T10" s="91"/>
      <c r="U10" s="91"/>
      <c r="V10" s="91"/>
      <c r="W10" s="91"/>
    </row>
    <row r="11" spans="1:23">
      <c r="A11" s="1041" t="s">
        <v>251</v>
      </c>
      <c r="B11" s="1044">
        <v>82.78</v>
      </c>
      <c r="C11" s="642">
        <v>4.1399999999999997</v>
      </c>
      <c r="D11" s="645">
        <v>8.2799999999999994</v>
      </c>
      <c r="E11" s="645">
        <v>13.58</v>
      </c>
      <c r="F11" s="645">
        <v>4.1399999999999997</v>
      </c>
      <c r="G11" s="644">
        <v>112.92</v>
      </c>
      <c r="H11" s="1043">
        <v>3387.6</v>
      </c>
      <c r="I11" s="1040"/>
      <c r="K11" s="91"/>
      <c r="L11" s="91"/>
      <c r="M11" s="91"/>
      <c r="Q11" s="91"/>
      <c r="R11" s="91"/>
      <c r="S11" s="91"/>
      <c r="T11" s="91"/>
      <c r="U11" s="91"/>
      <c r="V11" s="91"/>
      <c r="W11" s="91"/>
    </row>
    <row r="12" spans="1:23">
      <c r="A12" s="1041" t="s">
        <v>864</v>
      </c>
      <c r="B12" s="1042">
        <v>78.84</v>
      </c>
      <c r="C12" s="642">
        <v>5.5</v>
      </c>
      <c r="D12" s="643">
        <v>6</v>
      </c>
      <c r="E12" s="643">
        <v>8</v>
      </c>
      <c r="F12" s="643">
        <v>3.66</v>
      </c>
      <c r="G12" s="644">
        <v>102</v>
      </c>
      <c r="H12" s="1043">
        <v>3060</v>
      </c>
      <c r="I12" s="1040"/>
      <c r="K12" s="91"/>
      <c r="L12" s="91"/>
      <c r="M12" s="91"/>
      <c r="Q12" s="91"/>
      <c r="R12" s="91"/>
      <c r="S12" s="91"/>
      <c r="T12" s="91"/>
      <c r="U12" s="91"/>
      <c r="V12" s="91"/>
      <c r="W12" s="91"/>
    </row>
    <row r="13" spans="1:23">
      <c r="A13" s="1041" t="s">
        <v>865</v>
      </c>
      <c r="B13" s="1042">
        <v>79.22</v>
      </c>
      <c r="C13" s="642">
        <v>3.86</v>
      </c>
      <c r="D13" s="643">
        <v>7.72</v>
      </c>
      <c r="E13" s="643">
        <v>7.72</v>
      </c>
      <c r="F13" s="643">
        <v>3.86</v>
      </c>
      <c r="G13" s="644">
        <v>102.38</v>
      </c>
      <c r="H13" s="1043">
        <v>3071.4</v>
      </c>
      <c r="I13" s="1040"/>
      <c r="K13" s="91"/>
      <c r="L13" s="91"/>
      <c r="M13" s="91"/>
      <c r="Q13" s="91"/>
      <c r="R13" s="91"/>
      <c r="S13" s="91"/>
      <c r="T13" s="91"/>
      <c r="U13" s="91"/>
      <c r="V13" s="91"/>
      <c r="W13" s="91"/>
    </row>
    <row r="14" spans="1:23">
      <c r="A14" s="1041" t="s">
        <v>866</v>
      </c>
      <c r="B14" s="1042">
        <v>81.209999999999994</v>
      </c>
      <c r="C14" s="642">
        <v>4.07</v>
      </c>
      <c r="D14" s="643">
        <v>8.1300000000000008</v>
      </c>
      <c r="E14" s="643">
        <v>13.88</v>
      </c>
      <c r="F14" s="643">
        <v>4.07</v>
      </c>
      <c r="G14" s="644">
        <v>111.35999999999999</v>
      </c>
      <c r="H14" s="1043">
        <v>3340.8</v>
      </c>
      <c r="I14" s="1040"/>
      <c r="K14" s="91"/>
      <c r="L14" s="91"/>
      <c r="M14" s="91"/>
      <c r="Q14" s="91"/>
      <c r="R14" s="91"/>
      <c r="S14" s="91"/>
      <c r="T14" s="91"/>
      <c r="U14" s="91"/>
      <c r="V14" s="91"/>
      <c r="W14" s="91"/>
    </row>
    <row r="15" spans="1:23">
      <c r="A15" s="1041" t="s">
        <v>989</v>
      </c>
      <c r="B15" s="1042">
        <v>82.78</v>
      </c>
      <c r="C15" s="642">
        <v>4.1399999999999997</v>
      </c>
      <c r="D15" s="643">
        <v>4.1500000000000004</v>
      </c>
      <c r="E15" s="643">
        <v>9.67</v>
      </c>
      <c r="F15" s="643">
        <v>4.1399999999999997</v>
      </c>
      <c r="G15" s="644">
        <v>104.88000000000001</v>
      </c>
      <c r="H15" s="1043">
        <v>3146.4</v>
      </c>
      <c r="I15" s="1040"/>
      <c r="K15" s="91"/>
      <c r="L15" s="91"/>
      <c r="M15" s="91"/>
      <c r="Q15" s="91"/>
      <c r="R15" s="91"/>
      <c r="S15" s="91"/>
      <c r="T15" s="91"/>
      <c r="U15" s="91"/>
      <c r="V15" s="91"/>
      <c r="W15" s="91"/>
    </row>
    <row r="16" spans="1:23">
      <c r="A16" s="1041" t="s">
        <v>868</v>
      </c>
      <c r="B16" s="1042">
        <v>82.78</v>
      </c>
      <c r="C16" s="642">
        <v>4.1399999999999997</v>
      </c>
      <c r="D16" s="643">
        <v>8.2799999999999994</v>
      </c>
      <c r="E16" s="643">
        <v>9.8800000000000008</v>
      </c>
      <c r="F16" s="643">
        <v>4.1399999999999997</v>
      </c>
      <c r="G16" s="644">
        <v>109.22</v>
      </c>
      <c r="H16" s="1043">
        <v>3276.6</v>
      </c>
      <c r="I16" s="1040"/>
      <c r="K16" s="91"/>
      <c r="L16" s="91"/>
      <c r="M16" s="91"/>
      <c r="Q16" s="91"/>
      <c r="R16" s="91"/>
      <c r="S16" s="91"/>
      <c r="T16" s="91"/>
      <c r="U16" s="91"/>
      <c r="V16" s="91"/>
      <c r="W16" s="91"/>
    </row>
    <row r="17" spans="1:23">
      <c r="A17" s="1041" t="s">
        <v>869</v>
      </c>
      <c r="B17" s="1042">
        <v>72.92</v>
      </c>
      <c r="C17" s="642">
        <v>3.65</v>
      </c>
      <c r="D17" s="643">
        <v>7.29</v>
      </c>
      <c r="E17" s="643">
        <v>7.29</v>
      </c>
      <c r="F17" s="643">
        <v>3.65</v>
      </c>
      <c r="G17" s="644">
        <v>94.800000000000026</v>
      </c>
      <c r="H17" s="1043">
        <v>2844</v>
      </c>
      <c r="I17" s="1040"/>
      <c r="K17" s="91"/>
      <c r="L17" s="91"/>
      <c r="M17" s="91"/>
      <c r="Q17" s="91"/>
      <c r="R17" s="91"/>
      <c r="S17" s="91"/>
      <c r="T17" s="91"/>
      <c r="U17" s="91"/>
      <c r="V17" s="91"/>
      <c r="W17" s="91"/>
    </row>
    <row r="18" spans="1:23">
      <c r="A18" s="1041" t="s">
        <v>870</v>
      </c>
      <c r="B18" s="1042">
        <v>80.45</v>
      </c>
      <c r="C18" s="642">
        <v>4.03</v>
      </c>
      <c r="D18" s="643">
        <v>7.23</v>
      </c>
      <c r="E18" s="643">
        <v>8.23</v>
      </c>
      <c r="F18" s="643">
        <v>3.91</v>
      </c>
      <c r="G18" s="644">
        <v>103.85000000000001</v>
      </c>
      <c r="H18" s="1043">
        <v>3115.5</v>
      </c>
      <c r="I18" s="1040"/>
      <c r="K18" s="91"/>
      <c r="L18" s="91"/>
      <c r="M18" s="91"/>
      <c r="Q18" s="91"/>
      <c r="R18" s="91"/>
      <c r="S18" s="91"/>
      <c r="T18" s="91"/>
      <c r="U18" s="91"/>
      <c r="V18" s="91"/>
      <c r="W18" s="91"/>
    </row>
    <row r="19" spans="1:23">
      <c r="A19" s="1041" t="s">
        <v>871</v>
      </c>
      <c r="B19" s="1042">
        <v>81.209999999999994</v>
      </c>
      <c r="C19" s="642">
        <v>4.0599999999999996</v>
      </c>
      <c r="D19" s="643">
        <v>5</v>
      </c>
      <c r="E19" s="643">
        <v>9.5</v>
      </c>
      <c r="F19" s="643">
        <v>4.0599999999999996</v>
      </c>
      <c r="G19" s="644">
        <v>103.83</v>
      </c>
      <c r="H19" s="1043">
        <v>3114.9</v>
      </c>
      <c r="I19" s="1040"/>
      <c r="K19" s="91"/>
      <c r="L19" s="91"/>
      <c r="M19" s="91"/>
      <c r="Q19" s="91"/>
      <c r="R19" s="91"/>
      <c r="S19" s="91"/>
      <c r="T19" s="91"/>
      <c r="U19" s="91"/>
      <c r="V19" s="91"/>
      <c r="W19" s="91"/>
    </row>
    <row r="20" spans="1:23">
      <c r="A20" s="1041" t="s">
        <v>260</v>
      </c>
      <c r="B20" s="1042">
        <v>78.94</v>
      </c>
      <c r="C20" s="642">
        <v>5.53</v>
      </c>
      <c r="D20" s="643">
        <v>6.25</v>
      </c>
      <c r="E20" s="643">
        <v>7.89</v>
      </c>
      <c r="F20" s="643">
        <v>3.71</v>
      </c>
      <c r="G20" s="644">
        <v>102.32</v>
      </c>
      <c r="H20" s="1043">
        <v>3069.6</v>
      </c>
      <c r="I20" s="1040"/>
      <c r="K20" s="91"/>
      <c r="L20" s="91"/>
      <c r="M20" s="91"/>
      <c r="Q20" s="91"/>
      <c r="R20" s="91"/>
      <c r="S20" s="91"/>
      <c r="T20" s="91"/>
      <c r="U20" s="91"/>
      <c r="V20" s="91"/>
      <c r="W20" s="91"/>
    </row>
    <row r="21" spans="1:23">
      <c r="A21" s="1041" t="s">
        <v>873</v>
      </c>
      <c r="B21" s="1042">
        <v>81.2</v>
      </c>
      <c r="C21" s="642">
        <v>5.03</v>
      </c>
      <c r="D21" s="643">
        <v>7.56</v>
      </c>
      <c r="E21" s="643">
        <v>11.88</v>
      </c>
      <c r="F21" s="643">
        <v>4.0599999999999996</v>
      </c>
      <c r="G21" s="644">
        <v>109.73</v>
      </c>
      <c r="H21" s="1045">
        <v>3291.9</v>
      </c>
      <c r="I21" s="1040"/>
      <c r="K21" s="91"/>
      <c r="L21" s="91"/>
      <c r="M21" s="91"/>
      <c r="Q21" s="91"/>
      <c r="R21" s="91"/>
      <c r="S21" s="91"/>
      <c r="T21" s="91"/>
      <c r="U21" s="91"/>
      <c r="V21" s="91"/>
      <c r="W21" s="91"/>
    </row>
    <row r="22" spans="1:23">
      <c r="A22" s="1041" t="s">
        <v>874</v>
      </c>
      <c r="B22" s="1042">
        <v>78.84</v>
      </c>
      <c r="C22" s="642">
        <v>3.94</v>
      </c>
      <c r="D22" s="643">
        <v>7.88</v>
      </c>
      <c r="E22" s="643">
        <v>7.88</v>
      </c>
      <c r="F22" s="643">
        <v>3.94</v>
      </c>
      <c r="G22" s="644">
        <v>102.47999999999999</v>
      </c>
      <c r="H22" s="1043">
        <v>3074.4</v>
      </c>
      <c r="I22" s="1040"/>
      <c r="K22" s="91"/>
      <c r="L22" s="91"/>
      <c r="M22" s="91"/>
      <c r="Q22" s="91"/>
      <c r="R22" s="91"/>
      <c r="S22" s="91"/>
      <c r="T22" s="91"/>
      <c r="U22" s="91"/>
      <c r="V22" s="91"/>
      <c r="W22" s="91"/>
    </row>
    <row r="23" spans="1:23">
      <c r="A23" s="1041" t="s">
        <v>875</v>
      </c>
      <c r="B23" s="1042">
        <v>82.78</v>
      </c>
      <c r="C23" s="642">
        <v>4.1399999999999997</v>
      </c>
      <c r="D23" s="643">
        <v>8.2799999999999994</v>
      </c>
      <c r="E23" s="643">
        <v>15.88</v>
      </c>
      <c r="F23" s="643">
        <v>4.1399999999999997</v>
      </c>
      <c r="G23" s="644">
        <v>115.22</v>
      </c>
      <c r="H23" s="1043">
        <v>3456.6</v>
      </c>
      <c r="I23" s="1040"/>
      <c r="K23" s="91"/>
      <c r="L23" s="91"/>
      <c r="M23" s="91"/>
      <c r="Q23" s="91"/>
      <c r="R23" s="91"/>
      <c r="S23" s="91"/>
      <c r="T23" s="91"/>
      <c r="U23" s="91"/>
      <c r="V23" s="91"/>
      <c r="W23" s="91"/>
    </row>
    <row r="24" spans="1:23">
      <c r="A24" s="1041" t="s">
        <v>876</v>
      </c>
      <c r="B24" s="1042">
        <v>76</v>
      </c>
      <c r="C24" s="642">
        <v>5.3</v>
      </c>
      <c r="D24" s="643">
        <v>6.5</v>
      </c>
      <c r="E24" s="643">
        <v>8.1999999999999993</v>
      </c>
      <c r="F24" s="643">
        <v>3.8</v>
      </c>
      <c r="G24" s="644">
        <v>99.8</v>
      </c>
      <c r="H24" s="1043">
        <v>2994</v>
      </c>
      <c r="I24" s="1040"/>
      <c r="K24" s="91"/>
      <c r="L24" s="91"/>
      <c r="M24" s="91"/>
      <c r="Q24" s="91"/>
      <c r="R24" s="91"/>
      <c r="S24" s="91"/>
      <c r="T24" s="91"/>
      <c r="U24" s="91"/>
      <c r="V24" s="91"/>
      <c r="W24" s="91"/>
    </row>
    <row r="25" spans="1:23">
      <c r="A25" s="1041" t="s">
        <v>877</v>
      </c>
      <c r="B25" s="1042">
        <v>82.77</v>
      </c>
      <c r="C25" s="642">
        <v>3.86</v>
      </c>
      <c r="D25" s="643">
        <v>0</v>
      </c>
      <c r="E25" s="643">
        <v>13.52</v>
      </c>
      <c r="F25" s="643">
        <v>3.86</v>
      </c>
      <c r="G25" s="644">
        <v>104.00999999999999</v>
      </c>
      <c r="H25" s="1043">
        <v>3120.3</v>
      </c>
      <c r="I25" s="1040"/>
      <c r="K25" s="91"/>
      <c r="L25" s="91"/>
      <c r="M25" s="91"/>
      <c r="Q25" s="91"/>
      <c r="R25" s="91"/>
      <c r="S25" s="91"/>
      <c r="T25" s="91"/>
      <c r="U25" s="91"/>
      <c r="V25" s="91"/>
      <c r="W25" s="91"/>
    </row>
    <row r="26" spans="1:23">
      <c r="A26" s="1041" t="s">
        <v>878</v>
      </c>
      <c r="B26" s="1042">
        <v>76.92</v>
      </c>
      <c r="C26" s="642">
        <v>3.84</v>
      </c>
      <c r="D26" s="643">
        <v>5.78</v>
      </c>
      <c r="E26" s="643">
        <v>10.62</v>
      </c>
      <c r="F26" s="643">
        <v>3.84</v>
      </c>
      <c r="G26" s="644">
        <v>101.00000000000001</v>
      </c>
      <c r="H26" s="1043">
        <v>3030</v>
      </c>
      <c r="I26" s="1040"/>
      <c r="K26" s="91"/>
      <c r="L26" s="91"/>
      <c r="M26" s="91"/>
      <c r="Q26" s="91"/>
      <c r="R26" s="91"/>
      <c r="S26" s="91"/>
      <c r="T26" s="91"/>
      <c r="U26" s="91"/>
      <c r="V26" s="91"/>
      <c r="W26" s="91"/>
    </row>
    <row r="27" spans="1:23">
      <c r="A27" s="1041" t="s">
        <v>879</v>
      </c>
      <c r="B27" s="1042">
        <v>76.569999999999993</v>
      </c>
      <c r="C27" s="642">
        <v>3.83</v>
      </c>
      <c r="D27" s="643">
        <v>7.66</v>
      </c>
      <c r="E27" s="643">
        <v>13.29</v>
      </c>
      <c r="F27" s="643">
        <v>3.83</v>
      </c>
      <c r="G27" s="644">
        <v>105.17999999999999</v>
      </c>
      <c r="H27" s="1043">
        <v>3155.4</v>
      </c>
      <c r="I27" s="1040"/>
      <c r="K27" s="91"/>
      <c r="L27" s="91"/>
      <c r="M27" s="91"/>
      <c r="Q27" s="91"/>
      <c r="R27" s="91"/>
      <c r="S27" s="91"/>
      <c r="T27" s="91"/>
      <c r="U27" s="91"/>
      <c r="V27" s="91"/>
      <c r="W27" s="91"/>
    </row>
    <row r="28" spans="1:23">
      <c r="A28" s="1041" t="s">
        <v>880</v>
      </c>
      <c r="B28" s="1042">
        <v>79.2</v>
      </c>
      <c r="C28" s="642">
        <v>3.96</v>
      </c>
      <c r="D28" s="643">
        <v>7.92</v>
      </c>
      <c r="E28" s="643">
        <v>9.5399999999999991</v>
      </c>
      <c r="F28" s="643">
        <v>3.96</v>
      </c>
      <c r="G28" s="644">
        <v>104.58</v>
      </c>
      <c r="H28" s="1043">
        <v>3137.4</v>
      </c>
      <c r="I28" s="1040"/>
      <c r="K28" s="91"/>
      <c r="L28" s="91"/>
      <c r="M28" s="91"/>
      <c r="Q28" s="91"/>
      <c r="R28" s="91"/>
      <c r="S28" s="91"/>
      <c r="T28" s="91"/>
      <c r="U28" s="91"/>
      <c r="V28" s="91"/>
      <c r="W28" s="91"/>
    </row>
    <row r="29" spans="1:23">
      <c r="A29" s="1041" t="s">
        <v>473</v>
      </c>
      <c r="B29" s="1042">
        <v>82.78</v>
      </c>
      <c r="C29" s="642">
        <v>4.1399999999999997</v>
      </c>
      <c r="D29" s="643">
        <v>8.2799999999999994</v>
      </c>
      <c r="E29" s="643">
        <v>11.88</v>
      </c>
      <c r="F29" s="643">
        <v>4.1399999999999997</v>
      </c>
      <c r="G29" s="644">
        <v>111.22</v>
      </c>
      <c r="H29" s="1043">
        <v>3336.6</v>
      </c>
      <c r="I29" s="1040"/>
      <c r="K29" s="91"/>
      <c r="L29" s="91"/>
      <c r="M29" s="91"/>
      <c r="Q29" s="91"/>
      <c r="R29" s="91"/>
      <c r="S29" s="91"/>
      <c r="T29" s="91"/>
      <c r="U29" s="91"/>
      <c r="V29" s="91"/>
      <c r="W29" s="91"/>
    </row>
    <row r="30" spans="1:23">
      <c r="A30" s="1041" t="s">
        <v>990</v>
      </c>
      <c r="B30" s="1042">
        <v>78.84</v>
      </c>
      <c r="C30" s="642">
        <v>3.51</v>
      </c>
      <c r="D30" s="643">
        <v>7.88</v>
      </c>
      <c r="E30" s="643">
        <v>11.83</v>
      </c>
      <c r="F30" s="643">
        <v>3.94</v>
      </c>
      <c r="G30" s="644">
        <v>106</v>
      </c>
      <c r="H30" s="1043">
        <v>3180</v>
      </c>
      <c r="I30" s="1040"/>
      <c r="K30" s="91"/>
      <c r="L30" s="91"/>
      <c r="M30" s="91"/>
      <c r="Q30" s="91"/>
      <c r="R30" s="91"/>
      <c r="S30" s="91"/>
      <c r="T30" s="91"/>
      <c r="U30" s="91"/>
      <c r="V30" s="91"/>
      <c r="W30" s="91"/>
    </row>
    <row r="31" spans="1:23">
      <c r="A31" s="1041" t="s">
        <v>991</v>
      </c>
      <c r="B31" s="1042">
        <v>80.94</v>
      </c>
      <c r="C31" s="642">
        <v>4.04</v>
      </c>
      <c r="D31" s="643">
        <v>7.63</v>
      </c>
      <c r="E31" s="643">
        <v>15.1</v>
      </c>
      <c r="F31" s="643">
        <v>4.04</v>
      </c>
      <c r="G31" s="644">
        <v>111.75</v>
      </c>
      <c r="H31" s="1043">
        <v>3352.5</v>
      </c>
      <c r="I31" s="1040"/>
      <c r="K31" s="91"/>
      <c r="L31" s="91"/>
      <c r="M31" s="91"/>
      <c r="Q31" s="91"/>
      <c r="R31" s="91"/>
      <c r="S31" s="91"/>
      <c r="T31" s="91"/>
      <c r="U31" s="91"/>
      <c r="V31" s="91"/>
      <c r="W31" s="91"/>
    </row>
    <row r="32" spans="1:23">
      <c r="A32" s="1041" t="s">
        <v>883</v>
      </c>
      <c r="B32" s="1042">
        <v>77.98</v>
      </c>
      <c r="C32" s="642">
        <v>3.83</v>
      </c>
      <c r="D32" s="643">
        <v>7.8</v>
      </c>
      <c r="E32" s="643">
        <v>8.66</v>
      </c>
      <c r="F32" s="643">
        <v>3.5</v>
      </c>
      <c r="G32" s="644">
        <v>101.77</v>
      </c>
      <c r="H32" s="1043">
        <v>3053.1</v>
      </c>
      <c r="I32" s="1040"/>
      <c r="K32" s="91"/>
      <c r="L32" s="91"/>
      <c r="M32" s="91"/>
      <c r="Q32" s="91"/>
      <c r="R32" s="91"/>
      <c r="S32" s="91"/>
      <c r="T32" s="91"/>
      <c r="U32" s="91"/>
      <c r="V32" s="91"/>
      <c r="W32" s="91"/>
    </row>
    <row r="33" spans="1:23">
      <c r="A33" s="1041" t="s">
        <v>992</v>
      </c>
      <c r="B33" s="1042">
        <v>79.78</v>
      </c>
      <c r="C33" s="642">
        <v>3</v>
      </c>
      <c r="D33" s="643">
        <v>7.88</v>
      </c>
      <c r="E33" s="643">
        <v>9.48</v>
      </c>
      <c r="F33" s="643">
        <v>3.94</v>
      </c>
      <c r="G33" s="644">
        <v>104.08</v>
      </c>
      <c r="H33" s="1043">
        <v>3122.4</v>
      </c>
      <c r="I33" s="1040"/>
      <c r="K33" s="91"/>
      <c r="L33" s="91"/>
      <c r="M33" s="91"/>
      <c r="Q33" s="91"/>
      <c r="R33" s="91"/>
      <c r="S33" s="91"/>
      <c r="T33" s="91"/>
      <c r="U33" s="91"/>
      <c r="V33" s="91"/>
      <c r="W33" s="91"/>
    </row>
    <row r="34" spans="1:23">
      <c r="A34" s="1041" t="s">
        <v>885</v>
      </c>
      <c r="B34" s="1042">
        <v>79.180000000000007</v>
      </c>
      <c r="C34" s="642">
        <v>5.54</v>
      </c>
      <c r="D34" s="643">
        <v>7.92</v>
      </c>
      <c r="E34" s="643">
        <v>7.92</v>
      </c>
      <c r="F34" s="643">
        <v>3.96</v>
      </c>
      <c r="G34" s="644">
        <v>104.52000000000001</v>
      </c>
      <c r="H34" s="1043">
        <v>3135.6</v>
      </c>
      <c r="I34" s="1040"/>
      <c r="K34" s="91"/>
      <c r="L34" s="91"/>
      <c r="M34" s="91"/>
      <c r="Q34" s="91"/>
      <c r="R34" s="91"/>
      <c r="S34" s="91"/>
      <c r="T34" s="91"/>
      <c r="U34" s="91"/>
      <c r="V34" s="91"/>
      <c r="W34" s="91"/>
    </row>
    <row r="35" spans="1:23" ht="15" customHeight="1">
      <c r="A35" s="1041" t="s">
        <v>886</v>
      </c>
      <c r="B35" s="1042">
        <v>76.8</v>
      </c>
      <c r="C35" s="642">
        <v>3.84</v>
      </c>
      <c r="D35" s="643">
        <v>5.35</v>
      </c>
      <c r="E35" s="643">
        <v>11</v>
      </c>
      <c r="F35" s="643">
        <v>3.84</v>
      </c>
      <c r="G35" s="644">
        <v>100.83</v>
      </c>
      <c r="H35" s="1043">
        <v>3024.9</v>
      </c>
      <c r="I35" s="1040"/>
      <c r="K35" s="91"/>
      <c r="L35" s="91"/>
      <c r="M35" s="91"/>
      <c r="Q35" s="91"/>
      <c r="R35" s="91"/>
      <c r="S35" s="91"/>
      <c r="T35" s="91"/>
      <c r="U35" s="91"/>
      <c r="V35" s="91"/>
      <c r="W35" s="91"/>
    </row>
    <row r="36" spans="1:23" ht="15" customHeight="1" thickBot="1">
      <c r="A36" s="1046" t="s">
        <v>887</v>
      </c>
      <c r="B36" s="1047">
        <v>82.66</v>
      </c>
      <c r="C36" s="765">
        <v>3.83</v>
      </c>
      <c r="D36" s="766">
        <v>7.07</v>
      </c>
      <c r="E36" s="766">
        <v>5.67</v>
      </c>
      <c r="F36" s="766">
        <v>3.83</v>
      </c>
      <c r="G36" s="646">
        <v>103.06</v>
      </c>
      <c r="H36" s="1048">
        <v>3091.8</v>
      </c>
      <c r="I36" s="1040"/>
      <c r="K36" s="91"/>
      <c r="L36" s="91"/>
      <c r="M36" s="91"/>
      <c r="Q36" s="91"/>
      <c r="R36" s="91"/>
      <c r="S36" s="91"/>
      <c r="T36" s="91"/>
      <c r="U36" s="91"/>
      <c r="V36" s="91"/>
      <c r="W36" s="91"/>
    </row>
    <row r="37" spans="1:23" ht="23.25" customHeight="1" thickBot="1">
      <c r="A37" s="641" t="s">
        <v>993</v>
      </c>
      <c r="B37" s="719">
        <v>80.692318692607174</v>
      </c>
      <c r="C37" s="720">
        <v>3.9770130178817302</v>
      </c>
      <c r="D37" s="1049">
        <v>7.2076982266580458</v>
      </c>
      <c r="E37" s="1049">
        <v>10.972480075467336</v>
      </c>
      <c r="F37" s="1049">
        <v>3.9663776887385982</v>
      </c>
      <c r="G37" s="1050">
        <v>106.81588770135289</v>
      </c>
      <c r="H37" s="647">
        <v>3204.476631040588</v>
      </c>
      <c r="I37" s="92"/>
      <c r="K37" s="91"/>
      <c r="Q37" s="91"/>
      <c r="R37" s="91"/>
      <c r="S37" s="91"/>
      <c r="T37" s="91"/>
      <c r="U37" s="91"/>
      <c r="V37" s="91"/>
      <c r="W37" s="91"/>
    </row>
    <row r="38" spans="1:23" ht="15" customHeight="1">
      <c r="A38" s="640" t="s">
        <v>994</v>
      </c>
      <c r="B38" s="639"/>
      <c r="C38" s="638"/>
    </row>
    <row r="39" spans="1:23" ht="15" customHeight="1">
      <c r="B39" s="91"/>
    </row>
    <row r="40" spans="1:23" ht="15" customHeight="1">
      <c r="A40" s="128" t="s">
        <v>204</v>
      </c>
      <c r="B40" s="91"/>
      <c r="D40" s="91"/>
    </row>
    <row r="41" spans="1:23" ht="15" customHeight="1">
      <c r="B41" s="91"/>
    </row>
  </sheetData>
  <hyperlinks>
    <hyperlink ref="A1" location="'Table of Contents'!A1" display="Return to Table of Contents" xr:uid="{18DAD433-FF6A-4D9E-9BCC-DA784472DF53}"/>
    <hyperlink ref="A40" location="'Table of Contents'!A1" display="Return to Table of Contents" xr:uid="{46131EDA-6FB3-4209-A5B3-846B40E74C58}"/>
  </hyperlinks>
  <printOptions horizontalCentered="1"/>
  <pageMargins left="0" right="0" top="1" bottom="1" header="0" footer="0.5"/>
  <pageSetup scale="65"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297-D588-4CA2-B915-0A4CF5A003F2}">
  <dimension ref="A1:Z42"/>
  <sheetViews>
    <sheetView showGridLines="0" showOutlineSymbols="0" zoomScale="80" zoomScaleNormal="80" workbookViewId="0">
      <selection activeCell="P9" sqref="P9"/>
    </sheetView>
  </sheetViews>
  <sheetFormatPr defaultColWidth="9.69921875" defaultRowHeight="13.2"/>
  <cols>
    <col min="1" max="1" width="34.5" style="87" customWidth="1"/>
    <col min="2" max="3" width="10.8984375" style="87" customWidth="1"/>
    <col min="4" max="4" width="11.8984375" style="87" bestFit="1" customWidth="1"/>
    <col min="5" max="5" width="12" style="87" customWidth="1"/>
    <col min="6" max="6" width="16.19921875" style="87" bestFit="1" customWidth="1"/>
    <col min="7" max="7" width="15.3984375" style="87" bestFit="1" customWidth="1"/>
    <col min="8" max="8" width="11.59765625" style="87" customWidth="1"/>
    <col min="9" max="9" width="18" style="87" bestFit="1" customWidth="1"/>
    <col min="10" max="10" width="3.09765625" style="87" customWidth="1"/>
    <col min="11" max="16384" width="9.69921875" style="87"/>
  </cols>
  <sheetData>
    <row r="1" spans="1:26" ht="16.2">
      <c r="A1" s="128" t="s">
        <v>204</v>
      </c>
    </row>
    <row r="2" spans="1:26" ht="17.399999999999999">
      <c r="A2" s="625"/>
      <c r="B2" s="624"/>
      <c r="C2" s="624"/>
      <c r="D2" s="625"/>
      <c r="E2" s="624" t="s">
        <v>889</v>
      </c>
      <c r="F2" s="625"/>
      <c r="G2" s="624"/>
      <c r="H2" s="624"/>
      <c r="I2" s="624"/>
      <c r="J2" s="88"/>
    </row>
    <row r="3" spans="1:26" ht="17.399999999999999">
      <c r="A3" s="625"/>
      <c r="B3" s="624"/>
      <c r="C3" s="624"/>
      <c r="D3" s="624"/>
      <c r="E3" s="624" t="s">
        <v>979</v>
      </c>
      <c r="F3" s="625"/>
      <c r="G3" s="624"/>
      <c r="H3" s="624"/>
      <c r="I3" s="624"/>
      <c r="J3" s="88"/>
    </row>
    <row r="4" spans="1:26" ht="17.399999999999999">
      <c r="A4" s="625"/>
      <c r="B4" s="624"/>
      <c r="C4" s="624"/>
      <c r="D4" s="624"/>
      <c r="E4" s="624" t="s">
        <v>980</v>
      </c>
      <c r="F4" s="625"/>
      <c r="G4" s="624"/>
      <c r="H4" s="624"/>
      <c r="I4" s="624"/>
      <c r="J4" s="88"/>
    </row>
    <row r="5" spans="1:26" ht="17.399999999999999">
      <c r="A5" s="627"/>
      <c r="B5" s="624"/>
      <c r="C5" s="624"/>
      <c r="D5" s="624"/>
      <c r="E5" s="624"/>
      <c r="F5" s="624"/>
      <c r="G5" s="624"/>
      <c r="H5" s="624"/>
      <c r="I5" s="624"/>
      <c r="J5" s="88"/>
    </row>
    <row r="6" spans="1:26" ht="17.399999999999999">
      <c r="A6" s="625"/>
      <c r="B6" s="624"/>
      <c r="C6" s="624"/>
      <c r="D6" s="624"/>
      <c r="E6" s="624" t="s">
        <v>995</v>
      </c>
      <c r="F6" s="625"/>
      <c r="G6" s="624"/>
      <c r="H6" s="624"/>
      <c r="I6" s="624"/>
      <c r="J6" s="88"/>
    </row>
    <row r="7" spans="1:26" ht="16.5" customHeight="1" thickBot="1">
      <c r="A7" s="767"/>
      <c r="B7" s="768"/>
      <c r="C7" s="768"/>
      <c r="D7" s="768"/>
      <c r="E7" s="768" t="s">
        <v>982</v>
      </c>
      <c r="F7" s="767"/>
      <c r="G7" s="768"/>
      <c r="H7" s="768"/>
      <c r="I7" s="768"/>
      <c r="J7" s="88"/>
    </row>
    <row r="8" spans="1:26" ht="68.25" customHeight="1" thickBot="1">
      <c r="A8" s="1033" t="s">
        <v>850</v>
      </c>
      <c r="B8" s="89" t="s">
        <v>983</v>
      </c>
      <c r="C8" s="94" t="s">
        <v>996</v>
      </c>
      <c r="D8" s="95" t="s">
        <v>997</v>
      </c>
      <c r="E8" s="90" t="s">
        <v>985</v>
      </c>
      <c r="F8" s="90" t="s">
        <v>998</v>
      </c>
      <c r="G8" s="90" t="s">
        <v>987</v>
      </c>
      <c r="H8" s="89" t="s">
        <v>452</v>
      </c>
      <c r="I8" s="96" t="s">
        <v>988</v>
      </c>
      <c r="J8" s="1040"/>
    </row>
    <row r="9" spans="1:26" ht="15">
      <c r="A9" s="1051" t="s">
        <v>861</v>
      </c>
      <c r="B9" s="1037">
        <v>78.84</v>
      </c>
      <c r="C9" s="1038">
        <v>236.69</v>
      </c>
      <c r="D9" s="1038">
        <v>3.46</v>
      </c>
      <c r="E9" s="1038">
        <v>7.88</v>
      </c>
      <c r="F9" s="1038">
        <v>63.11</v>
      </c>
      <c r="G9" s="1038">
        <v>15.78</v>
      </c>
      <c r="H9" s="1052">
        <v>405.75999999999993</v>
      </c>
      <c r="I9" s="1039">
        <v>12172.8</v>
      </c>
      <c r="J9" s="1040"/>
      <c r="L9" s="91"/>
      <c r="M9" s="91"/>
      <c r="N9" s="91"/>
      <c r="S9" s="91"/>
      <c r="T9" s="91"/>
      <c r="U9" s="91"/>
      <c r="V9" s="91"/>
      <c r="W9" s="91"/>
      <c r="X9" s="91"/>
      <c r="Y9" s="91"/>
      <c r="Z9" s="91"/>
    </row>
    <row r="10" spans="1:26" ht="15">
      <c r="A10" s="1041" t="s">
        <v>862</v>
      </c>
      <c r="B10" s="1053">
        <v>82</v>
      </c>
      <c r="C10" s="1054">
        <v>226.4</v>
      </c>
      <c r="D10" s="1054">
        <v>15.4</v>
      </c>
      <c r="E10" s="1054">
        <v>8.1999999999999993</v>
      </c>
      <c r="F10" s="1054">
        <v>19.600000000000001</v>
      </c>
      <c r="G10" s="1054">
        <v>15.4</v>
      </c>
      <c r="H10" s="1055">
        <v>366.99999999999994</v>
      </c>
      <c r="I10" s="1043">
        <v>11010</v>
      </c>
      <c r="J10" s="1040"/>
      <c r="L10" s="91"/>
      <c r="M10" s="91"/>
      <c r="N10" s="91"/>
      <c r="S10" s="91"/>
      <c r="T10" s="91"/>
      <c r="U10" s="91"/>
      <c r="V10" s="91"/>
      <c r="W10" s="91"/>
      <c r="X10" s="91"/>
      <c r="Y10" s="91"/>
      <c r="Z10" s="91"/>
    </row>
    <row r="11" spans="1:26" ht="15">
      <c r="A11" s="1041" t="s">
        <v>251</v>
      </c>
      <c r="B11" s="1053">
        <v>82.78</v>
      </c>
      <c r="C11" s="1054">
        <v>248.34</v>
      </c>
      <c r="D11" s="1054">
        <v>16.559999999999999</v>
      </c>
      <c r="E11" s="1054">
        <v>8.2799999999999994</v>
      </c>
      <c r="F11" s="1054">
        <v>65.680000000000007</v>
      </c>
      <c r="G11" s="1054">
        <v>16.559999999999999</v>
      </c>
      <c r="H11" s="1055">
        <v>438.2</v>
      </c>
      <c r="I11" s="1043">
        <v>13146</v>
      </c>
      <c r="J11" s="1040"/>
      <c r="L11" s="91"/>
      <c r="M11" s="91"/>
      <c r="N11" s="91"/>
      <c r="S11" s="91"/>
      <c r="T11" s="91"/>
      <c r="U11" s="91"/>
      <c r="V11" s="91"/>
      <c r="W11" s="91"/>
      <c r="X11" s="91"/>
      <c r="Y11" s="91"/>
      <c r="Z11" s="91"/>
    </row>
    <row r="12" spans="1:26" ht="15">
      <c r="A12" s="1041" t="s">
        <v>864</v>
      </c>
      <c r="B12" s="1053">
        <v>78.84</v>
      </c>
      <c r="C12" s="1054">
        <v>194.35</v>
      </c>
      <c r="D12" s="1054">
        <v>5.5</v>
      </c>
      <c r="E12" s="1054">
        <v>6</v>
      </c>
      <c r="F12" s="1054">
        <v>8</v>
      </c>
      <c r="G12" s="1054">
        <v>3.66</v>
      </c>
      <c r="H12" s="1055">
        <v>296.35000000000002</v>
      </c>
      <c r="I12" s="1043">
        <v>8890.5</v>
      </c>
      <c r="J12" s="1040"/>
      <c r="L12" s="91"/>
      <c r="M12" s="91"/>
      <c r="N12" s="91"/>
      <c r="S12" s="91"/>
      <c r="T12" s="91"/>
      <c r="U12" s="91"/>
      <c r="V12" s="91"/>
      <c r="W12" s="91"/>
      <c r="X12" s="91"/>
      <c r="Y12" s="91"/>
      <c r="Z12" s="91"/>
    </row>
    <row r="13" spans="1:26" ht="15">
      <c r="A13" s="1041" t="s">
        <v>865</v>
      </c>
      <c r="B13" s="1053">
        <v>79.22</v>
      </c>
      <c r="C13" s="1054">
        <v>231.96</v>
      </c>
      <c r="D13" s="1054">
        <v>15.46</v>
      </c>
      <c r="E13" s="1054">
        <v>7.72</v>
      </c>
      <c r="F13" s="1054">
        <v>48.83</v>
      </c>
      <c r="G13" s="1054">
        <v>15.46</v>
      </c>
      <c r="H13" s="1055">
        <v>398.65</v>
      </c>
      <c r="I13" s="1043">
        <v>11959.5</v>
      </c>
      <c r="J13" s="1040"/>
      <c r="L13" s="91"/>
      <c r="M13" s="91"/>
      <c r="N13" s="91"/>
      <c r="S13" s="91"/>
      <c r="T13" s="91"/>
      <c r="U13" s="91"/>
      <c r="V13" s="91"/>
      <c r="W13" s="91"/>
      <c r="X13" s="91"/>
      <c r="Y13" s="91"/>
      <c r="Z13" s="91"/>
    </row>
    <row r="14" spans="1:26" ht="15">
      <c r="A14" s="1041" t="s">
        <v>866</v>
      </c>
      <c r="B14" s="1053">
        <v>81.209999999999994</v>
      </c>
      <c r="C14" s="1054">
        <v>243.79</v>
      </c>
      <c r="D14" s="1054">
        <v>16.25</v>
      </c>
      <c r="E14" s="1054">
        <v>8.1300000000000008</v>
      </c>
      <c r="F14" s="1054">
        <v>65</v>
      </c>
      <c r="G14" s="1054">
        <v>16.25</v>
      </c>
      <c r="H14" s="1055">
        <v>430.63</v>
      </c>
      <c r="I14" s="1043">
        <v>12918.9</v>
      </c>
      <c r="J14" s="1040"/>
      <c r="L14" s="91"/>
      <c r="M14" s="91"/>
      <c r="N14" s="91"/>
      <c r="S14" s="91"/>
      <c r="T14" s="91"/>
      <c r="U14" s="91"/>
      <c r="V14" s="91"/>
      <c r="W14" s="91"/>
      <c r="X14" s="91"/>
      <c r="Y14" s="91"/>
      <c r="Z14" s="91"/>
    </row>
    <row r="15" spans="1:26" ht="15">
      <c r="A15" s="1041" t="s">
        <v>989</v>
      </c>
      <c r="B15" s="1053">
        <v>82.78</v>
      </c>
      <c r="C15" s="1054">
        <v>248.33</v>
      </c>
      <c r="D15" s="1054">
        <v>16.559999999999999</v>
      </c>
      <c r="E15" s="1054">
        <v>4.1500000000000004</v>
      </c>
      <c r="F15" s="1054">
        <v>32.89</v>
      </c>
      <c r="G15" s="1054">
        <v>16.559999999999999</v>
      </c>
      <c r="H15" s="1055">
        <v>401.27</v>
      </c>
      <c r="I15" s="1043">
        <v>12038.1</v>
      </c>
      <c r="J15" s="1040"/>
      <c r="L15" s="91"/>
      <c r="M15" s="91"/>
      <c r="N15" s="91"/>
      <c r="S15" s="91"/>
      <c r="T15" s="91"/>
      <c r="U15" s="91"/>
      <c r="V15" s="91"/>
      <c r="W15" s="91"/>
      <c r="X15" s="91"/>
      <c r="Y15" s="91"/>
      <c r="Z15" s="91"/>
    </row>
    <row r="16" spans="1:26" ht="15">
      <c r="A16" s="1041" t="s">
        <v>868</v>
      </c>
      <c r="B16" s="1053">
        <v>82.78</v>
      </c>
      <c r="C16" s="1054">
        <v>248.33</v>
      </c>
      <c r="D16" s="1054">
        <v>16.559999999999999</v>
      </c>
      <c r="E16" s="1054">
        <v>8.2799999999999994</v>
      </c>
      <c r="F16" s="1054">
        <v>66.22</v>
      </c>
      <c r="G16" s="1054">
        <v>16.559999999999999</v>
      </c>
      <c r="H16" s="1055">
        <v>438.72999999999996</v>
      </c>
      <c r="I16" s="1043">
        <v>13161.9</v>
      </c>
      <c r="J16" s="1040"/>
      <c r="L16" s="91"/>
      <c r="M16" s="91"/>
      <c r="N16" s="91"/>
      <c r="S16" s="91"/>
      <c r="T16" s="91"/>
      <c r="U16" s="91"/>
      <c r="V16" s="91"/>
      <c r="W16" s="91"/>
      <c r="X16" s="91"/>
      <c r="Y16" s="91"/>
      <c r="Z16" s="91"/>
    </row>
    <row r="17" spans="1:26" ht="15">
      <c r="A17" s="1041" t="s">
        <v>869</v>
      </c>
      <c r="B17" s="1053">
        <v>72.92</v>
      </c>
      <c r="C17" s="1054">
        <v>221.42</v>
      </c>
      <c r="D17" s="1054">
        <v>14.72</v>
      </c>
      <c r="E17" s="1054">
        <v>7.29</v>
      </c>
      <c r="F17" s="1054">
        <v>24.69</v>
      </c>
      <c r="G17" s="1054">
        <v>14.72</v>
      </c>
      <c r="H17" s="1055">
        <v>355.76000000000005</v>
      </c>
      <c r="I17" s="1043">
        <v>10672.8</v>
      </c>
      <c r="J17" s="1040"/>
      <c r="L17" s="91"/>
      <c r="M17" s="91"/>
      <c r="N17" s="91"/>
      <c r="S17" s="91"/>
      <c r="T17" s="91"/>
      <c r="U17" s="91"/>
      <c r="V17" s="91"/>
      <c r="W17" s="91"/>
      <c r="X17" s="91"/>
      <c r="Y17" s="91"/>
      <c r="Z17" s="91"/>
    </row>
    <row r="18" spans="1:26" ht="15">
      <c r="A18" s="1041" t="s">
        <v>870</v>
      </c>
      <c r="B18" s="1053">
        <v>80.45</v>
      </c>
      <c r="C18" s="1054">
        <v>241.54</v>
      </c>
      <c r="D18" s="1054">
        <v>16.100000000000001</v>
      </c>
      <c r="E18" s="1054">
        <v>7.23</v>
      </c>
      <c r="F18" s="1054">
        <v>18.12</v>
      </c>
      <c r="G18" s="1054">
        <v>15.63</v>
      </c>
      <c r="H18" s="1055">
        <v>379.07000000000005</v>
      </c>
      <c r="I18" s="1043">
        <v>11372.1</v>
      </c>
      <c r="J18" s="1040"/>
      <c r="L18" s="91"/>
      <c r="M18" s="91"/>
      <c r="N18" s="91"/>
      <c r="S18" s="91"/>
      <c r="T18" s="91"/>
      <c r="U18" s="91"/>
      <c r="V18" s="91"/>
      <c r="W18" s="91"/>
      <c r="X18" s="91"/>
      <c r="Y18" s="91"/>
      <c r="Z18" s="91"/>
    </row>
    <row r="19" spans="1:26" ht="15">
      <c r="A19" s="1041" t="s">
        <v>871</v>
      </c>
      <c r="B19" s="1053">
        <v>81.209999999999994</v>
      </c>
      <c r="C19" s="1054">
        <v>243.78</v>
      </c>
      <c r="D19" s="1054">
        <v>16.25</v>
      </c>
      <c r="E19" s="1054">
        <v>5</v>
      </c>
      <c r="F19" s="1054">
        <v>28</v>
      </c>
      <c r="G19" s="1054">
        <v>16.25</v>
      </c>
      <c r="H19" s="1055">
        <v>390.49</v>
      </c>
      <c r="I19" s="1043">
        <v>11714.7</v>
      </c>
      <c r="J19" s="1040"/>
      <c r="L19" s="91"/>
      <c r="M19" s="91"/>
      <c r="N19" s="91"/>
      <c r="S19" s="91"/>
      <c r="T19" s="91"/>
      <c r="U19" s="91"/>
      <c r="V19" s="91"/>
      <c r="W19" s="91"/>
      <c r="X19" s="91"/>
      <c r="Y19" s="91"/>
      <c r="Z19" s="91"/>
    </row>
    <row r="20" spans="1:26" ht="15">
      <c r="A20" s="1041" t="s">
        <v>999</v>
      </c>
      <c r="B20" s="1053">
        <v>78.94</v>
      </c>
      <c r="C20" s="1054">
        <v>236.82</v>
      </c>
      <c r="D20" s="1054">
        <v>22.1</v>
      </c>
      <c r="E20" s="1054">
        <v>6.25</v>
      </c>
      <c r="F20" s="1054">
        <v>31.58</v>
      </c>
      <c r="G20" s="1054">
        <v>14.88</v>
      </c>
      <c r="H20" s="1055">
        <v>390.57</v>
      </c>
      <c r="I20" s="1043">
        <v>11717.1</v>
      </c>
      <c r="J20" s="1040"/>
      <c r="L20" s="91"/>
      <c r="M20" s="91"/>
      <c r="N20" s="91"/>
      <c r="S20" s="91"/>
      <c r="T20" s="91"/>
      <c r="U20" s="91"/>
      <c r="V20" s="91"/>
      <c r="W20" s="91"/>
      <c r="X20" s="91"/>
      <c r="Y20" s="91"/>
      <c r="Z20" s="91"/>
    </row>
    <row r="21" spans="1:26" ht="15">
      <c r="A21" s="1041" t="s">
        <v>873</v>
      </c>
      <c r="B21" s="1053">
        <v>81.2</v>
      </c>
      <c r="C21" s="1054">
        <v>248.33</v>
      </c>
      <c r="D21" s="1054">
        <v>23.06</v>
      </c>
      <c r="E21" s="1054">
        <v>7.56</v>
      </c>
      <c r="F21" s="1056">
        <v>65.91</v>
      </c>
      <c r="G21" s="1054">
        <v>16.48</v>
      </c>
      <c r="H21" s="1057">
        <v>442.54000000000008</v>
      </c>
      <c r="I21" s="1058">
        <v>13276.2</v>
      </c>
      <c r="J21" s="1040"/>
      <c r="L21" s="91"/>
      <c r="M21" s="91"/>
      <c r="N21" s="91"/>
      <c r="S21" s="91"/>
      <c r="T21" s="91"/>
      <c r="U21" s="91"/>
      <c r="V21" s="91"/>
      <c r="W21" s="91"/>
      <c r="X21" s="91"/>
      <c r="Y21" s="91"/>
      <c r="Z21" s="91"/>
    </row>
    <row r="22" spans="1:26" ht="15">
      <c r="A22" s="1041" t="s">
        <v>874</v>
      </c>
      <c r="B22" s="1053">
        <v>78.84</v>
      </c>
      <c r="C22" s="1054">
        <v>236.69</v>
      </c>
      <c r="D22" s="1054">
        <v>15.78</v>
      </c>
      <c r="E22" s="1054">
        <v>7.88</v>
      </c>
      <c r="F22" s="1054">
        <v>31.55</v>
      </c>
      <c r="G22" s="1054">
        <v>15.78</v>
      </c>
      <c r="H22" s="1055">
        <v>386.51999999999992</v>
      </c>
      <c r="I22" s="1043">
        <v>11595.6</v>
      </c>
      <c r="J22" s="1040"/>
      <c r="L22" s="91"/>
      <c r="M22" s="91"/>
      <c r="N22" s="91"/>
      <c r="S22" s="91"/>
      <c r="T22" s="91"/>
      <c r="U22" s="91"/>
      <c r="V22" s="91"/>
      <c r="W22" s="91"/>
      <c r="X22" s="91"/>
      <c r="Y22" s="91"/>
      <c r="Z22" s="91"/>
    </row>
    <row r="23" spans="1:26" ht="15">
      <c r="A23" s="1041" t="s">
        <v>875</v>
      </c>
      <c r="B23" s="1053">
        <v>82.78</v>
      </c>
      <c r="C23" s="1054">
        <v>248.33</v>
      </c>
      <c r="D23" s="1054">
        <v>16.559999999999999</v>
      </c>
      <c r="E23" s="1054">
        <v>8.2799999999999994</v>
      </c>
      <c r="F23" s="1054">
        <v>27</v>
      </c>
      <c r="G23" s="1054">
        <v>16.559999999999999</v>
      </c>
      <c r="H23" s="1055">
        <v>399.51</v>
      </c>
      <c r="I23" s="1043">
        <v>11985.3</v>
      </c>
      <c r="J23" s="1040"/>
      <c r="L23" s="91"/>
      <c r="M23" s="91"/>
      <c r="N23" s="91"/>
      <c r="S23" s="91"/>
      <c r="T23" s="91"/>
      <c r="U23" s="91"/>
      <c r="V23" s="91"/>
      <c r="W23" s="91"/>
      <c r="X23" s="91"/>
      <c r="Y23" s="91"/>
      <c r="Z23" s="91"/>
    </row>
    <row r="24" spans="1:26" ht="15">
      <c r="A24" s="1041" t="s">
        <v>876</v>
      </c>
      <c r="B24" s="1053">
        <v>76</v>
      </c>
      <c r="C24" s="1054">
        <v>228</v>
      </c>
      <c r="D24" s="1054">
        <v>14.4</v>
      </c>
      <c r="E24" s="1054">
        <v>6.5</v>
      </c>
      <c r="F24" s="1054">
        <v>57</v>
      </c>
      <c r="G24" s="1054">
        <v>14.4</v>
      </c>
      <c r="H24" s="1055">
        <v>396.29999999999995</v>
      </c>
      <c r="I24" s="1043">
        <v>11889</v>
      </c>
      <c r="J24" s="1040"/>
      <c r="L24" s="91"/>
      <c r="M24" s="91"/>
      <c r="N24" s="91"/>
      <c r="S24" s="91"/>
      <c r="T24" s="91"/>
      <c r="U24" s="91"/>
      <c r="V24" s="91"/>
      <c r="W24" s="91"/>
      <c r="X24" s="91"/>
      <c r="Y24" s="91"/>
      <c r="Z24" s="91"/>
    </row>
    <row r="25" spans="1:26" ht="15">
      <c r="A25" s="1041" t="s">
        <v>877</v>
      </c>
      <c r="B25" s="1053">
        <v>82.77</v>
      </c>
      <c r="C25" s="1054">
        <v>248.31</v>
      </c>
      <c r="D25" s="1054">
        <v>15.42</v>
      </c>
      <c r="E25" s="1054">
        <v>0</v>
      </c>
      <c r="F25" s="1054">
        <v>36.1</v>
      </c>
      <c r="G25" s="1054">
        <v>15.42</v>
      </c>
      <c r="H25" s="1055">
        <v>398.02000000000004</v>
      </c>
      <c r="I25" s="1043">
        <v>11940.6</v>
      </c>
      <c r="J25" s="1040"/>
      <c r="L25" s="91"/>
      <c r="M25" s="91"/>
      <c r="N25" s="91"/>
      <c r="S25" s="91"/>
      <c r="T25" s="91"/>
      <c r="U25" s="91"/>
      <c r="V25" s="91"/>
      <c r="W25" s="91"/>
      <c r="X25" s="91"/>
      <c r="Y25" s="91"/>
      <c r="Z25" s="91"/>
    </row>
    <row r="26" spans="1:26" ht="15">
      <c r="A26" s="1041" t="s">
        <v>878</v>
      </c>
      <c r="B26" s="1053">
        <v>76.92</v>
      </c>
      <c r="C26" s="1054">
        <v>226.65</v>
      </c>
      <c r="D26" s="1054">
        <v>15.15</v>
      </c>
      <c r="E26" s="1054">
        <v>5.78</v>
      </c>
      <c r="F26" s="1054">
        <v>23.35</v>
      </c>
      <c r="G26" s="1054">
        <v>15.15</v>
      </c>
      <c r="H26" s="1055">
        <v>362.99999999999994</v>
      </c>
      <c r="I26" s="1043">
        <v>10890</v>
      </c>
      <c r="J26" s="1040"/>
      <c r="L26" s="91"/>
      <c r="M26" s="91"/>
      <c r="N26" s="91"/>
      <c r="S26" s="91"/>
      <c r="T26" s="91"/>
      <c r="U26" s="91"/>
      <c r="V26" s="91"/>
      <c r="W26" s="91"/>
      <c r="X26" s="91"/>
      <c r="Y26" s="91"/>
      <c r="Z26" s="91"/>
    </row>
    <row r="27" spans="1:26" ht="15">
      <c r="A27" s="1041" t="s">
        <v>879</v>
      </c>
      <c r="B27" s="1053">
        <v>76.569999999999993</v>
      </c>
      <c r="C27" s="1054">
        <v>232.49</v>
      </c>
      <c r="D27" s="1054">
        <v>15.45</v>
      </c>
      <c r="E27" s="1054">
        <v>7.66</v>
      </c>
      <c r="F27" s="1054">
        <v>53.43</v>
      </c>
      <c r="G27" s="1054">
        <v>15.45</v>
      </c>
      <c r="H27" s="1055">
        <v>401.05</v>
      </c>
      <c r="I27" s="1043">
        <v>12031.5</v>
      </c>
      <c r="J27" s="1040"/>
      <c r="L27" s="91"/>
      <c r="M27" s="91"/>
      <c r="N27" s="91"/>
      <c r="S27" s="91"/>
      <c r="T27" s="91"/>
      <c r="U27" s="91"/>
      <c r="V27" s="91"/>
      <c r="W27" s="91"/>
      <c r="X27" s="91"/>
      <c r="Y27" s="91"/>
      <c r="Z27" s="91"/>
    </row>
    <row r="28" spans="1:26" ht="15">
      <c r="A28" s="1041" t="s">
        <v>880</v>
      </c>
      <c r="B28" s="1053">
        <v>79.2</v>
      </c>
      <c r="C28" s="1054">
        <v>237.6</v>
      </c>
      <c r="D28" s="1054">
        <v>15.84</v>
      </c>
      <c r="E28" s="1054">
        <v>7.92</v>
      </c>
      <c r="F28" s="1054">
        <v>63.36</v>
      </c>
      <c r="G28" s="1054">
        <v>15.84</v>
      </c>
      <c r="H28" s="1055">
        <v>419.76</v>
      </c>
      <c r="I28" s="1043">
        <v>12592.8</v>
      </c>
      <c r="J28" s="1040"/>
      <c r="L28" s="91"/>
      <c r="M28" s="91"/>
      <c r="N28" s="91"/>
      <c r="S28" s="91"/>
      <c r="T28" s="91"/>
      <c r="U28" s="91"/>
      <c r="V28" s="91"/>
      <c r="W28" s="91"/>
      <c r="X28" s="91"/>
      <c r="Y28" s="91"/>
      <c r="Z28" s="91"/>
    </row>
    <row r="29" spans="1:26" ht="15">
      <c r="A29" s="1041" t="s">
        <v>473</v>
      </c>
      <c r="B29" s="1053">
        <v>82.78</v>
      </c>
      <c r="C29" s="1054">
        <v>248.33</v>
      </c>
      <c r="D29" s="1054">
        <v>16.559999999999999</v>
      </c>
      <c r="E29" s="1054">
        <v>8.2799999999999994</v>
      </c>
      <c r="F29" s="1054">
        <v>35.549999999999997</v>
      </c>
      <c r="G29" s="1054">
        <v>16.559999999999999</v>
      </c>
      <c r="H29" s="1055">
        <v>408.06</v>
      </c>
      <c r="I29" s="1043">
        <v>12241.8</v>
      </c>
      <c r="J29" s="1040"/>
      <c r="L29" s="91"/>
      <c r="M29" s="91"/>
      <c r="N29" s="91"/>
      <c r="S29" s="91"/>
      <c r="T29" s="91"/>
      <c r="U29" s="91"/>
      <c r="V29" s="91"/>
      <c r="W29" s="91"/>
      <c r="X29" s="91"/>
      <c r="Y29" s="91"/>
      <c r="Z29" s="91"/>
    </row>
    <row r="30" spans="1:26" ht="15">
      <c r="A30" s="1041" t="s">
        <v>990</v>
      </c>
      <c r="B30" s="1053">
        <v>78.84</v>
      </c>
      <c r="C30" s="1054">
        <v>236.69</v>
      </c>
      <c r="D30" s="1054">
        <v>14.2</v>
      </c>
      <c r="E30" s="1054">
        <v>7.88</v>
      </c>
      <c r="F30" s="1054">
        <v>33.549999999999997</v>
      </c>
      <c r="G30" s="1054">
        <v>15.78</v>
      </c>
      <c r="H30" s="1055">
        <v>386.93999999999994</v>
      </c>
      <c r="I30" s="1043">
        <v>11608.2</v>
      </c>
      <c r="J30" s="1040"/>
      <c r="L30" s="91"/>
      <c r="M30" s="91"/>
      <c r="N30" s="91"/>
      <c r="S30" s="91"/>
      <c r="T30" s="91"/>
      <c r="U30" s="91"/>
      <c r="V30" s="91"/>
      <c r="W30" s="91"/>
      <c r="X30" s="91"/>
      <c r="Y30" s="91"/>
      <c r="Z30" s="91"/>
    </row>
    <row r="31" spans="1:26" ht="15">
      <c r="A31" s="1041" t="s">
        <v>991</v>
      </c>
      <c r="B31" s="1053">
        <v>80.94</v>
      </c>
      <c r="C31" s="1054">
        <v>242.97</v>
      </c>
      <c r="D31" s="1054">
        <v>16.2</v>
      </c>
      <c r="E31" s="1054">
        <v>7.63</v>
      </c>
      <c r="F31" s="1054">
        <v>22.96</v>
      </c>
      <c r="G31" s="1054">
        <v>16.2</v>
      </c>
      <c r="H31" s="1055">
        <v>386.89999999999992</v>
      </c>
      <c r="I31" s="1043">
        <v>11607</v>
      </c>
      <c r="J31" s="1040"/>
      <c r="L31" s="91"/>
      <c r="M31" s="91"/>
      <c r="N31" s="91"/>
      <c r="S31" s="91"/>
      <c r="T31" s="91"/>
      <c r="U31" s="91"/>
      <c r="V31" s="91"/>
      <c r="W31" s="91"/>
      <c r="X31" s="91"/>
      <c r="Y31" s="91"/>
      <c r="Z31" s="91"/>
    </row>
    <row r="32" spans="1:26" ht="15">
      <c r="A32" s="1041" t="s">
        <v>883</v>
      </c>
      <c r="B32" s="1053">
        <v>77.98</v>
      </c>
      <c r="C32" s="1054">
        <v>231.12</v>
      </c>
      <c r="D32" s="1054">
        <v>15.33</v>
      </c>
      <c r="E32" s="1054">
        <v>7.8</v>
      </c>
      <c r="F32" s="1054">
        <v>31.67</v>
      </c>
      <c r="G32" s="1054">
        <v>14</v>
      </c>
      <c r="H32" s="1055">
        <v>377.90000000000003</v>
      </c>
      <c r="I32" s="1043">
        <v>11337</v>
      </c>
      <c r="J32" s="1040"/>
      <c r="L32" s="91"/>
      <c r="M32" s="91"/>
      <c r="N32" s="91"/>
      <c r="S32" s="91"/>
      <c r="T32" s="91"/>
      <c r="U32" s="91"/>
      <c r="V32" s="91"/>
      <c r="W32" s="91"/>
      <c r="X32" s="91"/>
      <c r="Y32" s="91"/>
      <c r="Z32" s="91"/>
    </row>
    <row r="33" spans="1:26" ht="15">
      <c r="A33" s="1041" t="s">
        <v>992</v>
      </c>
      <c r="B33" s="1053">
        <v>79.78</v>
      </c>
      <c r="C33" s="1054">
        <v>236.69</v>
      </c>
      <c r="D33" s="1054">
        <v>14.84</v>
      </c>
      <c r="E33" s="1054">
        <v>7.88</v>
      </c>
      <c r="F33" s="1054">
        <v>26.6</v>
      </c>
      <c r="G33" s="1054">
        <v>15.78</v>
      </c>
      <c r="H33" s="1055">
        <v>381.57</v>
      </c>
      <c r="I33" s="1043">
        <v>11447.1</v>
      </c>
      <c r="J33" s="1040"/>
      <c r="L33" s="91"/>
      <c r="M33" s="91"/>
      <c r="N33" s="91"/>
      <c r="S33" s="91"/>
      <c r="T33" s="91"/>
      <c r="U33" s="91"/>
      <c r="V33" s="91"/>
      <c r="W33" s="91"/>
      <c r="X33" s="91"/>
      <c r="Y33" s="91"/>
      <c r="Z33" s="91"/>
    </row>
    <row r="34" spans="1:26" ht="15">
      <c r="A34" s="1041" t="s">
        <v>885</v>
      </c>
      <c r="B34" s="1053">
        <v>79.180000000000007</v>
      </c>
      <c r="C34" s="1054">
        <v>237.54</v>
      </c>
      <c r="D34" s="1054">
        <v>22.16</v>
      </c>
      <c r="E34" s="1054">
        <v>7.92</v>
      </c>
      <c r="F34" s="1054">
        <v>31.67</v>
      </c>
      <c r="G34" s="1054">
        <v>15.84</v>
      </c>
      <c r="H34" s="1055">
        <v>394.31000000000006</v>
      </c>
      <c r="I34" s="1043">
        <v>11829.3</v>
      </c>
      <c r="J34" s="1040"/>
      <c r="L34" s="91"/>
      <c r="M34" s="91"/>
      <c r="N34" s="91"/>
      <c r="S34" s="91"/>
      <c r="T34" s="91"/>
      <c r="U34" s="91"/>
      <c r="V34" s="91"/>
      <c r="W34" s="91"/>
      <c r="X34" s="91"/>
      <c r="Y34" s="91"/>
      <c r="Z34" s="91"/>
    </row>
    <row r="35" spans="1:26" ht="15">
      <c r="A35" s="1041" t="s">
        <v>886</v>
      </c>
      <c r="B35" s="1053">
        <v>76.8</v>
      </c>
      <c r="C35" s="1054">
        <v>230.4</v>
      </c>
      <c r="D35" s="1054">
        <v>15.36</v>
      </c>
      <c r="E35" s="1054">
        <v>5.35</v>
      </c>
      <c r="F35" s="1054">
        <v>44</v>
      </c>
      <c r="G35" s="1054">
        <v>15.36</v>
      </c>
      <c r="H35" s="1055">
        <v>387.27000000000004</v>
      </c>
      <c r="I35" s="1043">
        <v>11618.1</v>
      </c>
      <c r="J35" s="1040"/>
      <c r="L35" s="91"/>
      <c r="M35" s="91"/>
      <c r="N35" s="91"/>
      <c r="S35" s="91"/>
      <c r="T35" s="91"/>
      <c r="U35" s="91"/>
      <c r="V35" s="91"/>
      <c r="W35" s="91"/>
      <c r="X35" s="91"/>
      <c r="Y35" s="91"/>
      <c r="Z35" s="91"/>
    </row>
    <row r="36" spans="1:26" ht="15" customHeight="1" thickBot="1">
      <c r="A36" s="1046" t="s">
        <v>887</v>
      </c>
      <c r="B36" s="1059">
        <v>82.66</v>
      </c>
      <c r="C36" s="1060">
        <v>247.87</v>
      </c>
      <c r="D36" s="1060">
        <v>15.34</v>
      </c>
      <c r="E36" s="1060">
        <v>7.07</v>
      </c>
      <c r="F36" s="1060">
        <v>22.68</v>
      </c>
      <c r="G36" s="1060">
        <v>15.34</v>
      </c>
      <c r="H36" s="1061">
        <v>390.95999999999992</v>
      </c>
      <c r="I36" s="1062">
        <v>11728.8</v>
      </c>
      <c r="J36" s="1040"/>
      <c r="L36" s="91"/>
      <c r="M36" s="91"/>
      <c r="N36" s="91"/>
      <c r="S36" s="91"/>
      <c r="T36" s="91"/>
      <c r="U36" s="91"/>
      <c r="V36" s="91"/>
      <c r="W36" s="91"/>
      <c r="X36" s="91"/>
      <c r="Y36" s="91"/>
      <c r="Z36" s="91"/>
    </row>
    <row r="37" spans="1:26" ht="23.25" customHeight="1" thickBot="1">
      <c r="A37" s="769" t="s">
        <v>993</v>
      </c>
      <c r="B37" s="721">
        <v>80.692318692607174</v>
      </c>
      <c r="C37" s="1063">
        <v>239.80711925970763</v>
      </c>
      <c r="D37" s="1063">
        <v>15.535979590071777</v>
      </c>
      <c r="E37" s="1063">
        <v>7.1114306840785257</v>
      </c>
      <c r="F37" s="1063">
        <v>29.564208423419533</v>
      </c>
      <c r="G37" s="1064">
        <v>15.572893539738818</v>
      </c>
      <c r="H37" s="1065">
        <v>388.40916276052917</v>
      </c>
      <c r="I37" s="1065">
        <v>11652.274882815878</v>
      </c>
      <c r="J37" s="92"/>
      <c r="L37" s="91"/>
      <c r="S37" s="91"/>
      <c r="T37" s="91"/>
      <c r="U37" s="91"/>
      <c r="V37" s="91"/>
      <c r="W37" s="91"/>
      <c r="X37" s="91"/>
      <c r="Y37" s="91"/>
      <c r="Z37" s="91"/>
    </row>
    <row r="38" spans="1:26" ht="15" customHeight="1">
      <c r="A38" s="650" t="s">
        <v>1000</v>
      </c>
      <c r="L38" s="91"/>
    </row>
    <row r="39" spans="1:26" ht="15" customHeight="1">
      <c r="A39" s="637" t="s">
        <v>994</v>
      </c>
      <c r="B39" s="638"/>
      <c r="C39" s="638"/>
      <c r="D39" s="638"/>
      <c r="L39" s="91"/>
    </row>
    <row r="40" spans="1:26" ht="15" customHeight="1">
      <c r="A40" s="198"/>
      <c r="L40" s="91"/>
    </row>
    <row r="41" spans="1:26" ht="15" customHeight="1">
      <c r="A41" s="97"/>
      <c r="L41" s="91"/>
    </row>
    <row r="42" spans="1:26" ht="15" customHeight="1">
      <c r="A42" s="128" t="s">
        <v>204</v>
      </c>
    </row>
  </sheetData>
  <hyperlinks>
    <hyperlink ref="A1" location="'Table of Contents'!A1" display="Return to Table of Contents" xr:uid="{A63A193A-7DF5-4711-83C7-B08238C8885F}"/>
    <hyperlink ref="A42" location="'Table of Contents'!A1" display="Return to Table of Contents" xr:uid="{9E3E59E4-C428-41EB-9717-79246D6760A6}"/>
  </hyperlinks>
  <printOptions horizontalCentered="1"/>
  <pageMargins left="0.15" right="0.1" top="1" bottom="1" header="0" footer="0.5"/>
  <pageSetup scale="5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042-806E-4A8E-A945-84B2DE0CAA71}">
  <sheetPr transitionEvaluation="1"/>
  <dimension ref="A1:AE760"/>
  <sheetViews>
    <sheetView showGridLines="0" defaultGridColor="0" colorId="22" zoomScale="80" zoomScaleNormal="80" workbookViewId="0">
      <selection activeCell="I16" sqref="I16"/>
    </sheetView>
  </sheetViews>
  <sheetFormatPr defaultColWidth="17.69921875" defaultRowHeight="15"/>
  <cols>
    <col min="1" max="1" width="30.69921875" style="99" customWidth="1"/>
    <col min="2" max="2" width="12.69921875" style="99" customWidth="1"/>
    <col min="3" max="3" width="12.69921875" style="99" bestFit="1" customWidth="1"/>
    <col min="4" max="4" width="13.59765625" style="99" customWidth="1"/>
    <col min="5" max="6" width="12.69921875" style="99" bestFit="1" customWidth="1"/>
    <col min="7" max="7" width="11" style="99" customWidth="1"/>
    <col min="8" max="16384" width="17.69921875" style="99"/>
  </cols>
  <sheetData>
    <row r="1" spans="1:31" ht="16.2">
      <c r="A1" s="128" t="s">
        <v>204</v>
      </c>
    </row>
    <row r="2" spans="1:31" ht="15.9" customHeight="1">
      <c r="A2" s="617"/>
      <c r="B2" s="618"/>
      <c r="C2" s="617" t="s">
        <v>889</v>
      </c>
      <c r="D2" s="495"/>
      <c r="E2" s="619"/>
      <c r="F2" s="619"/>
      <c r="G2" s="619"/>
    </row>
    <row r="3" spans="1:31" ht="15.9" customHeight="1">
      <c r="A3" s="495"/>
      <c r="B3" s="618"/>
      <c r="C3" s="617" t="s">
        <v>1001</v>
      </c>
      <c r="D3" s="495"/>
      <c r="E3" s="619"/>
      <c r="F3" s="619"/>
      <c r="G3" s="619"/>
    </row>
    <row r="4" spans="1:31" ht="15.9" customHeight="1">
      <c r="A4" s="495"/>
      <c r="B4" s="618"/>
      <c r="C4" s="617" t="s">
        <v>1002</v>
      </c>
      <c r="D4" s="495"/>
      <c r="E4" s="619"/>
      <c r="F4" s="619"/>
      <c r="G4" s="619"/>
    </row>
    <row r="5" spans="1:31" ht="15.9" customHeight="1">
      <c r="A5" s="620"/>
      <c r="B5" s="621"/>
      <c r="C5" s="621" t="s">
        <v>1003</v>
      </c>
      <c r="D5" s="199"/>
      <c r="E5" s="621"/>
      <c r="F5" s="621"/>
      <c r="G5" s="621"/>
    </row>
    <row r="6" spans="1:31" ht="23.25" customHeight="1">
      <c r="A6" s="495"/>
      <c r="B6" s="617"/>
      <c r="C6" s="622"/>
      <c r="D6" s="622"/>
      <c r="E6" s="623"/>
      <c r="F6" s="619"/>
      <c r="G6" s="619"/>
    </row>
    <row r="7" spans="1:31" ht="15.9" customHeight="1" thickBot="1">
      <c r="A7" s="98"/>
      <c r="B7" s="98"/>
      <c r="C7" s="101"/>
      <c r="D7" s="101"/>
      <c r="E7" s="100"/>
      <c r="F7" s="100"/>
      <c r="G7" s="100"/>
    </row>
    <row r="8" spans="1:31" ht="18" customHeight="1" thickBot="1">
      <c r="A8" s="1066"/>
      <c r="B8" s="102"/>
      <c r="C8" s="1067" t="s">
        <v>1004</v>
      </c>
      <c r="D8" s="1068"/>
      <c r="E8" s="103"/>
      <c r="F8" s="1067" t="s">
        <v>1005</v>
      </c>
      <c r="G8" s="1069"/>
    </row>
    <row r="9" spans="1:31" ht="39" customHeight="1" thickBot="1">
      <c r="A9" s="1070" t="s">
        <v>850</v>
      </c>
      <c r="B9" s="1071" t="s">
        <v>1006</v>
      </c>
      <c r="C9" s="1071" t="s">
        <v>1007</v>
      </c>
      <c r="D9" s="1071" t="s">
        <v>1008</v>
      </c>
      <c r="E9" s="1071" t="s">
        <v>1006</v>
      </c>
      <c r="F9" s="1071" t="s">
        <v>1007</v>
      </c>
      <c r="G9" s="1072" t="s">
        <v>1008</v>
      </c>
    </row>
    <row r="10" spans="1:31">
      <c r="A10" s="1073" t="s">
        <v>861</v>
      </c>
      <c r="B10" s="610">
        <v>3120</v>
      </c>
      <c r="C10" s="1074">
        <v>3120</v>
      </c>
      <c r="D10" s="1075">
        <v>0</v>
      </c>
      <c r="E10" s="1076">
        <v>12172.8</v>
      </c>
      <c r="F10" s="1076">
        <v>12172.8</v>
      </c>
      <c r="G10" s="1077">
        <v>0</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5"/>
      <c r="AE10" s="106"/>
    </row>
    <row r="11" spans="1:31">
      <c r="A11" s="1078" t="s">
        <v>862</v>
      </c>
      <c r="B11" s="609">
        <v>3357</v>
      </c>
      <c r="C11" s="607">
        <v>3357</v>
      </c>
      <c r="D11" s="1079">
        <v>0</v>
      </c>
      <c r="E11" s="1080">
        <v>11010</v>
      </c>
      <c r="F11" s="1080">
        <v>11010</v>
      </c>
      <c r="G11" s="1081">
        <v>0</v>
      </c>
      <c r="J11" s="104"/>
      <c r="K11" s="104"/>
    </row>
    <row r="12" spans="1:31">
      <c r="A12" s="1078" t="s">
        <v>863</v>
      </c>
      <c r="B12" s="609">
        <v>3387.6</v>
      </c>
      <c r="C12" s="607">
        <v>3387.6</v>
      </c>
      <c r="D12" s="1082">
        <v>0</v>
      </c>
      <c r="E12" s="1083">
        <v>13146</v>
      </c>
      <c r="F12" s="1083">
        <v>13146</v>
      </c>
      <c r="G12" s="1084">
        <v>0</v>
      </c>
      <c r="J12" s="104"/>
      <c r="K12" s="104"/>
    </row>
    <row r="13" spans="1:31">
      <c r="A13" s="1078" t="s">
        <v>864</v>
      </c>
      <c r="B13" s="609">
        <v>3060</v>
      </c>
      <c r="C13" s="607">
        <v>3060</v>
      </c>
      <c r="D13" s="1082">
        <v>0</v>
      </c>
      <c r="E13" s="1083">
        <v>8890.5</v>
      </c>
      <c r="F13" s="1083">
        <v>8890.5</v>
      </c>
      <c r="G13" s="1084">
        <v>0</v>
      </c>
      <c r="J13" s="104"/>
      <c r="K13" s="104"/>
    </row>
    <row r="14" spans="1:31">
      <c r="A14" s="1078" t="s">
        <v>865</v>
      </c>
      <c r="B14" s="609">
        <v>3071.4</v>
      </c>
      <c r="C14" s="607">
        <v>3071.4</v>
      </c>
      <c r="D14" s="1079">
        <v>0</v>
      </c>
      <c r="E14" s="1083">
        <v>11959.5</v>
      </c>
      <c r="F14" s="1083">
        <v>11959.5</v>
      </c>
      <c r="G14" s="1081">
        <v>0</v>
      </c>
      <c r="J14" s="104"/>
      <c r="K14" s="104"/>
    </row>
    <row r="15" spans="1:31">
      <c r="A15" s="1078" t="s">
        <v>866</v>
      </c>
      <c r="B15" s="609">
        <v>3340.8</v>
      </c>
      <c r="C15" s="607">
        <v>3340.8</v>
      </c>
      <c r="D15" s="1082">
        <v>0</v>
      </c>
      <c r="E15" s="1080">
        <v>12918.9</v>
      </c>
      <c r="F15" s="1080">
        <v>12918.9</v>
      </c>
      <c r="G15" s="1084">
        <v>0</v>
      </c>
      <c r="J15" s="104"/>
      <c r="K15" s="104"/>
    </row>
    <row r="16" spans="1:31">
      <c r="A16" s="1078" t="s">
        <v>867</v>
      </c>
      <c r="B16" s="609">
        <v>3146.4</v>
      </c>
      <c r="C16" s="607">
        <v>3146.4</v>
      </c>
      <c r="D16" s="1082">
        <v>0</v>
      </c>
      <c r="E16" s="1083">
        <v>12038.1</v>
      </c>
      <c r="F16" s="1083">
        <v>12038.1</v>
      </c>
      <c r="G16" s="1084">
        <v>0</v>
      </c>
      <c r="J16" s="104"/>
      <c r="K16" s="104"/>
    </row>
    <row r="17" spans="1:11">
      <c r="A17" s="1078" t="s">
        <v>868</v>
      </c>
      <c r="B17" s="609">
        <v>3276.6</v>
      </c>
      <c r="C17" s="607">
        <v>3276.6</v>
      </c>
      <c r="D17" s="1082">
        <v>0</v>
      </c>
      <c r="E17" s="1080">
        <v>13161.9</v>
      </c>
      <c r="F17" s="1080">
        <v>13161.9</v>
      </c>
      <c r="G17" s="1084">
        <v>0</v>
      </c>
      <c r="J17" s="104"/>
      <c r="K17" s="104"/>
    </row>
    <row r="18" spans="1:11">
      <c r="A18" s="1078" t="s">
        <v>869</v>
      </c>
      <c r="B18" s="609">
        <v>2844</v>
      </c>
      <c r="C18" s="607">
        <v>2844</v>
      </c>
      <c r="D18" s="1082">
        <v>0</v>
      </c>
      <c r="E18" s="1083">
        <v>10672.8</v>
      </c>
      <c r="F18" s="1083">
        <v>10672.8</v>
      </c>
      <c r="G18" s="1084">
        <v>0</v>
      </c>
      <c r="J18" s="104"/>
      <c r="K18" s="104"/>
    </row>
    <row r="19" spans="1:11">
      <c r="A19" s="1078" t="s">
        <v>870</v>
      </c>
      <c r="B19" s="609">
        <v>3115.5</v>
      </c>
      <c r="C19" s="607">
        <v>3115.5</v>
      </c>
      <c r="D19" s="1082">
        <v>0</v>
      </c>
      <c r="E19" s="1083">
        <v>11372.1</v>
      </c>
      <c r="F19" s="1083">
        <v>11372.1</v>
      </c>
      <c r="G19" s="1084">
        <v>0</v>
      </c>
      <c r="J19" s="104"/>
      <c r="K19" s="104"/>
    </row>
    <row r="20" spans="1:11">
      <c r="A20" s="1078" t="s">
        <v>871</v>
      </c>
      <c r="B20" s="609">
        <v>3114.9</v>
      </c>
      <c r="C20" s="607">
        <v>3114.9</v>
      </c>
      <c r="D20" s="1082">
        <v>0</v>
      </c>
      <c r="E20" s="1083">
        <v>11714.7</v>
      </c>
      <c r="F20" s="1083">
        <v>11714.7</v>
      </c>
      <c r="G20" s="1084">
        <v>0</v>
      </c>
      <c r="J20" s="104"/>
      <c r="K20" s="104"/>
    </row>
    <row r="21" spans="1:11">
      <c r="A21" s="1078" t="s">
        <v>999</v>
      </c>
      <c r="B21" s="609">
        <v>3069.6</v>
      </c>
      <c r="C21" s="607">
        <v>3069.6</v>
      </c>
      <c r="D21" s="1082">
        <v>0</v>
      </c>
      <c r="E21" s="1083">
        <v>11717.1</v>
      </c>
      <c r="F21" s="1085">
        <v>11717.1</v>
      </c>
      <c r="G21" s="1084">
        <v>0</v>
      </c>
      <c r="J21" s="104"/>
      <c r="K21" s="104"/>
    </row>
    <row r="22" spans="1:11">
      <c r="A22" s="1078" t="s">
        <v>873</v>
      </c>
      <c r="B22" s="609">
        <v>3291.9</v>
      </c>
      <c r="C22" s="607">
        <v>3291.9</v>
      </c>
      <c r="D22" s="1082">
        <v>0</v>
      </c>
      <c r="E22" s="1083">
        <v>13276.2</v>
      </c>
      <c r="F22" s="1085">
        <v>13276.2</v>
      </c>
      <c r="G22" s="1084">
        <v>0</v>
      </c>
      <c r="J22" s="104"/>
      <c r="K22" s="104"/>
    </row>
    <row r="23" spans="1:11">
      <c r="A23" s="1078" t="s">
        <v>874</v>
      </c>
      <c r="B23" s="609">
        <v>3074.4</v>
      </c>
      <c r="C23" s="607">
        <v>3074.4</v>
      </c>
      <c r="D23" s="1082">
        <v>0</v>
      </c>
      <c r="E23" s="1083">
        <v>11595.6</v>
      </c>
      <c r="F23" s="1083">
        <v>11595.6</v>
      </c>
      <c r="G23" s="1084">
        <v>0</v>
      </c>
      <c r="J23" s="104"/>
      <c r="K23" s="104"/>
    </row>
    <row r="24" spans="1:11">
      <c r="A24" s="1078" t="s">
        <v>875</v>
      </c>
      <c r="B24" s="609">
        <v>3456.6</v>
      </c>
      <c r="C24" s="607">
        <v>3456.6</v>
      </c>
      <c r="D24" s="1082">
        <v>0</v>
      </c>
      <c r="E24" s="1083">
        <v>11985.3</v>
      </c>
      <c r="F24" s="1086">
        <v>11985.3</v>
      </c>
      <c r="G24" s="1084">
        <v>0</v>
      </c>
      <c r="J24" s="104"/>
      <c r="K24" s="104"/>
    </row>
    <row r="25" spans="1:11">
      <c r="A25" s="1078" t="s">
        <v>876</v>
      </c>
      <c r="B25" s="609">
        <v>2994</v>
      </c>
      <c r="C25" s="607">
        <v>2994</v>
      </c>
      <c r="D25" s="1082">
        <v>0</v>
      </c>
      <c r="E25" s="1083">
        <v>11889</v>
      </c>
      <c r="F25" s="1086">
        <v>11889</v>
      </c>
      <c r="G25" s="1084">
        <v>0</v>
      </c>
      <c r="J25" s="104"/>
      <c r="K25" s="104"/>
    </row>
    <row r="26" spans="1:11">
      <c r="A26" s="1078" t="s">
        <v>877</v>
      </c>
      <c r="B26" s="609">
        <v>3120.3</v>
      </c>
      <c r="C26" s="607">
        <v>3120.3</v>
      </c>
      <c r="D26" s="1082">
        <v>0</v>
      </c>
      <c r="E26" s="1083">
        <v>11940.6</v>
      </c>
      <c r="F26" s="1083">
        <v>11940.6</v>
      </c>
      <c r="G26" s="1084">
        <v>0</v>
      </c>
      <c r="J26" s="104"/>
      <c r="K26" s="104"/>
    </row>
    <row r="27" spans="1:11">
      <c r="A27" s="1078" t="s">
        <v>878</v>
      </c>
      <c r="B27" s="609">
        <v>3030</v>
      </c>
      <c r="C27" s="607">
        <v>3030</v>
      </c>
      <c r="D27" s="1082">
        <v>0</v>
      </c>
      <c r="E27" s="1080">
        <v>10890</v>
      </c>
      <c r="F27" s="1080">
        <v>10890</v>
      </c>
      <c r="G27" s="1084">
        <v>0</v>
      </c>
      <c r="J27" s="104"/>
      <c r="K27" s="104"/>
    </row>
    <row r="28" spans="1:11">
      <c r="A28" s="1078" t="s">
        <v>879</v>
      </c>
      <c r="B28" s="609">
        <v>3155.4</v>
      </c>
      <c r="C28" s="607">
        <v>3155.4</v>
      </c>
      <c r="D28" s="1082">
        <v>0</v>
      </c>
      <c r="E28" s="1083">
        <v>12031.5</v>
      </c>
      <c r="F28" s="1083">
        <v>12031.5</v>
      </c>
      <c r="G28" s="1084">
        <v>0</v>
      </c>
      <c r="J28" s="104"/>
      <c r="K28" s="104"/>
    </row>
    <row r="29" spans="1:11">
      <c r="A29" s="1078" t="s">
        <v>880</v>
      </c>
      <c r="B29" s="609">
        <v>3137.4</v>
      </c>
      <c r="C29" s="607">
        <v>3137.4</v>
      </c>
      <c r="D29" s="1082">
        <v>0</v>
      </c>
      <c r="E29" s="1083">
        <v>12592.8</v>
      </c>
      <c r="F29" s="1083">
        <v>12592.8</v>
      </c>
      <c r="G29" s="1084">
        <v>0</v>
      </c>
      <c r="J29" s="104"/>
      <c r="K29" s="104"/>
    </row>
    <row r="30" spans="1:11">
      <c r="A30" s="1078" t="s">
        <v>473</v>
      </c>
      <c r="B30" s="609">
        <v>3336.6</v>
      </c>
      <c r="C30" s="607">
        <v>3336.6</v>
      </c>
      <c r="D30" s="1082">
        <v>0</v>
      </c>
      <c r="E30" s="1083">
        <v>12241.8</v>
      </c>
      <c r="F30" s="1083">
        <v>12241.8</v>
      </c>
      <c r="G30" s="1084">
        <v>0</v>
      </c>
      <c r="J30" s="104"/>
      <c r="K30" s="104"/>
    </row>
    <row r="31" spans="1:11">
      <c r="A31" s="1078" t="s">
        <v>990</v>
      </c>
      <c r="B31" s="609">
        <v>3180</v>
      </c>
      <c r="C31" s="607">
        <v>3180</v>
      </c>
      <c r="D31" s="1082">
        <v>0</v>
      </c>
      <c r="E31" s="1083">
        <v>11608.2</v>
      </c>
      <c r="F31" s="1083">
        <v>11608.2</v>
      </c>
      <c r="G31" s="1084">
        <v>0</v>
      </c>
      <c r="J31" s="104"/>
      <c r="K31" s="104"/>
    </row>
    <row r="32" spans="1:11">
      <c r="A32" s="1078" t="s">
        <v>991</v>
      </c>
      <c r="B32" s="609">
        <v>3352.5</v>
      </c>
      <c r="C32" s="607">
        <v>3352.5</v>
      </c>
      <c r="D32" s="1079">
        <v>0</v>
      </c>
      <c r="E32" s="1080">
        <v>11607</v>
      </c>
      <c r="F32" s="1080">
        <v>11607</v>
      </c>
      <c r="G32" s="1081">
        <v>0</v>
      </c>
      <c r="J32" s="104"/>
      <c r="K32" s="104"/>
    </row>
    <row r="33" spans="1:11">
      <c r="A33" s="1078" t="s">
        <v>883</v>
      </c>
      <c r="B33" s="609">
        <v>3053.1</v>
      </c>
      <c r="C33" s="607">
        <v>3053.1</v>
      </c>
      <c r="D33" s="1082">
        <v>0</v>
      </c>
      <c r="E33" s="1083">
        <v>11337</v>
      </c>
      <c r="F33" s="1083">
        <v>11337</v>
      </c>
      <c r="G33" s="1084">
        <v>0</v>
      </c>
      <c r="J33" s="104"/>
      <c r="K33" s="104"/>
    </row>
    <row r="34" spans="1:11">
      <c r="A34" s="1078" t="s">
        <v>884</v>
      </c>
      <c r="B34" s="609">
        <v>3122.4</v>
      </c>
      <c r="C34" s="607">
        <v>3122.4</v>
      </c>
      <c r="D34" s="1082">
        <v>0</v>
      </c>
      <c r="E34" s="1083">
        <v>11447.1</v>
      </c>
      <c r="F34" s="1083">
        <v>11447.1</v>
      </c>
      <c r="G34" s="1084">
        <v>0</v>
      </c>
      <c r="J34" s="104"/>
      <c r="K34" s="104"/>
    </row>
    <row r="35" spans="1:11">
      <c r="A35" s="1078" t="s">
        <v>885</v>
      </c>
      <c r="B35" s="609">
        <v>3135.6</v>
      </c>
      <c r="C35" s="607">
        <v>3135.6</v>
      </c>
      <c r="D35" s="1082">
        <v>0</v>
      </c>
      <c r="E35" s="1080">
        <v>11829.3</v>
      </c>
      <c r="F35" s="1080">
        <v>11829.3</v>
      </c>
      <c r="G35" s="1084">
        <v>0</v>
      </c>
      <c r="J35" s="104"/>
      <c r="K35" s="104"/>
    </row>
    <row r="36" spans="1:11">
      <c r="A36" s="1078" t="s">
        <v>886</v>
      </c>
      <c r="B36" s="609">
        <v>3024.9</v>
      </c>
      <c r="C36" s="607">
        <v>3024.9</v>
      </c>
      <c r="D36" s="1082">
        <v>0</v>
      </c>
      <c r="E36" s="1083">
        <v>11618.1</v>
      </c>
      <c r="F36" s="1083">
        <v>11618.1</v>
      </c>
      <c r="G36" s="1084">
        <v>0</v>
      </c>
      <c r="J36" s="104"/>
      <c r="K36" s="104"/>
    </row>
    <row r="37" spans="1:11" ht="15.6" thickBot="1">
      <c r="A37" s="1087" t="s">
        <v>887</v>
      </c>
      <c r="B37" s="608">
        <v>3091.8</v>
      </c>
      <c r="C37" s="606">
        <v>3091.8</v>
      </c>
      <c r="D37" s="1079">
        <v>0</v>
      </c>
      <c r="E37" s="1088">
        <v>11728.8</v>
      </c>
      <c r="F37" s="1088">
        <v>11728.8</v>
      </c>
      <c r="G37" s="1081">
        <v>0</v>
      </c>
      <c r="J37" s="104"/>
      <c r="K37" s="104"/>
    </row>
    <row r="38" spans="1:11" ht="22.5" customHeight="1" thickBot="1">
      <c r="A38" s="1089" t="s">
        <v>993</v>
      </c>
      <c r="B38" s="611">
        <v>3205.5710578457374</v>
      </c>
      <c r="C38" s="1090">
        <v>3204.476631040588</v>
      </c>
      <c r="D38" s="1091">
        <v>-3.4141399001930139E-4</v>
      </c>
      <c r="E38" s="1092">
        <v>11676.69</v>
      </c>
      <c r="F38" s="1093">
        <v>11652.274882815878</v>
      </c>
      <c r="G38" s="1094">
        <v>-2.0909279242766754E-3</v>
      </c>
      <c r="J38" s="104"/>
      <c r="K38" s="104"/>
    </row>
    <row r="39" spans="1:11" ht="15.6">
      <c r="A39" s="635" t="s">
        <v>1009</v>
      </c>
      <c r="B39" s="636"/>
      <c r="C39" s="615"/>
      <c r="D39" s="616"/>
    </row>
    <row r="40" spans="1:11" ht="15.6">
      <c r="A40" s="197"/>
      <c r="B40" s="108"/>
      <c r="C40" s="109"/>
      <c r="D40" s="110"/>
    </row>
    <row r="41" spans="1:11" ht="16.2">
      <c r="A41" s="128" t="s">
        <v>204</v>
      </c>
      <c r="B41" s="108"/>
      <c r="C41" s="108"/>
      <c r="D41" s="110"/>
    </row>
    <row r="42" spans="1:11">
      <c r="A42" s="112"/>
      <c r="B42" s="108"/>
      <c r="C42" s="108"/>
      <c r="D42" s="110"/>
    </row>
    <row r="43" spans="1:11">
      <c r="A43" s="111"/>
      <c r="B43" s="108"/>
      <c r="C43" s="108"/>
      <c r="D43" s="110"/>
    </row>
    <row r="44" spans="1:11">
      <c r="A44" s="107"/>
      <c r="B44" s="108"/>
      <c r="C44" s="108"/>
      <c r="D44" s="110"/>
    </row>
    <row r="45" spans="1:11">
      <c r="A45" s="107"/>
      <c r="B45" s="108"/>
      <c r="C45" s="108"/>
      <c r="D45" s="110"/>
    </row>
    <row r="46" spans="1:11">
      <c r="A46" s="113"/>
      <c r="B46" s="114"/>
      <c r="C46" s="114"/>
      <c r="D46" s="115"/>
    </row>
    <row r="47" spans="1:11">
      <c r="A47" s="113"/>
      <c r="B47" s="116"/>
      <c r="C47" s="116"/>
      <c r="D47" s="115"/>
    </row>
    <row r="48" spans="1:11">
      <c r="A48" s="113"/>
      <c r="B48" s="117"/>
      <c r="C48" s="118"/>
      <c r="D48" s="113"/>
    </row>
    <row r="49" spans="1:4">
      <c r="A49" s="113"/>
      <c r="B49" s="119"/>
      <c r="C49" s="120"/>
      <c r="D49" s="113"/>
    </row>
    <row r="50" spans="1:4">
      <c r="A50" s="113"/>
      <c r="B50" s="121"/>
      <c r="C50" s="120"/>
      <c r="D50" s="113"/>
    </row>
    <row r="51" spans="1:4">
      <c r="A51" s="113"/>
      <c r="B51" s="119"/>
      <c r="C51" s="120"/>
      <c r="D51" s="113"/>
    </row>
    <row r="52" spans="1:4">
      <c r="A52" s="113"/>
      <c r="B52" s="119"/>
      <c r="C52" s="120"/>
      <c r="D52" s="113"/>
    </row>
    <row r="53" spans="1:4">
      <c r="A53" s="113"/>
      <c r="B53" s="119"/>
      <c r="C53" s="120"/>
      <c r="D53" s="113"/>
    </row>
    <row r="54" spans="1:4">
      <c r="A54" s="113"/>
      <c r="B54" s="119"/>
      <c r="C54" s="120"/>
      <c r="D54" s="113"/>
    </row>
    <row r="55" spans="1:4">
      <c r="A55" s="113"/>
      <c r="B55" s="119"/>
      <c r="C55" s="120"/>
      <c r="D55" s="113"/>
    </row>
    <row r="56" spans="1:4">
      <c r="A56" s="113"/>
      <c r="B56" s="119"/>
      <c r="C56" s="120"/>
      <c r="D56" s="113"/>
    </row>
    <row r="57" spans="1:4">
      <c r="A57" s="113"/>
      <c r="B57" s="119"/>
      <c r="C57" s="120"/>
      <c r="D57" s="113"/>
    </row>
    <row r="58" spans="1:4">
      <c r="A58" s="113"/>
      <c r="B58" s="119"/>
      <c r="C58" s="120"/>
      <c r="D58" s="113"/>
    </row>
    <row r="59" spans="1:4">
      <c r="A59" s="113"/>
      <c r="B59" s="119"/>
      <c r="C59" s="120"/>
      <c r="D59" s="113"/>
    </row>
    <row r="60" spans="1:4">
      <c r="A60" s="113"/>
      <c r="B60" s="119"/>
      <c r="C60" s="120"/>
      <c r="D60" s="113"/>
    </row>
    <row r="61" spans="1:4">
      <c r="A61" s="113"/>
      <c r="B61" s="119"/>
      <c r="C61" s="120"/>
      <c r="D61" s="113"/>
    </row>
    <row r="62" spans="1:4">
      <c r="A62" s="113"/>
      <c r="B62" s="119"/>
      <c r="C62" s="120"/>
      <c r="D62" s="113"/>
    </row>
    <row r="63" spans="1:4">
      <c r="A63" s="113"/>
      <c r="B63" s="119"/>
      <c r="C63" s="120"/>
      <c r="D63" s="113"/>
    </row>
    <row r="64" spans="1:4">
      <c r="A64" s="113"/>
      <c r="B64" s="119"/>
      <c r="C64" s="120"/>
      <c r="D64" s="113"/>
    </row>
    <row r="65" spans="1:4">
      <c r="A65" s="113"/>
      <c r="B65" s="119"/>
      <c r="C65" s="120"/>
      <c r="D65" s="113"/>
    </row>
    <row r="66" spans="1:4">
      <c r="A66" s="113"/>
      <c r="B66" s="119"/>
      <c r="C66" s="120"/>
      <c r="D66" s="113"/>
    </row>
    <row r="67" spans="1:4">
      <c r="A67" s="113"/>
      <c r="B67" s="119"/>
      <c r="C67" s="120"/>
      <c r="D67" s="113"/>
    </row>
    <row r="68" spans="1:4">
      <c r="A68" s="113"/>
      <c r="B68" s="119"/>
      <c r="C68" s="120"/>
      <c r="D68" s="113"/>
    </row>
    <row r="69" spans="1:4">
      <c r="A69" s="113"/>
      <c r="B69" s="119"/>
      <c r="C69" s="120"/>
      <c r="D69" s="113"/>
    </row>
    <row r="70" spans="1:4">
      <c r="A70" s="113"/>
      <c r="B70" s="119"/>
      <c r="C70" s="120"/>
      <c r="D70" s="113"/>
    </row>
    <row r="71" spans="1:4">
      <c r="A71" s="113"/>
      <c r="B71" s="119"/>
      <c r="C71" s="120"/>
      <c r="D71" s="113"/>
    </row>
    <row r="72" spans="1:4">
      <c r="A72" s="113"/>
      <c r="B72" s="119"/>
      <c r="C72" s="120"/>
      <c r="D72" s="113"/>
    </row>
    <row r="73" spans="1:4">
      <c r="A73" s="113"/>
      <c r="B73" s="119"/>
      <c r="C73" s="120"/>
      <c r="D73" s="113"/>
    </row>
    <row r="74" spans="1:4">
      <c r="A74" s="113"/>
      <c r="B74" s="119"/>
      <c r="C74" s="120"/>
      <c r="D74" s="113"/>
    </row>
    <row r="75" spans="1:4">
      <c r="A75" s="113"/>
      <c r="B75" s="119"/>
      <c r="C75" s="120"/>
      <c r="D75" s="113"/>
    </row>
    <row r="76" spans="1:4">
      <c r="A76" s="113"/>
      <c r="B76" s="119"/>
      <c r="C76" s="120"/>
      <c r="D76" s="113"/>
    </row>
    <row r="77" spans="1:4">
      <c r="A77" s="113"/>
      <c r="B77" s="120"/>
      <c r="C77" s="120"/>
      <c r="D77" s="113"/>
    </row>
    <row r="78" spans="1:4">
      <c r="A78" s="113"/>
      <c r="B78" s="120"/>
      <c r="C78" s="120"/>
      <c r="D78" s="113"/>
    </row>
    <row r="79" spans="1:4">
      <c r="A79" s="113"/>
      <c r="B79" s="120"/>
      <c r="C79" s="120"/>
      <c r="D79" s="113"/>
    </row>
    <row r="80" spans="1:4">
      <c r="A80" s="113"/>
      <c r="B80" s="120"/>
      <c r="C80" s="120"/>
      <c r="D80" s="113"/>
    </row>
    <row r="81" spans="1:4">
      <c r="A81" s="113"/>
      <c r="B81" s="120"/>
      <c r="C81" s="120"/>
      <c r="D81" s="113"/>
    </row>
    <row r="82" spans="1:4">
      <c r="A82" s="113"/>
      <c r="B82" s="120"/>
      <c r="C82" s="120"/>
      <c r="D82" s="113"/>
    </row>
    <row r="83" spans="1:4">
      <c r="A83" s="113"/>
      <c r="B83" s="120"/>
      <c r="C83" s="120"/>
      <c r="D83" s="113"/>
    </row>
    <row r="84" spans="1:4">
      <c r="A84" s="113"/>
      <c r="B84" s="120"/>
      <c r="C84" s="120"/>
      <c r="D84" s="113"/>
    </row>
    <row r="85" spans="1:4">
      <c r="A85" s="113"/>
      <c r="B85" s="120"/>
      <c r="C85" s="120"/>
      <c r="D85" s="113"/>
    </row>
    <row r="86" spans="1:4">
      <c r="A86" s="113"/>
      <c r="B86" s="120"/>
      <c r="C86" s="120"/>
      <c r="D86" s="113"/>
    </row>
    <row r="87" spans="1:4">
      <c r="A87" s="113"/>
      <c r="B87" s="120"/>
      <c r="C87" s="120"/>
      <c r="D87" s="113"/>
    </row>
    <row r="88" spans="1:4">
      <c r="A88" s="113"/>
      <c r="B88" s="120"/>
      <c r="C88" s="120"/>
      <c r="D88" s="113"/>
    </row>
    <row r="89" spans="1:4">
      <c r="A89" s="113"/>
      <c r="B89" s="120"/>
      <c r="C89" s="120"/>
      <c r="D89" s="113"/>
    </row>
    <row r="90" spans="1:4">
      <c r="A90" s="113"/>
      <c r="B90" s="120"/>
      <c r="C90" s="120"/>
      <c r="D90" s="113"/>
    </row>
    <row r="91" spans="1:4">
      <c r="A91" s="113"/>
      <c r="B91" s="120"/>
      <c r="C91" s="120"/>
      <c r="D91" s="113"/>
    </row>
    <row r="92" spans="1:4">
      <c r="A92" s="113"/>
      <c r="B92" s="120"/>
      <c r="C92" s="120"/>
      <c r="D92" s="113"/>
    </row>
    <row r="93" spans="1:4">
      <c r="A93" s="113"/>
      <c r="B93" s="120"/>
      <c r="C93" s="120"/>
      <c r="D93" s="113"/>
    </row>
    <row r="94" spans="1:4">
      <c r="A94" s="113"/>
      <c r="B94" s="120"/>
      <c r="C94" s="120"/>
      <c r="D94" s="113"/>
    </row>
    <row r="95" spans="1:4">
      <c r="A95" s="113"/>
      <c r="B95" s="120"/>
      <c r="C95" s="120"/>
      <c r="D95" s="113"/>
    </row>
    <row r="96" spans="1:4">
      <c r="A96" s="113"/>
      <c r="B96" s="120"/>
      <c r="C96" s="120"/>
      <c r="D96" s="113"/>
    </row>
    <row r="97" spans="1:4">
      <c r="A97" s="113"/>
      <c r="B97" s="120"/>
      <c r="C97" s="120"/>
      <c r="D97" s="113"/>
    </row>
    <row r="98" spans="1:4">
      <c r="A98" s="113"/>
      <c r="B98" s="120"/>
      <c r="C98" s="120"/>
      <c r="D98" s="113"/>
    </row>
    <row r="99" spans="1:4">
      <c r="A99" s="113"/>
      <c r="B99" s="120"/>
      <c r="C99" s="120"/>
      <c r="D99" s="113"/>
    </row>
    <row r="100" spans="1:4">
      <c r="A100" s="113"/>
      <c r="B100" s="120"/>
      <c r="C100" s="120"/>
      <c r="D100" s="113"/>
    </row>
    <row r="101" spans="1:4">
      <c r="A101" s="113"/>
      <c r="B101" s="120"/>
      <c r="C101" s="120"/>
      <c r="D101" s="113"/>
    </row>
    <row r="102" spans="1:4">
      <c r="A102" s="113"/>
      <c r="B102" s="120"/>
      <c r="C102" s="120"/>
      <c r="D102" s="113"/>
    </row>
    <row r="103" spans="1:4">
      <c r="A103" s="113"/>
      <c r="B103" s="120"/>
      <c r="C103" s="120"/>
      <c r="D103" s="113"/>
    </row>
    <row r="104" spans="1:4">
      <c r="A104" s="113"/>
      <c r="B104" s="120"/>
      <c r="C104" s="120"/>
      <c r="D104" s="113"/>
    </row>
    <row r="105" spans="1:4">
      <c r="A105" s="113"/>
      <c r="B105" s="120"/>
      <c r="C105" s="120"/>
      <c r="D105" s="113"/>
    </row>
    <row r="106" spans="1:4">
      <c r="A106" s="113"/>
      <c r="B106" s="120"/>
      <c r="C106" s="120"/>
      <c r="D106" s="113"/>
    </row>
    <row r="107" spans="1:4">
      <c r="A107" s="113"/>
      <c r="B107" s="120"/>
      <c r="C107" s="120"/>
      <c r="D107" s="113"/>
    </row>
    <row r="108" spans="1:4">
      <c r="A108" s="113"/>
      <c r="B108" s="120"/>
      <c r="C108" s="120"/>
      <c r="D108" s="113"/>
    </row>
    <row r="109" spans="1:4">
      <c r="A109" s="113"/>
      <c r="B109" s="120"/>
      <c r="C109" s="120"/>
      <c r="D109" s="113"/>
    </row>
    <row r="110" spans="1:4">
      <c r="A110" s="113"/>
      <c r="B110" s="120"/>
      <c r="C110" s="120"/>
      <c r="D110" s="113"/>
    </row>
    <row r="111" spans="1:4">
      <c r="A111" s="113"/>
      <c r="B111" s="120"/>
      <c r="C111" s="120"/>
      <c r="D111" s="113"/>
    </row>
    <row r="112" spans="1:4">
      <c r="A112" s="113"/>
      <c r="B112" s="120"/>
      <c r="C112" s="120"/>
      <c r="D112" s="113"/>
    </row>
    <row r="113" spans="1:4">
      <c r="A113" s="113"/>
      <c r="B113" s="120"/>
      <c r="C113" s="120"/>
      <c r="D113" s="113"/>
    </row>
    <row r="114" spans="1:4">
      <c r="A114" s="113"/>
      <c r="B114" s="120"/>
      <c r="C114" s="120"/>
      <c r="D114" s="113"/>
    </row>
    <row r="115" spans="1:4">
      <c r="A115" s="113"/>
      <c r="B115" s="120"/>
      <c r="C115" s="120"/>
      <c r="D115" s="113"/>
    </row>
    <row r="116" spans="1:4">
      <c r="A116" s="113"/>
      <c r="B116" s="120"/>
      <c r="C116" s="120"/>
      <c r="D116" s="113"/>
    </row>
    <row r="117" spans="1:4">
      <c r="A117" s="113"/>
      <c r="B117" s="120"/>
      <c r="C117" s="120"/>
      <c r="D117" s="113"/>
    </row>
    <row r="118" spans="1:4">
      <c r="A118" s="113"/>
      <c r="B118" s="120"/>
      <c r="C118" s="120"/>
      <c r="D118" s="113"/>
    </row>
    <row r="119" spans="1:4">
      <c r="A119" s="113"/>
      <c r="B119" s="120"/>
      <c r="C119" s="120"/>
      <c r="D119" s="113"/>
    </row>
    <row r="120" spans="1:4">
      <c r="A120" s="113"/>
      <c r="B120" s="120"/>
      <c r="C120" s="120"/>
      <c r="D120" s="113"/>
    </row>
    <row r="121" spans="1:4">
      <c r="A121" s="113"/>
      <c r="B121" s="120"/>
      <c r="C121" s="120"/>
      <c r="D121" s="113"/>
    </row>
    <row r="122" spans="1:4">
      <c r="A122" s="113"/>
      <c r="B122" s="120"/>
      <c r="C122" s="120"/>
      <c r="D122" s="113"/>
    </row>
    <row r="123" spans="1:4">
      <c r="A123" s="113"/>
      <c r="B123" s="120"/>
      <c r="C123" s="120"/>
      <c r="D123" s="113"/>
    </row>
    <row r="124" spans="1:4">
      <c r="A124" s="113"/>
      <c r="B124" s="120"/>
      <c r="C124" s="120"/>
      <c r="D124" s="113"/>
    </row>
    <row r="125" spans="1:4">
      <c r="A125" s="113"/>
      <c r="B125" s="120"/>
      <c r="C125" s="120"/>
      <c r="D125" s="113"/>
    </row>
    <row r="126" spans="1:4">
      <c r="A126" s="113"/>
      <c r="B126" s="120"/>
      <c r="C126" s="120"/>
      <c r="D126" s="113"/>
    </row>
    <row r="127" spans="1:4">
      <c r="A127" s="113"/>
      <c r="B127" s="120"/>
      <c r="C127" s="120"/>
      <c r="D127" s="113"/>
    </row>
    <row r="128" spans="1:4">
      <c r="A128" s="113"/>
      <c r="B128" s="120"/>
      <c r="C128" s="120"/>
      <c r="D128" s="113"/>
    </row>
    <row r="129" spans="1:4">
      <c r="A129" s="113"/>
      <c r="B129" s="120"/>
      <c r="C129" s="120"/>
      <c r="D129" s="113"/>
    </row>
    <row r="130" spans="1:4">
      <c r="A130" s="113"/>
      <c r="B130" s="120"/>
      <c r="C130" s="120"/>
      <c r="D130" s="113"/>
    </row>
    <row r="131" spans="1:4">
      <c r="A131" s="113"/>
      <c r="B131" s="120"/>
      <c r="C131" s="120"/>
      <c r="D131" s="113"/>
    </row>
    <row r="132" spans="1:4">
      <c r="A132" s="113"/>
      <c r="B132" s="120"/>
      <c r="C132" s="120"/>
      <c r="D132" s="113"/>
    </row>
    <row r="133" spans="1:4">
      <c r="A133" s="113"/>
      <c r="B133" s="120"/>
      <c r="C133" s="120"/>
      <c r="D133" s="113"/>
    </row>
    <row r="134" spans="1:4">
      <c r="A134" s="113"/>
      <c r="B134" s="120"/>
      <c r="C134" s="120"/>
      <c r="D134" s="113"/>
    </row>
    <row r="135" spans="1:4">
      <c r="A135" s="113"/>
      <c r="B135" s="120"/>
      <c r="C135" s="120"/>
      <c r="D135" s="113"/>
    </row>
    <row r="136" spans="1:4">
      <c r="A136" s="113"/>
      <c r="B136" s="120"/>
      <c r="C136" s="120"/>
      <c r="D136" s="113"/>
    </row>
    <row r="137" spans="1:4">
      <c r="A137" s="113"/>
      <c r="B137" s="120"/>
      <c r="C137" s="120"/>
      <c r="D137" s="113"/>
    </row>
    <row r="138" spans="1:4">
      <c r="A138" s="113"/>
      <c r="B138" s="120"/>
      <c r="C138" s="120"/>
      <c r="D138" s="113"/>
    </row>
    <row r="139" spans="1:4">
      <c r="A139" s="113"/>
      <c r="B139" s="120"/>
      <c r="C139" s="120"/>
      <c r="D139" s="113"/>
    </row>
    <row r="140" spans="1:4">
      <c r="A140" s="113"/>
      <c r="B140" s="120"/>
      <c r="C140" s="120"/>
      <c r="D140" s="113"/>
    </row>
    <row r="141" spans="1:4">
      <c r="A141" s="113"/>
      <c r="B141" s="120"/>
      <c r="C141" s="120"/>
      <c r="D141" s="113"/>
    </row>
    <row r="142" spans="1:4">
      <c r="A142" s="113"/>
      <c r="B142" s="120"/>
      <c r="C142" s="120"/>
      <c r="D142" s="113"/>
    </row>
    <row r="143" spans="1:4">
      <c r="A143" s="113"/>
      <c r="B143" s="120"/>
      <c r="C143" s="120"/>
      <c r="D143" s="113"/>
    </row>
    <row r="144" spans="1:4">
      <c r="A144" s="113"/>
      <c r="B144" s="120"/>
      <c r="C144" s="120"/>
      <c r="D144" s="113"/>
    </row>
    <row r="145" spans="1:4">
      <c r="A145" s="113"/>
      <c r="B145" s="120"/>
      <c r="C145" s="120"/>
      <c r="D145" s="113"/>
    </row>
    <row r="146" spans="1:4">
      <c r="A146" s="113"/>
      <c r="B146" s="120"/>
      <c r="C146" s="120"/>
      <c r="D146" s="113"/>
    </row>
    <row r="147" spans="1:4">
      <c r="A147" s="113"/>
      <c r="B147" s="120"/>
      <c r="C147" s="120"/>
      <c r="D147" s="113"/>
    </row>
    <row r="148" spans="1:4">
      <c r="A148" s="113"/>
      <c r="B148" s="120"/>
      <c r="C148" s="120"/>
      <c r="D148" s="113"/>
    </row>
    <row r="149" spans="1:4">
      <c r="A149" s="113"/>
      <c r="B149" s="120"/>
      <c r="C149" s="120"/>
      <c r="D149" s="113"/>
    </row>
    <row r="150" spans="1:4">
      <c r="A150" s="113"/>
      <c r="B150" s="120"/>
      <c r="C150" s="120"/>
      <c r="D150" s="113"/>
    </row>
    <row r="151" spans="1:4">
      <c r="A151" s="113"/>
      <c r="B151" s="120"/>
      <c r="C151" s="120"/>
      <c r="D151" s="113"/>
    </row>
    <row r="152" spans="1:4">
      <c r="A152" s="113"/>
      <c r="B152" s="120"/>
      <c r="C152" s="120"/>
      <c r="D152" s="113"/>
    </row>
    <row r="153" spans="1:4">
      <c r="A153" s="113"/>
      <c r="B153" s="120"/>
      <c r="C153" s="120"/>
      <c r="D153" s="113"/>
    </row>
    <row r="154" spans="1:4">
      <c r="A154" s="113"/>
      <c r="B154" s="120"/>
      <c r="C154" s="120"/>
      <c r="D154" s="113"/>
    </row>
    <row r="155" spans="1:4">
      <c r="A155" s="113"/>
      <c r="B155" s="120"/>
      <c r="C155" s="120"/>
      <c r="D155" s="113"/>
    </row>
    <row r="156" spans="1:4">
      <c r="A156" s="113"/>
      <c r="B156" s="120"/>
      <c r="C156" s="120"/>
      <c r="D156" s="113"/>
    </row>
    <row r="157" spans="1:4">
      <c r="A157" s="113"/>
      <c r="B157" s="120"/>
      <c r="C157" s="120"/>
      <c r="D157" s="113"/>
    </row>
    <row r="158" spans="1:4">
      <c r="A158" s="113"/>
      <c r="B158" s="120"/>
      <c r="C158" s="120"/>
      <c r="D158" s="113"/>
    </row>
    <row r="159" spans="1:4">
      <c r="A159" s="113"/>
      <c r="B159" s="120"/>
      <c r="C159" s="120"/>
      <c r="D159" s="113"/>
    </row>
    <row r="160" spans="1:4">
      <c r="A160" s="113"/>
      <c r="B160" s="120"/>
      <c r="C160" s="120"/>
      <c r="D160" s="113"/>
    </row>
    <row r="161" spans="1:4">
      <c r="A161" s="113"/>
      <c r="B161" s="120"/>
      <c r="C161" s="120"/>
      <c r="D161" s="113"/>
    </row>
    <row r="162" spans="1:4">
      <c r="A162" s="113"/>
      <c r="B162" s="120"/>
      <c r="C162" s="120"/>
      <c r="D162" s="113"/>
    </row>
    <row r="163" spans="1:4">
      <c r="A163" s="113"/>
      <c r="B163" s="120"/>
      <c r="C163" s="120"/>
      <c r="D163" s="113"/>
    </row>
    <row r="164" spans="1:4">
      <c r="A164" s="113"/>
      <c r="B164" s="120"/>
      <c r="C164" s="120"/>
      <c r="D164" s="113"/>
    </row>
    <row r="165" spans="1:4">
      <c r="A165" s="113"/>
      <c r="B165" s="120"/>
      <c r="C165" s="120"/>
      <c r="D165" s="113"/>
    </row>
    <row r="166" spans="1:4">
      <c r="A166" s="113"/>
      <c r="B166" s="120"/>
      <c r="C166" s="120"/>
      <c r="D166" s="113"/>
    </row>
    <row r="167" spans="1:4">
      <c r="A167" s="113"/>
      <c r="B167" s="120"/>
      <c r="C167" s="120"/>
      <c r="D167" s="113"/>
    </row>
    <row r="168" spans="1:4">
      <c r="A168" s="113"/>
      <c r="B168" s="120"/>
      <c r="C168" s="120"/>
      <c r="D168" s="113"/>
    </row>
    <row r="169" spans="1:4">
      <c r="A169" s="113"/>
      <c r="B169" s="120"/>
      <c r="C169" s="120"/>
      <c r="D169" s="113"/>
    </row>
    <row r="170" spans="1:4">
      <c r="A170" s="113"/>
      <c r="B170" s="120"/>
      <c r="C170" s="120"/>
      <c r="D170" s="113"/>
    </row>
    <row r="171" spans="1:4">
      <c r="A171" s="113"/>
      <c r="B171" s="120"/>
      <c r="C171" s="120"/>
      <c r="D171" s="113"/>
    </row>
    <row r="172" spans="1:4">
      <c r="A172" s="113"/>
      <c r="B172" s="120"/>
      <c r="C172" s="120"/>
      <c r="D172" s="113"/>
    </row>
    <row r="173" spans="1:4">
      <c r="A173" s="113"/>
      <c r="B173" s="120"/>
      <c r="C173" s="120"/>
      <c r="D173" s="113"/>
    </row>
    <row r="174" spans="1:4">
      <c r="A174" s="113"/>
      <c r="B174" s="120"/>
      <c r="C174" s="120"/>
      <c r="D174" s="113"/>
    </row>
    <row r="175" spans="1:4">
      <c r="A175" s="113"/>
      <c r="B175" s="120"/>
      <c r="C175" s="120"/>
      <c r="D175" s="113"/>
    </row>
    <row r="176" spans="1:4">
      <c r="A176" s="113"/>
      <c r="B176" s="120"/>
      <c r="C176" s="120"/>
      <c r="D176" s="113"/>
    </row>
    <row r="177" spans="1:4">
      <c r="A177" s="113"/>
      <c r="B177" s="120"/>
      <c r="C177" s="120"/>
      <c r="D177" s="113"/>
    </row>
    <row r="178" spans="1:4">
      <c r="A178" s="113"/>
      <c r="B178" s="120"/>
      <c r="C178" s="120"/>
      <c r="D178" s="113"/>
    </row>
    <row r="179" spans="1:4">
      <c r="A179" s="113"/>
      <c r="B179" s="120"/>
      <c r="C179" s="120"/>
      <c r="D179" s="113"/>
    </row>
    <row r="180" spans="1:4">
      <c r="A180" s="113"/>
      <c r="B180" s="120"/>
      <c r="C180" s="120"/>
      <c r="D180" s="113"/>
    </row>
    <row r="181" spans="1:4">
      <c r="A181" s="113"/>
      <c r="B181" s="120"/>
      <c r="C181" s="120"/>
      <c r="D181" s="113"/>
    </row>
    <row r="182" spans="1:4">
      <c r="A182" s="113"/>
      <c r="B182" s="120"/>
      <c r="C182" s="120"/>
      <c r="D182" s="113"/>
    </row>
    <row r="183" spans="1:4">
      <c r="A183" s="113"/>
      <c r="B183" s="120"/>
      <c r="C183" s="120"/>
      <c r="D183" s="113"/>
    </row>
    <row r="184" spans="1:4">
      <c r="A184" s="113"/>
      <c r="B184" s="120"/>
      <c r="C184" s="120"/>
      <c r="D184" s="113"/>
    </row>
    <row r="185" spans="1:4">
      <c r="A185" s="113"/>
      <c r="B185" s="120"/>
      <c r="C185" s="120"/>
      <c r="D185" s="113"/>
    </row>
    <row r="186" spans="1:4">
      <c r="A186" s="113"/>
      <c r="B186" s="120"/>
      <c r="C186" s="120"/>
      <c r="D186" s="113"/>
    </row>
    <row r="187" spans="1:4">
      <c r="A187" s="113"/>
      <c r="B187" s="120"/>
      <c r="C187" s="120"/>
      <c r="D187" s="113"/>
    </row>
    <row r="188" spans="1:4">
      <c r="A188" s="113"/>
      <c r="B188" s="120"/>
      <c r="C188" s="120"/>
      <c r="D188" s="113"/>
    </row>
    <row r="189" spans="1:4">
      <c r="A189" s="113"/>
      <c r="B189" s="120"/>
      <c r="C189" s="120"/>
      <c r="D189" s="113"/>
    </row>
    <row r="190" spans="1:4">
      <c r="A190" s="113"/>
      <c r="B190" s="120"/>
      <c r="C190" s="120"/>
      <c r="D190" s="113"/>
    </row>
    <row r="191" spans="1:4">
      <c r="A191" s="113"/>
      <c r="B191" s="120"/>
      <c r="C191" s="120"/>
      <c r="D191" s="113"/>
    </row>
    <row r="192" spans="1:4">
      <c r="A192" s="113"/>
      <c r="B192" s="120"/>
      <c r="C192" s="120"/>
      <c r="D192" s="113"/>
    </row>
    <row r="193" spans="1:4">
      <c r="A193" s="113"/>
      <c r="B193" s="120"/>
      <c r="C193" s="120"/>
      <c r="D193" s="113"/>
    </row>
    <row r="194" spans="1:4">
      <c r="A194" s="113"/>
      <c r="B194" s="120"/>
      <c r="C194" s="120"/>
      <c r="D194" s="113"/>
    </row>
    <row r="195" spans="1:4">
      <c r="A195" s="113"/>
      <c r="B195" s="120"/>
      <c r="C195" s="120"/>
      <c r="D195" s="113"/>
    </row>
    <row r="196" spans="1:4">
      <c r="A196" s="113"/>
      <c r="B196" s="120"/>
      <c r="C196" s="120"/>
      <c r="D196" s="113"/>
    </row>
    <row r="197" spans="1:4">
      <c r="A197" s="113"/>
      <c r="B197" s="120"/>
      <c r="C197" s="120"/>
      <c r="D197" s="113"/>
    </row>
    <row r="198" spans="1:4">
      <c r="A198" s="113"/>
      <c r="B198" s="120"/>
      <c r="C198" s="120"/>
      <c r="D198" s="113"/>
    </row>
    <row r="199" spans="1:4">
      <c r="A199" s="113"/>
      <c r="B199" s="120"/>
      <c r="C199" s="120"/>
      <c r="D199" s="113"/>
    </row>
    <row r="200" spans="1:4">
      <c r="A200" s="113"/>
      <c r="B200" s="120"/>
      <c r="C200" s="120"/>
      <c r="D200" s="113"/>
    </row>
    <row r="201" spans="1:4">
      <c r="A201" s="113"/>
      <c r="B201" s="120"/>
      <c r="C201" s="120"/>
      <c r="D201" s="113"/>
    </row>
    <row r="202" spans="1:4">
      <c r="A202" s="113"/>
      <c r="B202" s="120"/>
      <c r="C202" s="120"/>
      <c r="D202" s="113"/>
    </row>
    <row r="203" spans="1:4">
      <c r="A203" s="113"/>
      <c r="B203" s="120"/>
      <c r="C203" s="120"/>
      <c r="D203" s="113"/>
    </row>
    <row r="204" spans="1:4">
      <c r="A204" s="113"/>
      <c r="B204" s="120"/>
      <c r="C204" s="120"/>
      <c r="D204" s="113"/>
    </row>
    <row r="205" spans="1:4">
      <c r="A205" s="113"/>
      <c r="B205" s="120"/>
      <c r="C205" s="120"/>
      <c r="D205" s="113"/>
    </row>
    <row r="206" spans="1:4">
      <c r="A206" s="113"/>
      <c r="B206" s="120"/>
      <c r="C206" s="120"/>
      <c r="D206" s="113"/>
    </row>
    <row r="207" spans="1:4">
      <c r="A207" s="113"/>
      <c r="B207" s="120"/>
      <c r="C207" s="120"/>
      <c r="D207" s="113"/>
    </row>
    <row r="208" spans="1:4">
      <c r="A208" s="113"/>
      <c r="B208" s="120"/>
      <c r="C208" s="120"/>
      <c r="D208" s="113"/>
    </row>
    <row r="209" spans="1:4">
      <c r="A209" s="113"/>
      <c r="B209" s="120"/>
      <c r="C209" s="120"/>
      <c r="D209" s="113"/>
    </row>
    <row r="210" spans="1:4">
      <c r="A210" s="113"/>
      <c r="B210" s="120"/>
      <c r="C210" s="120"/>
      <c r="D210" s="113"/>
    </row>
    <row r="211" spans="1:4">
      <c r="A211" s="113"/>
      <c r="B211" s="120"/>
      <c r="C211" s="120"/>
      <c r="D211" s="113"/>
    </row>
    <row r="212" spans="1:4">
      <c r="A212" s="113"/>
      <c r="B212" s="120"/>
      <c r="C212" s="120"/>
      <c r="D212" s="113"/>
    </row>
    <row r="213" spans="1:4">
      <c r="A213" s="113"/>
      <c r="B213" s="120"/>
      <c r="C213" s="120"/>
      <c r="D213" s="113"/>
    </row>
    <row r="214" spans="1:4">
      <c r="A214" s="113"/>
      <c r="B214" s="120"/>
      <c r="C214" s="120"/>
      <c r="D214" s="113"/>
    </row>
    <row r="215" spans="1:4">
      <c r="A215" s="113"/>
      <c r="B215" s="120"/>
      <c r="C215" s="120"/>
      <c r="D215" s="113"/>
    </row>
    <row r="216" spans="1:4">
      <c r="A216" s="113"/>
      <c r="B216" s="120"/>
      <c r="C216" s="120"/>
      <c r="D216" s="113"/>
    </row>
    <row r="217" spans="1:4">
      <c r="A217" s="113"/>
      <c r="B217" s="120"/>
      <c r="C217" s="120"/>
      <c r="D217" s="113"/>
    </row>
    <row r="218" spans="1:4">
      <c r="A218" s="113"/>
      <c r="B218" s="120"/>
      <c r="C218" s="120"/>
      <c r="D218" s="113"/>
    </row>
    <row r="219" spans="1:4">
      <c r="A219" s="113"/>
      <c r="B219" s="120"/>
      <c r="C219" s="120"/>
      <c r="D219" s="113"/>
    </row>
    <row r="220" spans="1:4">
      <c r="A220" s="113"/>
      <c r="B220" s="120"/>
      <c r="C220" s="120"/>
      <c r="D220" s="113"/>
    </row>
    <row r="221" spans="1:4">
      <c r="A221" s="113"/>
      <c r="B221" s="120"/>
      <c r="C221" s="120"/>
      <c r="D221" s="113"/>
    </row>
    <row r="222" spans="1:4">
      <c r="A222" s="113"/>
      <c r="B222" s="120"/>
      <c r="C222" s="120"/>
      <c r="D222" s="113"/>
    </row>
    <row r="223" spans="1:4">
      <c r="A223" s="113"/>
      <c r="B223" s="120"/>
      <c r="C223" s="120"/>
      <c r="D223" s="113"/>
    </row>
    <row r="224" spans="1:4">
      <c r="A224" s="113"/>
      <c r="B224" s="120"/>
      <c r="C224" s="120"/>
      <c r="D224" s="113"/>
    </row>
    <row r="225" spans="1:4">
      <c r="A225" s="113"/>
      <c r="B225" s="120"/>
      <c r="C225" s="120"/>
      <c r="D225" s="113"/>
    </row>
    <row r="226" spans="1:4">
      <c r="A226" s="113"/>
      <c r="B226" s="120"/>
      <c r="C226" s="120"/>
      <c r="D226" s="113"/>
    </row>
    <row r="227" spans="1:4">
      <c r="A227" s="113"/>
      <c r="B227" s="120"/>
      <c r="C227" s="120"/>
      <c r="D227" s="113"/>
    </row>
    <row r="228" spans="1:4">
      <c r="A228" s="113"/>
      <c r="B228" s="120"/>
      <c r="C228" s="120"/>
      <c r="D228" s="113"/>
    </row>
    <row r="229" spans="1:4">
      <c r="A229" s="113"/>
      <c r="B229" s="120"/>
      <c r="C229" s="120"/>
      <c r="D229" s="113"/>
    </row>
    <row r="230" spans="1:4">
      <c r="A230" s="113"/>
      <c r="B230" s="120"/>
      <c r="C230" s="120"/>
      <c r="D230" s="113"/>
    </row>
    <row r="231" spans="1:4">
      <c r="A231" s="113"/>
      <c r="B231" s="120"/>
      <c r="C231" s="120"/>
      <c r="D231" s="113"/>
    </row>
    <row r="232" spans="1:4">
      <c r="A232" s="113"/>
      <c r="B232" s="120"/>
      <c r="C232" s="120"/>
      <c r="D232" s="113"/>
    </row>
    <row r="233" spans="1:4">
      <c r="A233" s="113"/>
      <c r="B233" s="120"/>
      <c r="C233" s="120"/>
      <c r="D233" s="113"/>
    </row>
    <row r="234" spans="1:4">
      <c r="A234" s="113"/>
      <c r="B234" s="120"/>
      <c r="C234" s="120"/>
      <c r="D234" s="113"/>
    </row>
    <row r="235" spans="1:4">
      <c r="A235" s="113"/>
      <c r="B235" s="120"/>
      <c r="C235" s="120"/>
      <c r="D235" s="113"/>
    </row>
    <row r="236" spans="1:4">
      <c r="A236" s="113"/>
      <c r="B236" s="120"/>
      <c r="C236" s="120"/>
      <c r="D236" s="113"/>
    </row>
    <row r="237" spans="1:4">
      <c r="A237" s="113"/>
      <c r="B237" s="120"/>
      <c r="C237" s="120"/>
      <c r="D237" s="113"/>
    </row>
    <row r="238" spans="1:4">
      <c r="A238" s="113"/>
      <c r="B238" s="120"/>
      <c r="C238" s="120"/>
      <c r="D238" s="113"/>
    </row>
    <row r="239" spans="1:4">
      <c r="A239" s="113"/>
      <c r="B239" s="120"/>
      <c r="C239" s="120"/>
      <c r="D239" s="113"/>
    </row>
    <row r="240" spans="1:4">
      <c r="A240" s="113"/>
      <c r="B240" s="120"/>
      <c r="C240" s="120"/>
      <c r="D240" s="113"/>
    </row>
    <row r="241" spans="1:4">
      <c r="A241" s="113"/>
      <c r="B241" s="120"/>
      <c r="C241" s="120"/>
      <c r="D241" s="113"/>
    </row>
    <row r="242" spans="1:4">
      <c r="A242" s="113"/>
      <c r="B242" s="120"/>
      <c r="C242" s="120"/>
      <c r="D242" s="113"/>
    </row>
    <row r="243" spans="1:4">
      <c r="A243" s="113"/>
      <c r="B243" s="120"/>
      <c r="C243" s="120"/>
      <c r="D243" s="113"/>
    </row>
    <row r="244" spans="1:4">
      <c r="A244" s="113"/>
      <c r="B244" s="120"/>
      <c r="C244" s="120"/>
      <c r="D244" s="113"/>
    </row>
    <row r="245" spans="1:4">
      <c r="A245" s="113"/>
      <c r="B245" s="120"/>
      <c r="C245" s="120"/>
      <c r="D245" s="113"/>
    </row>
    <row r="246" spans="1:4">
      <c r="A246" s="113"/>
      <c r="B246" s="120"/>
      <c r="C246" s="120"/>
      <c r="D246" s="113"/>
    </row>
    <row r="247" spans="1:4">
      <c r="A247" s="113"/>
      <c r="B247" s="120"/>
      <c r="C247" s="120"/>
      <c r="D247" s="113"/>
    </row>
    <row r="248" spans="1:4">
      <c r="A248" s="113"/>
      <c r="B248" s="120"/>
      <c r="C248" s="120"/>
      <c r="D248" s="113"/>
    </row>
    <row r="249" spans="1:4">
      <c r="A249" s="113"/>
      <c r="B249" s="120"/>
      <c r="C249" s="120"/>
      <c r="D249" s="113"/>
    </row>
    <row r="250" spans="1:4">
      <c r="A250" s="113"/>
      <c r="B250" s="120"/>
      <c r="C250" s="120"/>
      <c r="D250" s="113"/>
    </row>
    <row r="251" spans="1:4">
      <c r="A251" s="113"/>
      <c r="B251" s="120"/>
      <c r="C251" s="120"/>
      <c r="D251" s="113"/>
    </row>
    <row r="252" spans="1:4">
      <c r="A252" s="113"/>
      <c r="B252" s="120"/>
      <c r="C252" s="120"/>
      <c r="D252" s="113"/>
    </row>
    <row r="253" spans="1:4">
      <c r="A253" s="113"/>
      <c r="B253" s="120"/>
      <c r="C253" s="120"/>
      <c r="D253" s="113"/>
    </row>
    <row r="254" spans="1:4">
      <c r="A254" s="113"/>
      <c r="B254" s="120"/>
      <c r="C254" s="120"/>
      <c r="D254" s="113"/>
    </row>
    <row r="255" spans="1:4">
      <c r="A255" s="113"/>
      <c r="B255" s="120"/>
      <c r="C255" s="120"/>
      <c r="D255" s="113"/>
    </row>
    <row r="256" spans="1:4">
      <c r="A256" s="113"/>
      <c r="B256" s="120"/>
      <c r="C256" s="120"/>
      <c r="D256" s="113"/>
    </row>
    <row r="257" spans="1:4">
      <c r="A257" s="113"/>
      <c r="B257" s="120"/>
      <c r="C257" s="120"/>
      <c r="D257" s="113"/>
    </row>
    <row r="258" spans="1:4">
      <c r="A258" s="113"/>
      <c r="B258" s="120"/>
      <c r="C258" s="120"/>
      <c r="D258" s="113"/>
    </row>
    <row r="259" spans="1:4">
      <c r="A259" s="113"/>
      <c r="B259" s="120"/>
      <c r="C259" s="120"/>
      <c r="D259" s="113"/>
    </row>
    <row r="260" spans="1:4">
      <c r="A260" s="113"/>
      <c r="B260" s="120"/>
      <c r="C260" s="120"/>
      <c r="D260" s="113"/>
    </row>
    <row r="261" spans="1:4">
      <c r="A261" s="113"/>
      <c r="B261" s="120"/>
      <c r="C261" s="120"/>
      <c r="D261" s="113"/>
    </row>
    <row r="262" spans="1:4">
      <c r="A262" s="113"/>
      <c r="B262" s="120"/>
      <c r="C262" s="120"/>
      <c r="D262" s="113"/>
    </row>
    <row r="263" spans="1:4">
      <c r="A263" s="113"/>
      <c r="B263" s="120"/>
      <c r="C263" s="120"/>
      <c r="D263" s="113"/>
    </row>
    <row r="264" spans="1:4">
      <c r="A264" s="113"/>
      <c r="B264" s="120"/>
      <c r="C264" s="120"/>
      <c r="D264" s="113"/>
    </row>
    <row r="265" spans="1:4">
      <c r="A265" s="113"/>
      <c r="B265" s="120"/>
      <c r="C265" s="120"/>
      <c r="D265" s="113"/>
    </row>
    <row r="266" spans="1:4">
      <c r="A266" s="113"/>
      <c r="B266" s="120"/>
      <c r="C266" s="120"/>
      <c r="D266" s="113"/>
    </row>
    <row r="267" spans="1:4">
      <c r="A267" s="113"/>
      <c r="B267" s="120"/>
      <c r="C267" s="120"/>
      <c r="D267" s="113"/>
    </row>
    <row r="268" spans="1:4">
      <c r="A268" s="113"/>
      <c r="B268" s="120"/>
      <c r="C268" s="120"/>
      <c r="D268" s="113"/>
    </row>
    <row r="269" spans="1:4">
      <c r="A269" s="113"/>
      <c r="B269" s="120"/>
      <c r="C269" s="120"/>
      <c r="D269" s="113"/>
    </row>
    <row r="270" spans="1:4">
      <c r="A270" s="113"/>
      <c r="B270" s="120"/>
      <c r="C270" s="120"/>
      <c r="D270" s="113"/>
    </row>
    <row r="271" spans="1:4">
      <c r="A271" s="113"/>
      <c r="B271" s="120"/>
      <c r="C271" s="120"/>
      <c r="D271" s="113"/>
    </row>
    <row r="272" spans="1:4">
      <c r="A272" s="113"/>
      <c r="B272" s="120"/>
      <c r="C272" s="120"/>
      <c r="D272" s="113"/>
    </row>
    <row r="273" spans="1:4">
      <c r="A273" s="113"/>
      <c r="B273" s="120"/>
      <c r="C273" s="120"/>
      <c r="D273" s="113"/>
    </row>
    <row r="274" spans="1:4">
      <c r="A274" s="113"/>
      <c r="B274" s="120"/>
      <c r="C274" s="120"/>
      <c r="D274" s="113"/>
    </row>
    <row r="275" spans="1:4">
      <c r="A275" s="113"/>
      <c r="B275" s="120"/>
      <c r="C275" s="120"/>
      <c r="D275" s="113"/>
    </row>
    <row r="276" spans="1:4">
      <c r="A276" s="113"/>
      <c r="B276" s="120"/>
      <c r="C276" s="120"/>
      <c r="D276" s="113"/>
    </row>
    <row r="277" spans="1:4">
      <c r="A277" s="113"/>
      <c r="B277" s="120"/>
      <c r="C277" s="120"/>
      <c r="D277" s="113"/>
    </row>
    <row r="278" spans="1:4">
      <c r="A278" s="113"/>
      <c r="B278" s="120"/>
      <c r="C278" s="120"/>
      <c r="D278" s="113"/>
    </row>
    <row r="279" spans="1:4">
      <c r="A279" s="113"/>
      <c r="B279" s="120"/>
      <c r="C279" s="120"/>
      <c r="D279" s="113"/>
    </row>
    <row r="280" spans="1:4">
      <c r="A280" s="113"/>
      <c r="B280" s="120"/>
      <c r="C280" s="120"/>
      <c r="D280" s="113"/>
    </row>
    <row r="281" spans="1:4">
      <c r="A281" s="113"/>
      <c r="B281" s="120"/>
      <c r="C281" s="120"/>
      <c r="D281" s="113"/>
    </row>
    <row r="282" spans="1:4">
      <c r="A282" s="113"/>
      <c r="B282" s="120"/>
      <c r="C282" s="120"/>
      <c r="D282" s="113"/>
    </row>
    <row r="283" spans="1:4">
      <c r="A283" s="113"/>
      <c r="B283" s="120"/>
      <c r="C283" s="120"/>
      <c r="D283" s="113"/>
    </row>
    <row r="284" spans="1:4">
      <c r="A284" s="113"/>
      <c r="B284" s="120"/>
      <c r="C284" s="120"/>
      <c r="D284" s="113"/>
    </row>
    <row r="285" spans="1:4">
      <c r="A285" s="113"/>
      <c r="B285" s="120"/>
      <c r="C285" s="120"/>
      <c r="D285" s="113"/>
    </row>
    <row r="286" spans="1:4">
      <c r="A286" s="113"/>
      <c r="B286" s="120"/>
      <c r="C286" s="120"/>
      <c r="D286" s="113"/>
    </row>
    <row r="287" spans="1:4">
      <c r="A287" s="113"/>
      <c r="B287" s="120"/>
      <c r="C287" s="120"/>
      <c r="D287" s="113"/>
    </row>
    <row r="288" spans="1:4">
      <c r="A288" s="113"/>
      <c r="B288" s="120"/>
      <c r="C288" s="120"/>
      <c r="D288" s="113"/>
    </row>
    <row r="289" spans="1:4">
      <c r="A289" s="113"/>
      <c r="B289" s="120"/>
      <c r="C289" s="120"/>
      <c r="D289" s="113"/>
    </row>
    <row r="290" spans="1:4">
      <c r="A290" s="113"/>
      <c r="B290" s="120"/>
      <c r="C290" s="120"/>
      <c r="D290" s="113"/>
    </row>
    <row r="291" spans="1:4">
      <c r="A291" s="113"/>
      <c r="B291" s="120"/>
      <c r="C291" s="120"/>
      <c r="D291" s="113"/>
    </row>
    <row r="292" spans="1:4">
      <c r="A292" s="113"/>
      <c r="B292" s="120"/>
      <c r="C292" s="120"/>
      <c r="D292" s="113"/>
    </row>
    <row r="293" spans="1:4">
      <c r="A293" s="113"/>
      <c r="B293" s="120"/>
      <c r="C293" s="120"/>
      <c r="D293" s="113"/>
    </row>
    <row r="294" spans="1:4">
      <c r="A294" s="113"/>
      <c r="B294" s="120"/>
      <c r="C294" s="120"/>
      <c r="D294" s="113"/>
    </row>
    <row r="295" spans="1:4">
      <c r="A295" s="113"/>
      <c r="B295" s="120"/>
      <c r="C295" s="120"/>
      <c r="D295" s="113"/>
    </row>
    <row r="296" spans="1:4">
      <c r="A296" s="113"/>
      <c r="B296" s="120"/>
      <c r="C296" s="120"/>
      <c r="D296" s="113"/>
    </row>
    <row r="297" spans="1:4">
      <c r="A297" s="113"/>
      <c r="B297" s="120"/>
      <c r="C297" s="120"/>
      <c r="D297" s="113"/>
    </row>
    <row r="298" spans="1:4">
      <c r="A298" s="113"/>
      <c r="B298" s="120"/>
      <c r="C298" s="120"/>
      <c r="D298" s="113"/>
    </row>
    <row r="299" spans="1:4">
      <c r="A299" s="113"/>
      <c r="B299" s="120"/>
      <c r="C299" s="120"/>
      <c r="D299" s="113"/>
    </row>
    <row r="300" spans="1:4">
      <c r="A300" s="113"/>
      <c r="B300" s="120"/>
      <c r="C300" s="120"/>
      <c r="D300" s="113"/>
    </row>
    <row r="301" spans="1:4">
      <c r="A301" s="113"/>
      <c r="B301" s="120"/>
      <c r="C301" s="120"/>
      <c r="D301" s="113"/>
    </row>
    <row r="302" spans="1:4">
      <c r="A302" s="113"/>
      <c r="B302" s="120"/>
      <c r="C302" s="120"/>
      <c r="D302" s="113"/>
    </row>
    <row r="303" spans="1:4">
      <c r="A303" s="113"/>
      <c r="B303" s="120"/>
      <c r="C303" s="120"/>
      <c r="D303" s="113"/>
    </row>
    <row r="304" spans="1:4">
      <c r="A304" s="113"/>
      <c r="B304" s="120"/>
      <c r="C304" s="120"/>
      <c r="D304" s="113"/>
    </row>
    <row r="305" spans="1:4">
      <c r="A305" s="113"/>
      <c r="B305" s="120"/>
      <c r="C305" s="120"/>
      <c r="D305" s="113"/>
    </row>
    <row r="306" spans="1:4">
      <c r="A306" s="113"/>
      <c r="B306" s="120"/>
      <c r="C306" s="120"/>
      <c r="D306" s="113"/>
    </row>
    <row r="307" spans="1:4">
      <c r="A307" s="113"/>
      <c r="B307" s="120"/>
      <c r="C307" s="120"/>
      <c r="D307" s="113"/>
    </row>
    <row r="308" spans="1:4">
      <c r="A308" s="113"/>
      <c r="B308" s="120"/>
      <c r="C308" s="120"/>
      <c r="D308" s="113"/>
    </row>
    <row r="309" spans="1:4">
      <c r="A309" s="113"/>
      <c r="B309" s="120"/>
      <c r="C309" s="120"/>
      <c r="D309" s="113"/>
    </row>
    <row r="310" spans="1:4">
      <c r="A310" s="113"/>
      <c r="B310" s="120"/>
      <c r="C310" s="120"/>
      <c r="D310" s="113"/>
    </row>
    <row r="311" spans="1:4">
      <c r="A311" s="113"/>
      <c r="B311" s="120"/>
      <c r="C311" s="120"/>
      <c r="D311" s="113"/>
    </row>
    <row r="312" spans="1:4">
      <c r="A312" s="113"/>
      <c r="B312" s="120"/>
      <c r="C312" s="120"/>
      <c r="D312" s="113"/>
    </row>
    <row r="313" spans="1:4">
      <c r="A313" s="113"/>
      <c r="B313" s="120"/>
      <c r="C313" s="120"/>
      <c r="D313" s="113"/>
    </row>
    <row r="314" spans="1:4">
      <c r="A314" s="113"/>
      <c r="B314" s="120"/>
      <c r="C314" s="120"/>
      <c r="D314" s="113"/>
    </row>
    <row r="315" spans="1:4">
      <c r="A315" s="113"/>
      <c r="B315" s="120"/>
      <c r="C315" s="120"/>
      <c r="D315" s="113"/>
    </row>
    <row r="316" spans="1:4">
      <c r="A316" s="113"/>
      <c r="B316" s="120"/>
      <c r="C316" s="120"/>
      <c r="D316" s="113"/>
    </row>
    <row r="317" spans="1:4">
      <c r="A317" s="113"/>
      <c r="B317" s="120"/>
      <c r="C317" s="120"/>
      <c r="D317" s="113"/>
    </row>
    <row r="318" spans="1:4">
      <c r="A318" s="113"/>
      <c r="B318" s="120"/>
      <c r="C318" s="120"/>
      <c r="D318" s="113"/>
    </row>
    <row r="319" spans="1:4">
      <c r="A319" s="113"/>
      <c r="B319" s="120"/>
      <c r="C319" s="120"/>
      <c r="D319" s="113"/>
    </row>
    <row r="320" spans="1:4">
      <c r="A320" s="113"/>
      <c r="B320" s="120"/>
      <c r="C320" s="120"/>
      <c r="D320" s="113"/>
    </row>
    <row r="321" spans="1:4">
      <c r="A321" s="113"/>
      <c r="B321" s="120"/>
      <c r="C321" s="120"/>
      <c r="D321" s="113"/>
    </row>
    <row r="322" spans="1:4">
      <c r="A322" s="113"/>
      <c r="B322" s="120"/>
      <c r="C322" s="120"/>
      <c r="D322" s="113"/>
    </row>
    <row r="323" spans="1:4">
      <c r="A323" s="113"/>
      <c r="B323" s="120"/>
      <c r="C323" s="120"/>
      <c r="D323" s="113"/>
    </row>
    <row r="324" spans="1:4">
      <c r="A324" s="113"/>
      <c r="B324" s="120"/>
      <c r="C324" s="120"/>
      <c r="D324" s="113"/>
    </row>
    <row r="325" spans="1:4">
      <c r="A325" s="113"/>
      <c r="B325" s="120"/>
      <c r="C325" s="120"/>
      <c r="D325" s="113"/>
    </row>
    <row r="326" spans="1:4">
      <c r="A326" s="113"/>
      <c r="B326" s="120"/>
      <c r="C326" s="120"/>
      <c r="D326" s="113"/>
    </row>
    <row r="327" spans="1:4">
      <c r="A327" s="113"/>
      <c r="B327" s="120"/>
      <c r="C327" s="120"/>
      <c r="D327" s="113"/>
    </row>
    <row r="328" spans="1:4">
      <c r="A328" s="113"/>
      <c r="B328" s="120"/>
      <c r="C328" s="120"/>
      <c r="D328" s="113"/>
    </row>
    <row r="329" spans="1:4">
      <c r="A329" s="113"/>
      <c r="B329" s="120"/>
      <c r="C329" s="120"/>
      <c r="D329" s="113"/>
    </row>
    <row r="330" spans="1:4">
      <c r="A330" s="113"/>
      <c r="B330" s="120"/>
      <c r="C330" s="120"/>
      <c r="D330" s="113"/>
    </row>
    <row r="331" spans="1:4">
      <c r="A331" s="113"/>
      <c r="B331" s="120"/>
      <c r="C331" s="120"/>
      <c r="D331" s="113"/>
    </row>
    <row r="332" spans="1:4">
      <c r="A332" s="113"/>
      <c r="B332" s="120"/>
      <c r="C332" s="120"/>
      <c r="D332" s="113"/>
    </row>
    <row r="333" spans="1:4">
      <c r="A333" s="113"/>
      <c r="B333" s="120"/>
      <c r="C333" s="120"/>
      <c r="D333" s="113"/>
    </row>
    <row r="334" spans="1:4">
      <c r="A334" s="113"/>
      <c r="B334" s="120"/>
      <c r="C334" s="120"/>
      <c r="D334" s="113"/>
    </row>
    <row r="335" spans="1:4">
      <c r="A335" s="113"/>
      <c r="B335" s="120"/>
      <c r="C335" s="120"/>
      <c r="D335" s="113"/>
    </row>
    <row r="336" spans="1:4">
      <c r="A336" s="113"/>
      <c r="B336" s="120"/>
      <c r="C336" s="120"/>
      <c r="D336" s="113"/>
    </row>
    <row r="337" spans="1:4">
      <c r="A337" s="113"/>
      <c r="B337" s="120"/>
      <c r="C337" s="120"/>
      <c r="D337" s="113"/>
    </row>
    <row r="338" spans="1:4">
      <c r="A338" s="113"/>
      <c r="B338" s="120"/>
      <c r="C338" s="120"/>
      <c r="D338" s="113"/>
    </row>
    <row r="339" spans="1:4">
      <c r="A339" s="113"/>
      <c r="B339" s="120"/>
      <c r="C339" s="120"/>
      <c r="D339" s="113"/>
    </row>
    <row r="340" spans="1:4">
      <c r="A340" s="113"/>
      <c r="B340" s="120"/>
      <c r="C340" s="120"/>
      <c r="D340" s="113"/>
    </row>
    <row r="341" spans="1:4">
      <c r="A341" s="113"/>
      <c r="B341" s="120"/>
      <c r="C341" s="120"/>
      <c r="D341" s="113"/>
    </row>
    <row r="342" spans="1:4">
      <c r="A342" s="113"/>
      <c r="B342" s="120"/>
      <c r="C342" s="120"/>
      <c r="D342" s="113"/>
    </row>
    <row r="343" spans="1:4">
      <c r="A343" s="113"/>
      <c r="B343" s="120"/>
      <c r="C343" s="120"/>
      <c r="D343" s="113"/>
    </row>
    <row r="344" spans="1:4">
      <c r="A344" s="113"/>
      <c r="B344" s="120"/>
      <c r="C344" s="120"/>
      <c r="D344" s="113"/>
    </row>
    <row r="345" spans="1:4">
      <c r="A345" s="113"/>
      <c r="B345" s="120"/>
      <c r="C345" s="120"/>
      <c r="D345" s="113"/>
    </row>
    <row r="346" spans="1:4">
      <c r="A346" s="113"/>
      <c r="B346" s="120"/>
      <c r="C346" s="120"/>
      <c r="D346" s="113"/>
    </row>
    <row r="347" spans="1:4">
      <c r="A347" s="113"/>
      <c r="B347" s="120"/>
      <c r="C347" s="120"/>
      <c r="D347" s="113"/>
    </row>
    <row r="348" spans="1:4">
      <c r="A348" s="113"/>
      <c r="B348" s="120"/>
      <c r="C348" s="120"/>
      <c r="D348" s="113"/>
    </row>
    <row r="349" spans="1:4">
      <c r="A349" s="113"/>
      <c r="B349" s="120"/>
      <c r="C349" s="120"/>
      <c r="D349" s="113"/>
    </row>
    <row r="350" spans="1:4">
      <c r="A350" s="113"/>
      <c r="B350" s="120"/>
      <c r="C350" s="120"/>
      <c r="D350" s="113"/>
    </row>
    <row r="351" spans="1:4">
      <c r="A351" s="113"/>
      <c r="B351" s="120"/>
      <c r="C351" s="120"/>
      <c r="D351" s="113"/>
    </row>
    <row r="352" spans="1:4">
      <c r="A352" s="113"/>
      <c r="B352" s="120"/>
      <c r="C352" s="120"/>
      <c r="D352" s="113"/>
    </row>
    <row r="353" spans="1:4">
      <c r="A353" s="113"/>
      <c r="B353" s="120"/>
      <c r="C353" s="120"/>
      <c r="D353" s="113"/>
    </row>
    <row r="354" spans="1:4">
      <c r="A354" s="113"/>
      <c r="B354" s="120"/>
      <c r="C354" s="120"/>
      <c r="D354" s="113"/>
    </row>
    <row r="355" spans="1:4">
      <c r="A355" s="113"/>
      <c r="B355" s="120"/>
      <c r="C355" s="120"/>
      <c r="D355" s="113"/>
    </row>
    <row r="356" spans="1:4">
      <c r="A356" s="113"/>
      <c r="B356" s="120"/>
      <c r="C356" s="120"/>
      <c r="D356" s="113"/>
    </row>
    <row r="357" spans="1:4">
      <c r="A357" s="113"/>
      <c r="B357" s="120"/>
      <c r="C357" s="120"/>
      <c r="D357" s="113"/>
    </row>
    <row r="358" spans="1:4">
      <c r="A358" s="113"/>
      <c r="B358" s="120"/>
      <c r="C358" s="120"/>
      <c r="D358" s="113"/>
    </row>
    <row r="359" spans="1:4">
      <c r="A359" s="113"/>
      <c r="B359" s="120"/>
      <c r="C359" s="120"/>
      <c r="D359" s="113"/>
    </row>
    <row r="360" spans="1:4">
      <c r="A360" s="113"/>
      <c r="B360" s="120"/>
      <c r="C360" s="120"/>
      <c r="D360" s="113"/>
    </row>
    <row r="361" spans="1:4">
      <c r="A361" s="113"/>
      <c r="B361" s="120"/>
      <c r="C361" s="120"/>
      <c r="D361" s="113"/>
    </row>
    <row r="362" spans="1:4">
      <c r="A362" s="113"/>
      <c r="B362" s="120"/>
      <c r="C362" s="120"/>
      <c r="D362" s="113"/>
    </row>
    <row r="363" spans="1:4">
      <c r="A363" s="113"/>
      <c r="B363" s="120"/>
      <c r="C363" s="120"/>
      <c r="D363" s="113"/>
    </row>
    <row r="364" spans="1:4">
      <c r="A364" s="113"/>
      <c r="B364" s="120"/>
      <c r="C364" s="120"/>
      <c r="D364" s="113"/>
    </row>
    <row r="365" spans="1:4">
      <c r="A365" s="113"/>
      <c r="B365" s="120"/>
      <c r="C365" s="120"/>
      <c r="D365" s="113"/>
    </row>
    <row r="366" spans="1:4">
      <c r="A366" s="113"/>
      <c r="B366" s="120"/>
      <c r="C366" s="120"/>
      <c r="D366" s="113"/>
    </row>
    <row r="367" spans="1:4">
      <c r="A367" s="113"/>
      <c r="B367" s="120"/>
      <c r="C367" s="120"/>
      <c r="D367" s="113"/>
    </row>
    <row r="368" spans="1:4">
      <c r="A368" s="113"/>
      <c r="B368" s="120"/>
      <c r="C368" s="120"/>
      <c r="D368" s="113"/>
    </row>
    <row r="369" spans="1:4">
      <c r="A369" s="113"/>
      <c r="B369" s="120"/>
      <c r="C369" s="120"/>
      <c r="D369" s="113"/>
    </row>
    <row r="370" spans="1:4">
      <c r="A370" s="113"/>
      <c r="B370" s="120"/>
      <c r="C370" s="120"/>
      <c r="D370" s="113"/>
    </row>
    <row r="371" spans="1:4">
      <c r="A371" s="113"/>
      <c r="B371" s="120"/>
      <c r="C371" s="120"/>
      <c r="D371" s="113"/>
    </row>
    <row r="372" spans="1:4">
      <c r="A372" s="113"/>
      <c r="B372" s="120"/>
      <c r="C372" s="120"/>
      <c r="D372" s="113"/>
    </row>
    <row r="373" spans="1:4">
      <c r="A373" s="113"/>
      <c r="B373" s="120"/>
      <c r="C373" s="120"/>
      <c r="D373" s="113"/>
    </row>
    <row r="374" spans="1:4">
      <c r="A374" s="113"/>
      <c r="B374" s="120"/>
      <c r="C374" s="120"/>
      <c r="D374" s="113"/>
    </row>
    <row r="375" spans="1:4">
      <c r="A375" s="113"/>
      <c r="B375" s="120"/>
      <c r="C375" s="120"/>
      <c r="D375" s="113"/>
    </row>
    <row r="376" spans="1:4">
      <c r="A376" s="113"/>
      <c r="B376" s="120"/>
      <c r="C376" s="120"/>
      <c r="D376" s="113"/>
    </row>
    <row r="377" spans="1:4">
      <c r="A377" s="113"/>
      <c r="B377" s="120"/>
      <c r="C377" s="120"/>
      <c r="D377" s="113"/>
    </row>
    <row r="378" spans="1:4">
      <c r="A378" s="113"/>
      <c r="B378" s="120"/>
      <c r="C378" s="120"/>
      <c r="D378" s="113"/>
    </row>
    <row r="379" spans="1:4">
      <c r="A379" s="113"/>
      <c r="B379" s="120"/>
      <c r="C379" s="120"/>
      <c r="D379" s="113"/>
    </row>
    <row r="380" spans="1:4">
      <c r="A380" s="113"/>
      <c r="B380" s="120"/>
      <c r="C380" s="120"/>
      <c r="D380" s="113"/>
    </row>
    <row r="381" spans="1:4">
      <c r="A381" s="113"/>
      <c r="B381" s="120"/>
      <c r="C381" s="120"/>
      <c r="D381" s="113"/>
    </row>
    <row r="382" spans="1:4">
      <c r="A382" s="113"/>
      <c r="B382" s="120"/>
      <c r="C382" s="120"/>
      <c r="D382" s="113"/>
    </row>
    <row r="383" spans="1:4">
      <c r="A383" s="113"/>
      <c r="B383" s="120"/>
      <c r="C383" s="120"/>
      <c r="D383" s="113"/>
    </row>
    <row r="384" spans="1:4">
      <c r="A384" s="113"/>
      <c r="B384" s="120"/>
      <c r="C384" s="120"/>
      <c r="D384" s="113"/>
    </row>
    <row r="385" spans="1:4">
      <c r="A385" s="113"/>
      <c r="B385" s="120"/>
      <c r="C385" s="120"/>
      <c r="D385" s="113"/>
    </row>
    <row r="386" spans="1:4">
      <c r="A386" s="113"/>
      <c r="B386" s="120"/>
      <c r="C386" s="120"/>
      <c r="D386" s="113"/>
    </row>
    <row r="387" spans="1:4">
      <c r="A387" s="113"/>
      <c r="B387" s="120"/>
      <c r="C387" s="120"/>
      <c r="D387" s="113"/>
    </row>
    <row r="388" spans="1:4">
      <c r="A388" s="113"/>
      <c r="B388" s="120"/>
      <c r="C388" s="120"/>
      <c r="D388" s="113"/>
    </row>
    <row r="389" spans="1:4">
      <c r="A389" s="113"/>
      <c r="B389" s="120"/>
      <c r="C389" s="120"/>
      <c r="D389" s="113"/>
    </row>
    <row r="390" spans="1:4">
      <c r="A390" s="113"/>
      <c r="B390" s="120"/>
      <c r="C390" s="120"/>
      <c r="D390" s="113"/>
    </row>
    <row r="391" spans="1:4">
      <c r="A391" s="113"/>
      <c r="B391" s="120"/>
      <c r="C391" s="120"/>
      <c r="D391" s="113"/>
    </row>
    <row r="392" spans="1:4">
      <c r="A392" s="113"/>
      <c r="B392" s="120"/>
      <c r="C392" s="120"/>
      <c r="D392" s="113"/>
    </row>
    <row r="393" spans="1:4">
      <c r="A393" s="113"/>
      <c r="B393" s="120"/>
      <c r="C393" s="120"/>
      <c r="D393" s="113"/>
    </row>
    <row r="394" spans="1:4">
      <c r="A394" s="113"/>
      <c r="B394" s="120"/>
      <c r="C394" s="120"/>
      <c r="D394" s="113"/>
    </row>
    <row r="395" spans="1:4">
      <c r="A395" s="113"/>
      <c r="B395" s="120"/>
      <c r="C395" s="120"/>
      <c r="D395" s="113"/>
    </row>
    <row r="396" spans="1:4">
      <c r="A396" s="113"/>
      <c r="B396" s="120"/>
      <c r="C396" s="120"/>
      <c r="D396" s="113"/>
    </row>
    <row r="397" spans="1:4">
      <c r="A397" s="113"/>
      <c r="B397" s="120"/>
      <c r="C397" s="120"/>
      <c r="D397" s="113"/>
    </row>
    <row r="398" spans="1:4">
      <c r="A398" s="113"/>
      <c r="B398" s="120"/>
      <c r="C398" s="120"/>
      <c r="D398" s="113"/>
    </row>
    <row r="399" spans="1:4">
      <c r="A399" s="113"/>
      <c r="B399" s="120"/>
      <c r="C399" s="120"/>
      <c r="D399" s="113"/>
    </row>
    <row r="400" spans="1:4">
      <c r="A400" s="113"/>
      <c r="B400" s="120"/>
      <c r="C400" s="120"/>
      <c r="D400" s="113"/>
    </row>
    <row r="401" spans="1:4">
      <c r="A401" s="113"/>
      <c r="B401" s="120"/>
      <c r="C401" s="120"/>
      <c r="D401" s="113"/>
    </row>
    <row r="402" spans="1:4">
      <c r="A402" s="113"/>
      <c r="B402" s="120"/>
      <c r="C402" s="120"/>
      <c r="D402" s="113"/>
    </row>
    <row r="403" spans="1:4">
      <c r="A403" s="113"/>
      <c r="B403" s="120"/>
      <c r="C403" s="120"/>
      <c r="D403" s="113"/>
    </row>
    <row r="404" spans="1:4">
      <c r="A404" s="113"/>
      <c r="B404" s="120"/>
      <c r="C404" s="120"/>
      <c r="D404" s="113"/>
    </row>
    <row r="405" spans="1:4">
      <c r="A405" s="113"/>
      <c r="B405" s="120"/>
      <c r="C405" s="120"/>
      <c r="D405" s="113"/>
    </row>
    <row r="406" spans="1:4">
      <c r="A406" s="113"/>
      <c r="B406" s="120"/>
      <c r="C406" s="120"/>
      <c r="D406" s="113"/>
    </row>
    <row r="407" spans="1:4">
      <c r="A407" s="113"/>
      <c r="B407" s="120"/>
      <c r="C407" s="120"/>
      <c r="D407" s="113"/>
    </row>
    <row r="408" spans="1:4">
      <c r="A408" s="113"/>
      <c r="B408" s="120"/>
      <c r="C408" s="120"/>
      <c r="D408" s="113"/>
    </row>
    <row r="409" spans="1:4">
      <c r="A409" s="113"/>
      <c r="B409" s="120"/>
      <c r="C409" s="120"/>
      <c r="D409" s="113"/>
    </row>
    <row r="410" spans="1:4">
      <c r="A410" s="113"/>
      <c r="B410" s="120"/>
      <c r="C410" s="120"/>
      <c r="D410" s="113"/>
    </row>
    <row r="411" spans="1:4">
      <c r="A411" s="113"/>
      <c r="B411" s="120"/>
      <c r="C411" s="120"/>
      <c r="D411" s="113"/>
    </row>
    <row r="412" spans="1:4">
      <c r="A412" s="113"/>
      <c r="B412" s="120"/>
      <c r="C412" s="120"/>
      <c r="D412" s="113"/>
    </row>
    <row r="413" spans="1:4">
      <c r="A413" s="113"/>
      <c r="B413" s="120"/>
      <c r="C413" s="120"/>
      <c r="D413" s="113"/>
    </row>
    <row r="414" spans="1:4">
      <c r="A414" s="113"/>
      <c r="B414" s="120"/>
      <c r="C414" s="120"/>
      <c r="D414" s="113"/>
    </row>
    <row r="415" spans="1:4">
      <c r="A415" s="113"/>
      <c r="B415" s="120"/>
      <c r="C415" s="120"/>
      <c r="D415" s="113"/>
    </row>
    <row r="416" spans="1:4">
      <c r="A416" s="113"/>
      <c r="B416" s="120"/>
      <c r="C416" s="120"/>
      <c r="D416" s="113"/>
    </row>
    <row r="417" spans="1:4">
      <c r="A417" s="113"/>
      <c r="B417" s="120"/>
      <c r="C417" s="120"/>
      <c r="D417" s="113"/>
    </row>
    <row r="418" spans="1:4">
      <c r="A418" s="113"/>
      <c r="B418" s="120"/>
      <c r="C418" s="120"/>
      <c r="D418" s="113"/>
    </row>
    <row r="419" spans="1:4">
      <c r="A419" s="113"/>
      <c r="B419" s="120"/>
      <c r="C419" s="120"/>
      <c r="D419" s="113"/>
    </row>
    <row r="420" spans="1:4">
      <c r="A420" s="113"/>
      <c r="B420" s="120"/>
      <c r="C420" s="120"/>
      <c r="D420" s="113"/>
    </row>
    <row r="421" spans="1:4">
      <c r="A421" s="113"/>
      <c r="B421" s="120"/>
      <c r="C421" s="120"/>
      <c r="D421" s="113"/>
    </row>
    <row r="422" spans="1:4">
      <c r="A422" s="113"/>
      <c r="B422" s="120"/>
      <c r="C422" s="120"/>
      <c r="D422" s="113"/>
    </row>
    <row r="423" spans="1:4">
      <c r="A423" s="113"/>
      <c r="B423" s="120"/>
      <c r="C423" s="120"/>
      <c r="D423" s="113"/>
    </row>
    <row r="424" spans="1:4">
      <c r="A424" s="113"/>
      <c r="B424" s="120"/>
      <c r="C424" s="120"/>
      <c r="D424" s="113"/>
    </row>
    <row r="425" spans="1:4">
      <c r="A425" s="113"/>
      <c r="B425" s="120"/>
      <c r="C425" s="120"/>
      <c r="D425" s="113"/>
    </row>
    <row r="426" spans="1:4">
      <c r="A426" s="113"/>
      <c r="B426" s="120"/>
      <c r="C426" s="120"/>
      <c r="D426" s="113"/>
    </row>
    <row r="427" spans="1:4">
      <c r="A427" s="113"/>
      <c r="B427" s="120"/>
      <c r="C427" s="120"/>
      <c r="D427" s="113"/>
    </row>
    <row r="428" spans="1:4">
      <c r="A428" s="113"/>
      <c r="B428" s="120"/>
      <c r="C428" s="120"/>
      <c r="D428" s="113"/>
    </row>
    <row r="429" spans="1:4">
      <c r="A429" s="113"/>
      <c r="B429" s="120"/>
      <c r="C429" s="120"/>
      <c r="D429" s="113"/>
    </row>
    <row r="430" spans="1:4">
      <c r="A430" s="113"/>
      <c r="B430" s="120"/>
      <c r="C430" s="120"/>
      <c r="D430" s="113"/>
    </row>
    <row r="431" spans="1:4">
      <c r="A431" s="113"/>
      <c r="B431" s="120"/>
      <c r="C431" s="120"/>
      <c r="D431" s="113"/>
    </row>
    <row r="432" spans="1:4">
      <c r="A432" s="113"/>
      <c r="B432" s="120"/>
      <c r="C432" s="120"/>
      <c r="D432" s="113"/>
    </row>
    <row r="433" spans="1:4">
      <c r="A433" s="113"/>
      <c r="B433" s="120"/>
      <c r="C433" s="120"/>
      <c r="D433" s="113"/>
    </row>
    <row r="434" spans="1:4">
      <c r="A434" s="113"/>
      <c r="B434" s="120"/>
      <c r="C434" s="120"/>
      <c r="D434" s="113"/>
    </row>
    <row r="435" spans="1:4">
      <c r="A435" s="113"/>
      <c r="B435" s="120"/>
      <c r="C435" s="120"/>
      <c r="D435" s="113"/>
    </row>
    <row r="436" spans="1:4">
      <c r="A436" s="113"/>
      <c r="B436" s="120"/>
      <c r="C436" s="120"/>
      <c r="D436" s="113"/>
    </row>
    <row r="437" spans="1:4">
      <c r="A437" s="113"/>
      <c r="B437" s="120"/>
      <c r="C437" s="120"/>
      <c r="D437" s="113"/>
    </row>
    <row r="438" spans="1:4">
      <c r="A438" s="113"/>
      <c r="B438" s="120"/>
      <c r="C438" s="120"/>
      <c r="D438" s="113"/>
    </row>
    <row r="439" spans="1:4">
      <c r="A439" s="113"/>
      <c r="B439" s="120"/>
      <c r="C439" s="120"/>
      <c r="D439" s="113"/>
    </row>
    <row r="440" spans="1:4">
      <c r="A440" s="113"/>
      <c r="B440" s="120"/>
      <c r="C440" s="120"/>
      <c r="D440" s="113"/>
    </row>
    <row r="441" spans="1:4">
      <c r="A441" s="113"/>
      <c r="B441" s="120"/>
      <c r="C441" s="120"/>
      <c r="D441" s="113"/>
    </row>
    <row r="442" spans="1:4">
      <c r="A442" s="113"/>
      <c r="B442" s="120"/>
      <c r="C442" s="120"/>
      <c r="D442" s="113"/>
    </row>
    <row r="443" spans="1:4">
      <c r="A443" s="113"/>
      <c r="B443" s="120"/>
      <c r="C443" s="120"/>
      <c r="D443" s="113"/>
    </row>
    <row r="444" spans="1:4">
      <c r="A444" s="113"/>
      <c r="B444" s="120"/>
      <c r="C444" s="120"/>
      <c r="D444" s="113"/>
    </row>
    <row r="445" spans="1:4">
      <c r="A445" s="113"/>
      <c r="B445" s="120"/>
      <c r="C445" s="120"/>
      <c r="D445" s="113"/>
    </row>
    <row r="446" spans="1:4">
      <c r="A446" s="113"/>
      <c r="B446" s="120"/>
      <c r="C446" s="120"/>
      <c r="D446" s="113"/>
    </row>
    <row r="447" spans="1:4">
      <c r="A447" s="113"/>
      <c r="B447" s="120"/>
      <c r="C447" s="120"/>
      <c r="D447" s="113"/>
    </row>
    <row r="448" spans="1:4">
      <c r="A448" s="113"/>
      <c r="B448" s="120"/>
      <c r="C448" s="120"/>
      <c r="D448" s="113"/>
    </row>
    <row r="449" spans="1:4">
      <c r="A449" s="113"/>
      <c r="B449" s="120"/>
      <c r="C449" s="120"/>
      <c r="D449" s="113"/>
    </row>
    <row r="450" spans="1:4">
      <c r="A450" s="113"/>
      <c r="B450" s="120"/>
      <c r="C450" s="120"/>
      <c r="D450" s="113"/>
    </row>
    <row r="451" spans="1:4">
      <c r="A451" s="113"/>
      <c r="B451" s="120"/>
      <c r="C451" s="120"/>
      <c r="D451" s="113"/>
    </row>
    <row r="452" spans="1:4">
      <c r="A452" s="113"/>
      <c r="B452" s="120"/>
      <c r="C452" s="120"/>
      <c r="D452" s="113"/>
    </row>
    <row r="453" spans="1:4">
      <c r="A453" s="113"/>
      <c r="B453" s="120"/>
      <c r="C453" s="120"/>
      <c r="D453" s="113"/>
    </row>
    <row r="454" spans="1:4">
      <c r="A454" s="113"/>
      <c r="B454" s="120"/>
      <c r="C454" s="120"/>
      <c r="D454" s="113"/>
    </row>
    <row r="455" spans="1:4">
      <c r="A455" s="113"/>
      <c r="B455" s="120"/>
      <c r="C455" s="120"/>
      <c r="D455" s="113"/>
    </row>
    <row r="456" spans="1:4">
      <c r="A456" s="113"/>
      <c r="B456" s="120"/>
      <c r="C456" s="120"/>
      <c r="D456" s="113"/>
    </row>
    <row r="457" spans="1:4">
      <c r="A457" s="113"/>
      <c r="B457" s="120"/>
      <c r="C457" s="120"/>
      <c r="D457" s="113"/>
    </row>
    <row r="458" spans="1:4">
      <c r="A458" s="113"/>
      <c r="B458" s="120"/>
      <c r="C458" s="120"/>
      <c r="D458" s="113"/>
    </row>
    <row r="459" spans="1:4">
      <c r="A459" s="113"/>
      <c r="B459" s="120"/>
      <c r="C459" s="120"/>
      <c r="D459" s="113"/>
    </row>
    <row r="460" spans="1:4">
      <c r="A460" s="113"/>
      <c r="B460" s="120"/>
      <c r="C460" s="120"/>
      <c r="D460" s="113"/>
    </row>
    <row r="461" spans="1:4">
      <c r="A461" s="113"/>
      <c r="B461" s="120"/>
      <c r="C461" s="120"/>
      <c r="D461" s="113"/>
    </row>
    <row r="462" spans="1:4">
      <c r="A462" s="113"/>
      <c r="B462" s="120"/>
      <c r="C462" s="120"/>
      <c r="D462" s="113"/>
    </row>
    <row r="463" spans="1:4">
      <c r="A463" s="113"/>
      <c r="B463" s="120"/>
      <c r="C463" s="120"/>
      <c r="D463" s="113"/>
    </row>
    <row r="464" spans="1:4">
      <c r="A464" s="113"/>
      <c r="B464" s="120"/>
      <c r="C464" s="120"/>
      <c r="D464" s="113"/>
    </row>
    <row r="465" spans="1:4">
      <c r="A465" s="113"/>
      <c r="B465" s="120"/>
      <c r="C465" s="120"/>
      <c r="D465" s="113"/>
    </row>
    <row r="466" spans="1:4">
      <c r="A466" s="113"/>
      <c r="B466" s="120"/>
      <c r="C466" s="120"/>
      <c r="D466" s="113"/>
    </row>
    <row r="467" spans="1:4">
      <c r="A467" s="113"/>
      <c r="B467" s="120"/>
      <c r="C467" s="120"/>
      <c r="D467" s="113"/>
    </row>
    <row r="468" spans="1:4">
      <c r="A468" s="113"/>
      <c r="B468" s="120"/>
      <c r="C468" s="120"/>
      <c r="D468" s="113"/>
    </row>
    <row r="469" spans="1:4">
      <c r="A469" s="113"/>
      <c r="B469" s="120"/>
      <c r="C469" s="120"/>
      <c r="D469" s="113"/>
    </row>
    <row r="470" spans="1:4">
      <c r="A470" s="113"/>
      <c r="B470" s="120"/>
      <c r="C470" s="120"/>
      <c r="D470" s="113"/>
    </row>
    <row r="471" spans="1:4">
      <c r="A471" s="113"/>
      <c r="B471" s="120"/>
      <c r="C471" s="120"/>
      <c r="D471" s="113"/>
    </row>
    <row r="472" spans="1:4">
      <c r="A472" s="113"/>
      <c r="B472" s="120"/>
      <c r="C472" s="120"/>
      <c r="D472" s="113"/>
    </row>
    <row r="473" spans="1:4">
      <c r="A473" s="113"/>
      <c r="B473" s="120"/>
      <c r="C473" s="120"/>
      <c r="D473" s="113"/>
    </row>
    <row r="474" spans="1:4">
      <c r="A474" s="113"/>
      <c r="B474" s="120"/>
      <c r="C474" s="120"/>
      <c r="D474" s="113"/>
    </row>
    <row r="475" spans="1:4">
      <c r="A475" s="113"/>
      <c r="B475" s="120"/>
      <c r="C475" s="120"/>
      <c r="D475" s="113"/>
    </row>
    <row r="476" spans="1:4">
      <c r="A476" s="113"/>
      <c r="B476" s="120"/>
      <c r="C476" s="120"/>
      <c r="D476" s="113"/>
    </row>
    <row r="477" spans="1:4">
      <c r="A477" s="113"/>
      <c r="B477" s="120"/>
      <c r="C477" s="120"/>
      <c r="D477" s="113"/>
    </row>
    <row r="478" spans="1:4">
      <c r="A478" s="113"/>
      <c r="B478" s="120"/>
      <c r="C478" s="120"/>
      <c r="D478" s="113"/>
    </row>
    <row r="479" spans="1:4">
      <c r="A479" s="113"/>
      <c r="B479" s="120"/>
      <c r="C479" s="120"/>
      <c r="D479" s="113"/>
    </row>
    <row r="480" spans="1:4">
      <c r="A480" s="113"/>
      <c r="B480" s="120"/>
      <c r="C480" s="120"/>
      <c r="D480" s="113"/>
    </row>
    <row r="481" spans="1:4">
      <c r="A481" s="113"/>
      <c r="B481" s="120"/>
      <c r="C481" s="120"/>
      <c r="D481" s="113"/>
    </row>
    <row r="482" spans="1:4">
      <c r="A482" s="113"/>
      <c r="B482" s="120"/>
      <c r="C482" s="120"/>
      <c r="D482" s="113"/>
    </row>
    <row r="483" spans="1:4">
      <c r="A483" s="113"/>
      <c r="B483" s="120"/>
      <c r="C483" s="120"/>
      <c r="D483" s="113"/>
    </row>
    <row r="484" spans="1:4">
      <c r="A484" s="113"/>
      <c r="B484" s="120"/>
      <c r="C484" s="120"/>
      <c r="D484" s="113"/>
    </row>
    <row r="485" spans="1:4">
      <c r="A485" s="113"/>
      <c r="B485" s="120"/>
      <c r="C485" s="120"/>
      <c r="D485" s="113"/>
    </row>
    <row r="486" spans="1:4">
      <c r="A486" s="113"/>
      <c r="B486" s="120"/>
      <c r="C486" s="120"/>
      <c r="D486" s="113"/>
    </row>
    <row r="487" spans="1:4">
      <c r="A487" s="113"/>
      <c r="B487" s="120"/>
      <c r="C487" s="120"/>
      <c r="D487" s="113"/>
    </row>
    <row r="488" spans="1:4">
      <c r="A488" s="113"/>
      <c r="B488" s="120"/>
      <c r="C488" s="120"/>
      <c r="D488" s="113"/>
    </row>
    <row r="489" spans="1:4">
      <c r="A489" s="113"/>
      <c r="B489" s="120"/>
      <c r="C489" s="120"/>
      <c r="D489" s="113"/>
    </row>
    <row r="490" spans="1:4">
      <c r="A490" s="113"/>
      <c r="B490" s="120"/>
      <c r="C490" s="120"/>
      <c r="D490" s="113"/>
    </row>
    <row r="491" spans="1:4">
      <c r="A491" s="113"/>
      <c r="B491" s="120"/>
      <c r="C491" s="120"/>
      <c r="D491" s="113"/>
    </row>
    <row r="492" spans="1:4">
      <c r="A492" s="113"/>
      <c r="B492" s="120"/>
      <c r="C492" s="120"/>
      <c r="D492" s="113"/>
    </row>
    <row r="493" spans="1:4">
      <c r="A493" s="113"/>
      <c r="B493" s="120"/>
      <c r="C493" s="120"/>
      <c r="D493" s="113"/>
    </row>
    <row r="494" spans="1:4">
      <c r="A494" s="113"/>
      <c r="B494" s="120"/>
      <c r="C494" s="120"/>
      <c r="D494" s="113"/>
    </row>
    <row r="495" spans="1:4">
      <c r="A495" s="113"/>
      <c r="B495" s="120"/>
      <c r="C495" s="120"/>
      <c r="D495" s="113"/>
    </row>
    <row r="496" spans="1:4">
      <c r="A496" s="113"/>
      <c r="B496" s="120"/>
      <c r="C496" s="120"/>
      <c r="D496" s="113"/>
    </row>
    <row r="497" spans="1:4">
      <c r="A497" s="113"/>
      <c r="B497" s="120"/>
      <c r="C497" s="120"/>
      <c r="D497" s="113"/>
    </row>
    <row r="498" spans="1:4">
      <c r="A498" s="113"/>
      <c r="B498" s="120"/>
      <c r="C498" s="120"/>
      <c r="D498" s="113"/>
    </row>
    <row r="499" spans="1:4">
      <c r="A499" s="113"/>
      <c r="B499" s="120"/>
      <c r="C499" s="120"/>
      <c r="D499" s="113"/>
    </row>
    <row r="500" spans="1:4">
      <c r="A500" s="113"/>
      <c r="B500" s="120"/>
      <c r="C500" s="120"/>
      <c r="D500" s="113"/>
    </row>
    <row r="501" spans="1:4">
      <c r="A501" s="113"/>
      <c r="B501" s="120"/>
      <c r="C501" s="120"/>
      <c r="D501" s="113"/>
    </row>
    <row r="502" spans="1:4">
      <c r="A502" s="113"/>
      <c r="B502" s="120"/>
      <c r="C502" s="120"/>
      <c r="D502" s="113"/>
    </row>
    <row r="503" spans="1:4">
      <c r="A503" s="113"/>
      <c r="B503" s="120"/>
      <c r="C503" s="120"/>
      <c r="D503" s="113"/>
    </row>
    <row r="504" spans="1:4">
      <c r="A504" s="113"/>
      <c r="B504" s="120"/>
      <c r="C504" s="120"/>
      <c r="D504" s="113"/>
    </row>
    <row r="505" spans="1:4">
      <c r="A505" s="113"/>
      <c r="B505" s="120"/>
      <c r="C505" s="120"/>
      <c r="D505" s="113"/>
    </row>
    <row r="506" spans="1:4">
      <c r="A506" s="113"/>
      <c r="B506" s="120"/>
      <c r="C506" s="120"/>
      <c r="D506" s="113"/>
    </row>
    <row r="507" spans="1:4">
      <c r="A507" s="113"/>
      <c r="B507" s="120"/>
      <c r="C507" s="120"/>
      <c r="D507" s="113"/>
    </row>
    <row r="508" spans="1:4">
      <c r="A508" s="113"/>
      <c r="B508" s="120"/>
      <c r="C508" s="120"/>
      <c r="D508" s="113"/>
    </row>
    <row r="509" spans="1:4">
      <c r="A509" s="113"/>
      <c r="B509" s="120"/>
      <c r="C509" s="120"/>
      <c r="D509" s="113"/>
    </row>
    <row r="510" spans="1:4">
      <c r="A510" s="113"/>
      <c r="B510" s="120"/>
      <c r="C510" s="120"/>
      <c r="D510" s="113"/>
    </row>
    <row r="511" spans="1:4">
      <c r="A511" s="113"/>
      <c r="B511" s="120"/>
      <c r="C511" s="120"/>
      <c r="D511" s="113"/>
    </row>
    <row r="512" spans="1:4">
      <c r="A512" s="113"/>
      <c r="B512" s="120"/>
      <c r="C512" s="120"/>
      <c r="D512" s="113"/>
    </row>
    <row r="513" spans="1:4">
      <c r="A513" s="113"/>
      <c r="B513" s="120"/>
      <c r="C513" s="120"/>
      <c r="D513" s="113"/>
    </row>
    <row r="514" spans="1:4">
      <c r="A514" s="113"/>
      <c r="B514" s="120"/>
      <c r="C514" s="120"/>
      <c r="D514" s="113"/>
    </row>
    <row r="515" spans="1:4">
      <c r="A515" s="113"/>
      <c r="B515" s="120"/>
      <c r="C515" s="120"/>
      <c r="D515" s="113"/>
    </row>
    <row r="516" spans="1:4">
      <c r="A516" s="113"/>
      <c r="B516" s="120"/>
      <c r="C516" s="120"/>
      <c r="D516" s="113"/>
    </row>
    <row r="517" spans="1:4">
      <c r="A517" s="113"/>
      <c r="B517" s="120"/>
      <c r="C517" s="120"/>
      <c r="D517" s="113"/>
    </row>
    <row r="518" spans="1:4">
      <c r="A518" s="113"/>
      <c r="B518" s="120"/>
      <c r="C518" s="120"/>
      <c r="D518" s="113"/>
    </row>
    <row r="519" spans="1:4">
      <c r="A519" s="113"/>
      <c r="B519" s="120"/>
      <c r="C519" s="120"/>
      <c r="D519" s="113"/>
    </row>
    <row r="520" spans="1:4">
      <c r="A520" s="113"/>
      <c r="B520" s="120"/>
      <c r="C520" s="120"/>
      <c r="D520" s="113"/>
    </row>
    <row r="521" spans="1:4">
      <c r="A521" s="113"/>
      <c r="B521" s="120"/>
      <c r="C521" s="120"/>
      <c r="D521" s="113"/>
    </row>
    <row r="522" spans="1:4">
      <c r="A522" s="113"/>
      <c r="B522" s="120"/>
      <c r="C522" s="120"/>
      <c r="D522" s="113"/>
    </row>
    <row r="523" spans="1:4">
      <c r="A523" s="113"/>
      <c r="B523" s="120"/>
      <c r="C523" s="120"/>
      <c r="D523" s="113"/>
    </row>
    <row r="524" spans="1:4">
      <c r="A524" s="113"/>
      <c r="B524" s="120"/>
      <c r="C524" s="120"/>
      <c r="D524" s="113"/>
    </row>
    <row r="525" spans="1:4">
      <c r="A525" s="113"/>
      <c r="B525" s="120"/>
      <c r="C525" s="120"/>
      <c r="D525" s="113"/>
    </row>
    <row r="526" spans="1:4">
      <c r="A526" s="113"/>
      <c r="B526" s="120"/>
      <c r="C526" s="120"/>
      <c r="D526" s="113"/>
    </row>
    <row r="527" spans="1:4">
      <c r="A527" s="113"/>
      <c r="B527" s="120"/>
      <c r="C527" s="120"/>
      <c r="D527" s="113"/>
    </row>
    <row r="528" spans="1:4">
      <c r="A528" s="113"/>
      <c r="B528" s="120"/>
      <c r="C528" s="120"/>
      <c r="D528" s="113"/>
    </row>
    <row r="529" spans="1:4">
      <c r="A529" s="113"/>
      <c r="B529" s="120"/>
      <c r="C529" s="120"/>
      <c r="D529" s="113"/>
    </row>
    <row r="530" spans="1:4">
      <c r="A530" s="113"/>
      <c r="B530" s="120"/>
      <c r="C530" s="120"/>
      <c r="D530" s="113"/>
    </row>
    <row r="531" spans="1:4">
      <c r="A531" s="113"/>
      <c r="B531" s="120"/>
      <c r="C531" s="120"/>
      <c r="D531" s="113"/>
    </row>
    <row r="532" spans="1:4">
      <c r="A532" s="113"/>
      <c r="B532" s="120"/>
      <c r="C532" s="120"/>
      <c r="D532" s="113"/>
    </row>
    <row r="533" spans="1:4">
      <c r="A533" s="113"/>
      <c r="B533" s="120"/>
      <c r="C533" s="120"/>
      <c r="D533" s="113"/>
    </row>
    <row r="534" spans="1:4">
      <c r="A534" s="113"/>
      <c r="B534" s="120"/>
      <c r="C534" s="120"/>
      <c r="D534" s="113"/>
    </row>
    <row r="535" spans="1:4">
      <c r="A535" s="113"/>
      <c r="B535" s="120"/>
      <c r="C535" s="120"/>
      <c r="D535" s="113"/>
    </row>
    <row r="536" spans="1:4">
      <c r="A536" s="113"/>
      <c r="B536" s="120"/>
      <c r="C536" s="120"/>
      <c r="D536" s="113"/>
    </row>
    <row r="537" spans="1:4">
      <c r="A537" s="113"/>
      <c r="B537" s="120"/>
      <c r="C537" s="120"/>
      <c r="D537" s="113"/>
    </row>
    <row r="538" spans="1:4">
      <c r="A538" s="113"/>
      <c r="B538" s="120"/>
      <c r="C538" s="120"/>
      <c r="D538" s="113"/>
    </row>
    <row r="539" spans="1:4">
      <c r="A539" s="113"/>
      <c r="B539" s="120"/>
      <c r="C539" s="120"/>
      <c r="D539" s="113"/>
    </row>
    <row r="540" spans="1:4">
      <c r="A540" s="113"/>
      <c r="B540" s="120"/>
      <c r="C540" s="120"/>
      <c r="D540" s="113"/>
    </row>
    <row r="541" spans="1:4">
      <c r="A541" s="113"/>
      <c r="B541" s="113"/>
      <c r="C541" s="113"/>
      <c r="D541" s="113"/>
    </row>
    <row r="542" spans="1:4">
      <c r="A542" s="113"/>
      <c r="B542" s="113"/>
      <c r="C542" s="113"/>
      <c r="D542" s="113"/>
    </row>
    <row r="543" spans="1:4">
      <c r="A543" s="113"/>
      <c r="B543" s="113"/>
      <c r="C543" s="113"/>
      <c r="D543" s="113"/>
    </row>
    <row r="544" spans="1:4">
      <c r="A544" s="113"/>
      <c r="B544" s="113"/>
      <c r="C544" s="113"/>
      <c r="D544" s="113"/>
    </row>
    <row r="545" spans="1:4">
      <c r="A545" s="113"/>
      <c r="B545" s="113"/>
      <c r="C545" s="113"/>
      <c r="D545" s="113"/>
    </row>
    <row r="546" spans="1:4">
      <c r="A546" s="113"/>
      <c r="B546" s="113"/>
      <c r="C546" s="113"/>
      <c r="D546" s="113"/>
    </row>
    <row r="547" spans="1:4">
      <c r="A547" s="113"/>
      <c r="B547" s="113"/>
      <c r="C547" s="113"/>
      <c r="D547" s="113"/>
    </row>
    <row r="548" spans="1:4">
      <c r="A548" s="113"/>
      <c r="B548" s="113"/>
      <c r="C548" s="113"/>
      <c r="D548" s="113"/>
    </row>
    <row r="549" spans="1:4">
      <c r="A549" s="113"/>
      <c r="B549" s="113"/>
      <c r="C549" s="113"/>
      <c r="D549" s="113"/>
    </row>
    <row r="550" spans="1:4">
      <c r="A550" s="113"/>
      <c r="B550" s="113"/>
      <c r="C550" s="113"/>
      <c r="D550" s="113"/>
    </row>
    <row r="551" spans="1:4">
      <c r="A551" s="113"/>
      <c r="B551" s="113"/>
      <c r="C551" s="113"/>
      <c r="D551" s="113"/>
    </row>
    <row r="552" spans="1:4">
      <c r="A552" s="113"/>
      <c r="B552" s="113"/>
      <c r="C552" s="113"/>
      <c r="D552" s="113"/>
    </row>
    <row r="553" spans="1:4">
      <c r="A553" s="113"/>
      <c r="B553" s="113"/>
      <c r="C553" s="113"/>
      <c r="D553" s="113"/>
    </row>
    <row r="554" spans="1:4">
      <c r="A554" s="113"/>
      <c r="B554" s="113"/>
      <c r="C554" s="113"/>
      <c r="D554" s="113"/>
    </row>
    <row r="555" spans="1:4">
      <c r="A555" s="113"/>
      <c r="B555" s="113"/>
      <c r="C555" s="113"/>
      <c r="D555" s="113"/>
    </row>
    <row r="556" spans="1:4">
      <c r="A556" s="113"/>
      <c r="B556" s="113"/>
      <c r="C556" s="113"/>
      <c r="D556" s="113"/>
    </row>
    <row r="557" spans="1:4">
      <c r="A557" s="113"/>
      <c r="B557" s="113"/>
      <c r="C557" s="113"/>
      <c r="D557" s="113"/>
    </row>
    <row r="558" spans="1:4">
      <c r="A558" s="113"/>
      <c r="B558" s="113"/>
      <c r="C558" s="113"/>
      <c r="D558" s="113"/>
    </row>
    <row r="559" spans="1:4">
      <c r="A559" s="113"/>
      <c r="B559" s="113"/>
      <c r="C559" s="113"/>
      <c r="D559" s="113"/>
    </row>
    <row r="560" spans="1:4">
      <c r="A560" s="113"/>
      <c r="B560" s="113"/>
      <c r="C560" s="113"/>
      <c r="D560" s="113"/>
    </row>
    <row r="561" spans="1:4">
      <c r="A561" s="113"/>
      <c r="B561" s="113"/>
      <c r="C561" s="113"/>
      <c r="D561" s="113"/>
    </row>
    <row r="562" spans="1:4">
      <c r="A562" s="113"/>
      <c r="B562" s="113"/>
      <c r="C562" s="113"/>
      <c r="D562" s="113"/>
    </row>
    <row r="563" spans="1:4">
      <c r="A563" s="113"/>
      <c r="B563" s="113"/>
      <c r="C563" s="113"/>
      <c r="D563" s="113"/>
    </row>
    <row r="564" spans="1:4">
      <c r="A564" s="113"/>
      <c r="B564" s="113"/>
      <c r="C564" s="113"/>
      <c r="D564" s="113"/>
    </row>
    <row r="565" spans="1:4">
      <c r="A565" s="113"/>
      <c r="B565" s="113"/>
      <c r="C565" s="113"/>
      <c r="D565" s="113"/>
    </row>
    <row r="566" spans="1:4">
      <c r="A566" s="113"/>
      <c r="B566" s="113"/>
      <c r="C566" s="113"/>
      <c r="D566" s="113"/>
    </row>
    <row r="567" spans="1:4">
      <c r="A567" s="113"/>
      <c r="B567" s="113"/>
      <c r="C567" s="113"/>
      <c r="D567" s="113"/>
    </row>
    <row r="568" spans="1:4">
      <c r="A568" s="113"/>
      <c r="B568" s="113"/>
      <c r="C568" s="113"/>
      <c r="D568" s="113"/>
    </row>
    <row r="569" spans="1:4">
      <c r="A569" s="113"/>
      <c r="B569" s="113"/>
      <c r="C569" s="113"/>
      <c r="D569" s="113"/>
    </row>
    <row r="570" spans="1:4">
      <c r="A570" s="113"/>
      <c r="B570" s="113"/>
      <c r="C570" s="113"/>
      <c r="D570" s="113"/>
    </row>
    <row r="571" spans="1:4">
      <c r="A571" s="113"/>
      <c r="B571" s="113"/>
      <c r="C571" s="113"/>
      <c r="D571" s="113"/>
    </row>
    <row r="572" spans="1:4">
      <c r="A572" s="113"/>
      <c r="B572" s="113"/>
      <c r="C572" s="113"/>
      <c r="D572" s="113"/>
    </row>
    <row r="573" spans="1:4">
      <c r="A573" s="113"/>
      <c r="B573" s="113"/>
      <c r="C573" s="113"/>
      <c r="D573" s="113"/>
    </row>
    <row r="574" spans="1:4">
      <c r="A574" s="113"/>
      <c r="B574" s="113"/>
      <c r="C574" s="113"/>
      <c r="D574" s="113"/>
    </row>
    <row r="575" spans="1:4">
      <c r="A575" s="113"/>
      <c r="B575" s="113"/>
      <c r="C575" s="113"/>
      <c r="D575" s="113"/>
    </row>
    <row r="576" spans="1:4">
      <c r="A576" s="113"/>
      <c r="B576" s="113"/>
      <c r="C576" s="113"/>
      <c r="D576" s="113"/>
    </row>
    <row r="577" spans="1:4">
      <c r="A577" s="113"/>
      <c r="B577" s="113"/>
      <c r="C577" s="113"/>
      <c r="D577" s="113"/>
    </row>
    <row r="578" spans="1:4">
      <c r="A578" s="113"/>
      <c r="B578" s="113"/>
      <c r="C578" s="113"/>
      <c r="D578" s="113"/>
    </row>
    <row r="579" spans="1:4">
      <c r="A579" s="113"/>
      <c r="B579" s="113"/>
      <c r="C579" s="113"/>
      <c r="D579" s="113"/>
    </row>
    <row r="580" spans="1:4">
      <c r="A580" s="113"/>
      <c r="B580" s="113"/>
      <c r="C580" s="113"/>
      <c r="D580" s="113"/>
    </row>
    <row r="581" spans="1:4">
      <c r="A581" s="113"/>
      <c r="B581" s="113"/>
      <c r="C581" s="113"/>
      <c r="D581" s="113"/>
    </row>
    <row r="582" spans="1:4">
      <c r="A582" s="113"/>
      <c r="B582" s="113"/>
      <c r="C582" s="113"/>
      <c r="D582" s="113"/>
    </row>
    <row r="583" spans="1:4">
      <c r="A583" s="113"/>
      <c r="B583" s="113"/>
      <c r="C583" s="113"/>
      <c r="D583" s="113"/>
    </row>
    <row r="584" spans="1:4">
      <c r="A584" s="113"/>
      <c r="B584" s="113"/>
      <c r="C584" s="113"/>
      <c r="D584" s="113"/>
    </row>
    <row r="585" spans="1:4">
      <c r="A585" s="113"/>
      <c r="B585" s="113"/>
      <c r="C585" s="113"/>
      <c r="D585" s="113"/>
    </row>
    <row r="586" spans="1:4">
      <c r="A586" s="113"/>
      <c r="B586" s="113"/>
      <c r="C586" s="113"/>
      <c r="D586" s="113"/>
    </row>
    <row r="587" spans="1:4">
      <c r="A587" s="113"/>
      <c r="B587" s="113"/>
      <c r="C587" s="113"/>
      <c r="D587" s="113"/>
    </row>
    <row r="588" spans="1:4">
      <c r="A588" s="113"/>
      <c r="B588" s="113"/>
      <c r="C588" s="113"/>
      <c r="D588" s="113"/>
    </row>
    <row r="589" spans="1:4">
      <c r="A589" s="113"/>
      <c r="B589" s="113"/>
      <c r="C589" s="113"/>
      <c r="D589" s="113"/>
    </row>
    <row r="590" spans="1:4">
      <c r="A590" s="113"/>
      <c r="B590" s="113"/>
      <c r="C590" s="113"/>
      <c r="D590" s="113"/>
    </row>
    <row r="591" spans="1:4">
      <c r="A591" s="113"/>
      <c r="B591" s="113"/>
      <c r="C591" s="113"/>
      <c r="D591" s="113"/>
    </row>
    <row r="592" spans="1:4">
      <c r="A592" s="113"/>
      <c r="B592" s="113"/>
      <c r="C592" s="113"/>
      <c r="D592" s="113"/>
    </row>
    <row r="593" spans="1:4">
      <c r="A593" s="113"/>
      <c r="B593" s="113"/>
      <c r="C593" s="113"/>
      <c r="D593" s="113"/>
    </row>
    <row r="594" spans="1:4">
      <c r="A594" s="113"/>
      <c r="B594" s="113"/>
      <c r="C594" s="113"/>
      <c r="D594" s="113"/>
    </row>
    <row r="595" spans="1:4">
      <c r="A595" s="113"/>
      <c r="B595" s="113"/>
      <c r="C595" s="113"/>
      <c r="D595" s="113"/>
    </row>
    <row r="596" spans="1:4">
      <c r="A596" s="113"/>
      <c r="B596" s="113"/>
      <c r="C596" s="113"/>
      <c r="D596" s="113"/>
    </row>
    <row r="597" spans="1:4">
      <c r="A597" s="113"/>
      <c r="B597" s="113"/>
      <c r="C597" s="113"/>
      <c r="D597" s="113"/>
    </row>
    <row r="598" spans="1:4">
      <c r="A598" s="113"/>
      <c r="B598" s="113"/>
      <c r="C598" s="113"/>
      <c r="D598" s="113"/>
    </row>
    <row r="599" spans="1:4">
      <c r="A599" s="113"/>
      <c r="B599" s="113"/>
      <c r="C599" s="113"/>
      <c r="D599" s="113"/>
    </row>
    <row r="600" spans="1:4">
      <c r="A600" s="113"/>
      <c r="B600" s="113"/>
      <c r="C600" s="113"/>
      <c r="D600" s="113"/>
    </row>
    <row r="601" spans="1:4">
      <c r="A601" s="113"/>
      <c r="B601" s="113"/>
      <c r="C601" s="113"/>
      <c r="D601" s="113"/>
    </row>
    <row r="602" spans="1:4">
      <c r="A602" s="113"/>
      <c r="B602" s="113"/>
      <c r="C602" s="113"/>
      <c r="D602" s="113"/>
    </row>
    <row r="603" spans="1:4">
      <c r="A603" s="113"/>
      <c r="B603" s="113"/>
      <c r="C603" s="113"/>
      <c r="D603" s="113"/>
    </row>
    <row r="604" spans="1:4">
      <c r="A604" s="113"/>
      <c r="B604" s="113"/>
      <c r="C604" s="113"/>
      <c r="D604" s="113"/>
    </row>
    <row r="605" spans="1:4">
      <c r="A605" s="113"/>
      <c r="B605" s="113"/>
      <c r="C605" s="113"/>
      <c r="D605" s="113"/>
    </row>
    <row r="606" spans="1:4">
      <c r="A606" s="113"/>
      <c r="B606" s="113"/>
      <c r="C606" s="113"/>
      <c r="D606" s="113"/>
    </row>
    <row r="607" spans="1:4">
      <c r="A607" s="113"/>
      <c r="B607" s="113"/>
      <c r="C607" s="113"/>
      <c r="D607" s="113"/>
    </row>
    <row r="608" spans="1:4">
      <c r="A608" s="113"/>
      <c r="B608" s="113"/>
      <c r="C608" s="113"/>
      <c r="D608" s="113"/>
    </row>
    <row r="609" spans="1:4">
      <c r="A609" s="113"/>
      <c r="B609" s="113"/>
      <c r="C609" s="113"/>
      <c r="D609" s="113"/>
    </row>
    <row r="610" spans="1:4">
      <c r="A610" s="113"/>
      <c r="B610" s="113"/>
      <c r="C610" s="113"/>
      <c r="D610" s="113"/>
    </row>
    <row r="611" spans="1:4">
      <c r="A611" s="113"/>
      <c r="B611" s="113"/>
      <c r="C611" s="113"/>
      <c r="D611" s="113"/>
    </row>
    <row r="612" spans="1:4">
      <c r="A612" s="113"/>
      <c r="B612" s="113"/>
      <c r="C612" s="113"/>
      <c r="D612" s="113"/>
    </row>
    <row r="613" spans="1:4">
      <c r="A613" s="113"/>
      <c r="B613" s="113"/>
      <c r="C613" s="113"/>
      <c r="D613" s="113"/>
    </row>
    <row r="614" spans="1:4">
      <c r="A614" s="113"/>
      <c r="B614" s="113"/>
      <c r="C614" s="113"/>
      <c r="D614" s="113"/>
    </row>
    <row r="615" spans="1:4">
      <c r="A615" s="113"/>
      <c r="B615" s="113"/>
      <c r="C615" s="113"/>
      <c r="D615" s="113"/>
    </row>
    <row r="616" spans="1:4">
      <c r="A616" s="113"/>
      <c r="B616" s="113"/>
      <c r="C616" s="113"/>
      <c r="D616" s="113"/>
    </row>
    <row r="617" spans="1:4">
      <c r="A617" s="113"/>
      <c r="B617" s="113"/>
      <c r="C617" s="113"/>
      <c r="D617" s="113"/>
    </row>
    <row r="618" spans="1:4">
      <c r="A618" s="113"/>
      <c r="B618" s="113"/>
      <c r="C618" s="113"/>
      <c r="D618" s="113"/>
    </row>
    <row r="619" spans="1:4">
      <c r="A619" s="113"/>
      <c r="B619" s="113"/>
      <c r="C619" s="113"/>
      <c r="D619" s="113"/>
    </row>
    <row r="620" spans="1:4">
      <c r="A620" s="113"/>
      <c r="B620" s="113"/>
      <c r="C620" s="113"/>
      <c r="D620" s="113"/>
    </row>
    <row r="621" spans="1:4">
      <c r="A621" s="113"/>
      <c r="B621" s="113"/>
      <c r="C621" s="113"/>
      <c r="D621" s="113"/>
    </row>
    <row r="622" spans="1:4">
      <c r="A622" s="113"/>
      <c r="B622" s="113"/>
      <c r="C622" s="113"/>
      <c r="D622" s="113"/>
    </row>
    <row r="623" spans="1:4">
      <c r="A623" s="113"/>
      <c r="B623" s="113"/>
      <c r="C623" s="113"/>
      <c r="D623" s="113"/>
    </row>
    <row r="624" spans="1:4">
      <c r="A624" s="113"/>
      <c r="B624" s="113"/>
      <c r="C624" s="113"/>
      <c r="D624" s="113"/>
    </row>
    <row r="625" spans="1:4">
      <c r="A625" s="113"/>
      <c r="B625" s="113"/>
      <c r="C625" s="113"/>
      <c r="D625" s="113"/>
    </row>
    <row r="626" spans="1:4">
      <c r="A626" s="113"/>
      <c r="B626" s="113"/>
      <c r="C626" s="113"/>
      <c r="D626" s="113"/>
    </row>
    <row r="627" spans="1:4">
      <c r="A627" s="113"/>
      <c r="B627" s="113"/>
      <c r="C627" s="113"/>
      <c r="D627" s="113"/>
    </row>
    <row r="628" spans="1:4">
      <c r="A628" s="113"/>
      <c r="B628" s="113"/>
      <c r="C628" s="113"/>
      <c r="D628" s="113"/>
    </row>
    <row r="629" spans="1:4">
      <c r="A629" s="113"/>
      <c r="B629" s="113"/>
      <c r="C629" s="113"/>
      <c r="D629" s="113"/>
    </row>
    <row r="630" spans="1:4">
      <c r="A630" s="113"/>
      <c r="B630" s="113"/>
      <c r="C630" s="113"/>
      <c r="D630" s="113"/>
    </row>
    <row r="631" spans="1:4">
      <c r="A631" s="113"/>
      <c r="B631" s="113"/>
      <c r="C631" s="113"/>
      <c r="D631" s="113"/>
    </row>
    <row r="632" spans="1:4">
      <c r="A632" s="113"/>
      <c r="B632" s="113"/>
      <c r="C632" s="113"/>
      <c r="D632" s="113"/>
    </row>
    <row r="633" spans="1:4">
      <c r="A633" s="113"/>
      <c r="B633" s="113"/>
      <c r="C633" s="113"/>
      <c r="D633" s="113"/>
    </row>
    <row r="634" spans="1:4">
      <c r="A634" s="113"/>
      <c r="B634" s="113"/>
      <c r="C634" s="113"/>
      <c r="D634" s="113"/>
    </row>
    <row r="635" spans="1:4">
      <c r="A635" s="113"/>
      <c r="B635" s="113"/>
      <c r="C635" s="113"/>
      <c r="D635" s="113"/>
    </row>
    <row r="636" spans="1:4">
      <c r="A636" s="113"/>
      <c r="B636" s="113"/>
      <c r="C636" s="113"/>
      <c r="D636" s="113"/>
    </row>
    <row r="637" spans="1:4">
      <c r="A637" s="113"/>
      <c r="B637" s="113"/>
      <c r="C637" s="113"/>
      <c r="D637" s="113"/>
    </row>
    <row r="638" spans="1:4">
      <c r="A638" s="113"/>
      <c r="B638" s="113"/>
      <c r="C638" s="113"/>
      <c r="D638" s="113"/>
    </row>
    <row r="639" spans="1:4">
      <c r="A639" s="113"/>
      <c r="B639" s="113"/>
      <c r="C639" s="113"/>
      <c r="D639" s="113"/>
    </row>
    <row r="640" spans="1:4">
      <c r="A640" s="113"/>
      <c r="B640" s="113"/>
      <c r="C640" s="113"/>
      <c r="D640" s="113"/>
    </row>
    <row r="641" spans="1:4">
      <c r="A641" s="113"/>
      <c r="B641" s="113"/>
      <c r="C641" s="113"/>
      <c r="D641" s="113"/>
    </row>
    <row r="642" spans="1:4">
      <c r="A642" s="113"/>
      <c r="B642" s="113"/>
      <c r="C642" s="113"/>
      <c r="D642" s="113"/>
    </row>
    <row r="643" spans="1:4">
      <c r="A643" s="113"/>
      <c r="B643" s="113"/>
      <c r="C643" s="113"/>
      <c r="D643" s="113"/>
    </row>
    <row r="644" spans="1:4">
      <c r="A644" s="113"/>
      <c r="B644" s="113"/>
      <c r="C644" s="113"/>
      <c r="D644" s="113"/>
    </row>
    <row r="645" spans="1:4">
      <c r="A645" s="113"/>
      <c r="B645" s="113"/>
      <c r="C645" s="113"/>
      <c r="D645" s="113"/>
    </row>
    <row r="646" spans="1:4">
      <c r="A646" s="113"/>
      <c r="B646" s="113"/>
      <c r="C646" s="113"/>
      <c r="D646" s="113"/>
    </row>
    <row r="647" spans="1:4">
      <c r="A647" s="113"/>
      <c r="B647" s="113"/>
      <c r="C647" s="113"/>
      <c r="D647" s="113"/>
    </row>
    <row r="648" spans="1:4">
      <c r="A648" s="113"/>
      <c r="B648" s="113"/>
      <c r="C648" s="113"/>
      <c r="D648" s="113"/>
    </row>
    <row r="649" spans="1:4">
      <c r="A649" s="113"/>
      <c r="B649" s="113"/>
      <c r="C649" s="113"/>
      <c r="D649" s="113"/>
    </row>
    <row r="650" spans="1:4">
      <c r="A650" s="113"/>
      <c r="B650" s="113"/>
      <c r="C650" s="113"/>
      <c r="D650" s="113"/>
    </row>
    <row r="651" spans="1:4">
      <c r="A651" s="113"/>
      <c r="B651" s="113"/>
      <c r="C651" s="113"/>
      <c r="D651" s="113"/>
    </row>
    <row r="652" spans="1:4">
      <c r="A652" s="113"/>
      <c r="B652" s="113"/>
      <c r="C652" s="113"/>
      <c r="D652" s="113"/>
    </row>
    <row r="653" spans="1:4">
      <c r="A653" s="113"/>
      <c r="B653" s="113"/>
      <c r="C653" s="113"/>
      <c r="D653" s="113"/>
    </row>
    <row r="654" spans="1:4">
      <c r="A654" s="113"/>
      <c r="B654" s="113"/>
      <c r="C654" s="113"/>
      <c r="D654" s="113"/>
    </row>
    <row r="655" spans="1:4">
      <c r="A655" s="113"/>
      <c r="B655" s="113"/>
      <c r="C655" s="113"/>
      <c r="D655" s="113"/>
    </row>
    <row r="656" spans="1:4">
      <c r="A656" s="113"/>
      <c r="B656" s="113"/>
      <c r="C656" s="113"/>
      <c r="D656" s="113"/>
    </row>
    <row r="657" spans="1:4">
      <c r="A657" s="113"/>
      <c r="B657" s="113"/>
      <c r="C657" s="113"/>
      <c r="D657" s="113"/>
    </row>
    <row r="658" spans="1:4">
      <c r="A658" s="113"/>
      <c r="B658" s="113"/>
      <c r="C658" s="113"/>
      <c r="D658" s="113"/>
    </row>
    <row r="659" spans="1:4">
      <c r="A659" s="113"/>
      <c r="B659" s="113"/>
      <c r="C659" s="113"/>
      <c r="D659" s="113"/>
    </row>
    <row r="660" spans="1:4">
      <c r="A660" s="113"/>
      <c r="B660" s="113"/>
      <c r="C660" s="113"/>
      <c r="D660" s="113"/>
    </row>
    <row r="661" spans="1:4">
      <c r="A661" s="113"/>
      <c r="B661" s="113"/>
      <c r="C661" s="113"/>
      <c r="D661" s="113"/>
    </row>
    <row r="662" spans="1:4">
      <c r="A662" s="113"/>
      <c r="B662" s="113"/>
      <c r="C662" s="113"/>
      <c r="D662" s="113"/>
    </row>
    <row r="663" spans="1:4">
      <c r="A663" s="113"/>
      <c r="B663" s="113"/>
      <c r="C663" s="113"/>
      <c r="D663" s="113"/>
    </row>
    <row r="664" spans="1:4">
      <c r="A664" s="113"/>
      <c r="B664" s="113"/>
      <c r="C664" s="113"/>
      <c r="D664" s="113"/>
    </row>
    <row r="665" spans="1:4">
      <c r="A665" s="113"/>
      <c r="B665" s="113"/>
      <c r="C665" s="113"/>
      <c r="D665" s="113"/>
    </row>
    <row r="666" spans="1:4">
      <c r="A666" s="113"/>
      <c r="B666" s="113"/>
      <c r="C666" s="113"/>
      <c r="D666" s="113"/>
    </row>
    <row r="667" spans="1:4">
      <c r="A667" s="113"/>
      <c r="B667" s="113"/>
      <c r="C667" s="113"/>
      <c r="D667" s="113"/>
    </row>
    <row r="668" spans="1:4">
      <c r="A668" s="113"/>
      <c r="B668" s="113"/>
      <c r="C668" s="113"/>
      <c r="D668" s="113"/>
    </row>
    <row r="669" spans="1:4">
      <c r="A669" s="113"/>
      <c r="B669" s="113"/>
      <c r="C669" s="113"/>
      <c r="D669" s="113"/>
    </row>
    <row r="670" spans="1:4">
      <c r="A670" s="113"/>
      <c r="B670" s="113"/>
      <c r="C670" s="113"/>
      <c r="D670" s="113"/>
    </row>
    <row r="671" spans="1:4">
      <c r="A671" s="113"/>
      <c r="B671" s="113"/>
      <c r="C671" s="113"/>
      <c r="D671" s="113"/>
    </row>
    <row r="672" spans="1:4">
      <c r="A672" s="113"/>
      <c r="B672" s="113"/>
      <c r="C672" s="113"/>
      <c r="D672" s="113"/>
    </row>
    <row r="673" spans="1:4">
      <c r="A673" s="113"/>
      <c r="B673" s="113"/>
      <c r="C673" s="113"/>
      <c r="D673" s="113"/>
    </row>
    <row r="674" spans="1:4">
      <c r="A674" s="113"/>
      <c r="B674" s="113"/>
      <c r="C674" s="113"/>
      <c r="D674" s="113"/>
    </row>
    <row r="675" spans="1:4">
      <c r="A675" s="113"/>
      <c r="B675" s="113"/>
      <c r="C675" s="113"/>
      <c r="D675" s="113"/>
    </row>
    <row r="676" spans="1:4">
      <c r="A676" s="113"/>
      <c r="B676" s="113"/>
      <c r="C676" s="113"/>
      <c r="D676" s="113"/>
    </row>
    <row r="677" spans="1:4">
      <c r="A677" s="113"/>
      <c r="B677" s="113"/>
      <c r="C677" s="113"/>
      <c r="D677" s="113"/>
    </row>
    <row r="678" spans="1:4">
      <c r="A678" s="113"/>
      <c r="B678" s="113"/>
      <c r="C678" s="113"/>
      <c r="D678" s="113"/>
    </row>
    <row r="679" spans="1:4">
      <c r="A679" s="113"/>
      <c r="B679" s="113"/>
      <c r="C679" s="113"/>
      <c r="D679" s="113"/>
    </row>
    <row r="680" spans="1:4">
      <c r="A680" s="113"/>
      <c r="B680" s="113"/>
      <c r="C680" s="113"/>
      <c r="D680" s="113"/>
    </row>
    <row r="681" spans="1:4">
      <c r="A681" s="113"/>
      <c r="B681" s="113"/>
      <c r="C681" s="113"/>
      <c r="D681" s="113"/>
    </row>
    <row r="682" spans="1:4">
      <c r="A682" s="113"/>
      <c r="B682" s="113"/>
      <c r="C682" s="113"/>
      <c r="D682" s="113"/>
    </row>
    <row r="683" spans="1:4">
      <c r="A683" s="113"/>
      <c r="B683" s="113"/>
      <c r="C683" s="113"/>
      <c r="D683" s="113"/>
    </row>
    <row r="684" spans="1:4">
      <c r="A684" s="113"/>
      <c r="B684" s="113"/>
      <c r="C684" s="113"/>
      <c r="D684" s="113"/>
    </row>
    <row r="685" spans="1:4">
      <c r="A685" s="113"/>
      <c r="B685" s="113"/>
      <c r="C685" s="113"/>
      <c r="D685" s="113"/>
    </row>
    <row r="686" spans="1:4">
      <c r="A686" s="113"/>
      <c r="B686" s="113"/>
      <c r="C686" s="113"/>
      <c r="D686" s="113"/>
    </row>
    <row r="687" spans="1:4">
      <c r="A687" s="113"/>
      <c r="B687" s="113"/>
      <c r="C687" s="113"/>
      <c r="D687" s="113"/>
    </row>
    <row r="688" spans="1:4">
      <c r="A688" s="113"/>
      <c r="B688" s="113"/>
      <c r="C688" s="113"/>
      <c r="D688" s="113"/>
    </row>
    <row r="689" spans="1:4">
      <c r="A689" s="113"/>
      <c r="B689" s="113"/>
      <c r="C689" s="113"/>
      <c r="D689" s="113"/>
    </row>
    <row r="690" spans="1:4">
      <c r="A690" s="113"/>
      <c r="B690" s="113"/>
      <c r="C690" s="113"/>
      <c r="D690" s="113"/>
    </row>
    <row r="691" spans="1:4">
      <c r="A691" s="113"/>
      <c r="B691" s="113"/>
      <c r="C691" s="113"/>
      <c r="D691" s="113"/>
    </row>
    <row r="692" spans="1:4">
      <c r="A692" s="113"/>
      <c r="B692" s="113"/>
      <c r="C692" s="113"/>
      <c r="D692" s="113"/>
    </row>
    <row r="693" spans="1:4">
      <c r="A693" s="113"/>
      <c r="B693" s="113"/>
      <c r="C693" s="113"/>
      <c r="D693" s="113"/>
    </row>
    <row r="694" spans="1:4">
      <c r="A694" s="113"/>
      <c r="B694" s="113"/>
      <c r="C694" s="113"/>
      <c r="D694" s="113"/>
    </row>
    <row r="695" spans="1:4">
      <c r="A695" s="113"/>
      <c r="B695" s="113"/>
      <c r="C695" s="113"/>
      <c r="D695" s="113"/>
    </row>
    <row r="696" spans="1:4">
      <c r="A696" s="113"/>
      <c r="B696" s="113"/>
      <c r="C696" s="113"/>
      <c r="D696" s="113"/>
    </row>
    <row r="697" spans="1:4">
      <c r="A697" s="113"/>
      <c r="B697" s="113"/>
      <c r="C697" s="113"/>
      <c r="D697" s="113"/>
    </row>
    <row r="698" spans="1:4">
      <c r="A698" s="113"/>
      <c r="B698" s="113"/>
      <c r="C698" s="113"/>
      <c r="D698" s="113"/>
    </row>
    <row r="699" spans="1:4">
      <c r="A699" s="113"/>
      <c r="B699" s="113"/>
      <c r="C699" s="113"/>
      <c r="D699" s="113"/>
    </row>
    <row r="700" spans="1:4">
      <c r="A700" s="113"/>
      <c r="B700" s="113"/>
      <c r="C700" s="113"/>
      <c r="D700" s="113"/>
    </row>
    <row r="701" spans="1:4">
      <c r="A701" s="113"/>
      <c r="B701" s="113"/>
      <c r="C701" s="113"/>
      <c r="D701" s="113"/>
    </row>
    <row r="702" spans="1:4">
      <c r="A702" s="113"/>
      <c r="B702" s="113"/>
      <c r="C702" s="113"/>
      <c r="D702" s="113"/>
    </row>
    <row r="703" spans="1:4">
      <c r="A703" s="113"/>
      <c r="B703" s="113"/>
      <c r="C703" s="113"/>
      <c r="D703" s="113"/>
    </row>
    <row r="704" spans="1:4">
      <c r="A704" s="113"/>
      <c r="B704" s="113"/>
      <c r="C704" s="113"/>
      <c r="D704" s="113"/>
    </row>
    <row r="705" spans="1:4">
      <c r="A705" s="113"/>
      <c r="B705" s="113"/>
      <c r="C705" s="113"/>
      <c r="D705" s="113"/>
    </row>
    <row r="706" spans="1:4">
      <c r="A706" s="113"/>
      <c r="B706" s="113"/>
      <c r="C706" s="113"/>
      <c r="D706" s="113"/>
    </row>
    <row r="707" spans="1:4">
      <c r="A707" s="113"/>
      <c r="B707" s="113"/>
      <c r="C707" s="113"/>
      <c r="D707" s="113"/>
    </row>
    <row r="708" spans="1:4">
      <c r="A708" s="113"/>
      <c r="B708" s="113"/>
      <c r="C708" s="113"/>
      <c r="D708" s="113"/>
    </row>
    <row r="709" spans="1:4">
      <c r="A709" s="113"/>
      <c r="B709" s="113"/>
      <c r="C709" s="113"/>
      <c r="D709" s="113"/>
    </row>
    <row r="710" spans="1:4">
      <c r="A710" s="113"/>
      <c r="B710" s="113"/>
      <c r="C710" s="113"/>
      <c r="D710" s="113"/>
    </row>
    <row r="711" spans="1:4">
      <c r="A711" s="113"/>
      <c r="B711" s="113"/>
      <c r="C711" s="113"/>
      <c r="D711" s="113"/>
    </row>
    <row r="712" spans="1:4">
      <c r="A712" s="113"/>
      <c r="B712" s="113"/>
      <c r="C712" s="113"/>
      <c r="D712" s="113"/>
    </row>
    <row r="713" spans="1:4">
      <c r="A713" s="113"/>
      <c r="B713" s="113"/>
      <c r="C713" s="113"/>
      <c r="D713" s="113"/>
    </row>
    <row r="714" spans="1:4">
      <c r="A714" s="113"/>
      <c r="B714" s="113"/>
      <c r="C714" s="113"/>
      <c r="D714" s="113"/>
    </row>
    <row r="715" spans="1:4">
      <c r="A715" s="113"/>
      <c r="B715" s="113"/>
      <c r="C715" s="113"/>
      <c r="D715" s="113"/>
    </row>
    <row r="716" spans="1:4">
      <c r="A716" s="113"/>
      <c r="B716" s="113"/>
      <c r="C716" s="113"/>
      <c r="D716" s="113"/>
    </row>
    <row r="717" spans="1:4">
      <c r="A717" s="113"/>
      <c r="B717" s="113"/>
      <c r="C717" s="113"/>
      <c r="D717" s="113"/>
    </row>
    <row r="718" spans="1:4">
      <c r="A718" s="113"/>
      <c r="B718" s="113"/>
      <c r="C718" s="113"/>
      <c r="D718" s="113"/>
    </row>
    <row r="719" spans="1:4">
      <c r="A719" s="113"/>
      <c r="B719" s="113"/>
      <c r="C719" s="113"/>
      <c r="D719" s="113"/>
    </row>
    <row r="720" spans="1:4">
      <c r="A720" s="113"/>
      <c r="B720" s="113"/>
      <c r="C720" s="113"/>
      <c r="D720" s="113"/>
    </row>
    <row r="721" spans="1:4">
      <c r="A721" s="113"/>
      <c r="B721" s="113"/>
      <c r="C721" s="113"/>
      <c r="D721" s="113"/>
    </row>
    <row r="722" spans="1:4">
      <c r="A722" s="113"/>
      <c r="B722" s="113"/>
      <c r="C722" s="113"/>
      <c r="D722" s="113"/>
    </row>
    <row r="723" spans="1:4">
      <c r="A723" s="113"/>
      <c r="B723" s="113"/>
      <c r="C723" s="113"/>
      <c r="D723" s="113"/>
    </row>
    <row r="724" spans="1:4">
      <c r="A724" s="113"/>
      <c r="B724" s="113"/>
      <c r="C724" s="113"/>
      <c r="D724" s="113"/>
    </row>
    <row r="725" spans="1:4">
      <c r="A725" s="113"/>
      <c r="B725" s="113"/>
      <c r="C725" s="113"/>
      <c r="D725" s="113"/>
    </row>
    <row r="726" spans="1:4">
      <c r="A726" s="113"/>
      <c r="B726" s="113"/>
      <c r="C726" s="113"/>
      <c r="D726" s="113"/>
    </row>
    <row r="727" spans="1:4">
      <c r="A727" s="113"/>
      <c r="B727" s="113"/>
      <c r="C727" s="113"/>
      <c r="D727" s="113"/>
    </row>
    <row r="728" spans="1:4">
      <c r="A728" s="113"/>
      <c r="B728" s="113"/>
      <c r="C728" s="113"/>
      <c r="D728" s="113"/>
    </row>
    <row r="729" spans="1:4">
      <c r="A729" s="113"/>
      <c r="B729" s="113"/>
      <c r="C729" s="113"/>
      <c r="D729" s="113"/>
    </row>
    <row r="730" spans="1:4">
      <c r="A730" s="113"/>
      <c r="B730" s="113"/>
      <c r="C730" s="113"/>
      <c r="D730" s="113"/>
    </row>
    <row r="731" spans="1:4">
      <c r="A731" s="113"/>
      <c r="B731" s="113"/>
      <c r="C731" s="113"/>
      <c r="D731" s="113"/>
    </row>
    <row r="732" spans="1:4">
      <c r="A732" s="113"/>
      <c r="B732" s="113"/>
      <c r="C732" s="113"/>
      <c r="D732" s="113"/>
    </row>
    <row r="733" spans="1:4">
      <c r="A733" s="113"/>
      <c r="B733" s="113"/>
      <c r="C733" s="113"/>
      <c r="D733" s="113"/>
    </row>
    <row r="734" spans="1:4">
      <c r="A734" s="113"/>
      <c r="B734" s="113"/>
      <c r="C734" s="113"/>
      <c r="D734" s="113"/>
    </row>
    <row r="735" spans="1:4">
      <c r="A735" s="113"/>
      <c r="B735" s="113"/>
      <c r="C735" s="113"/>
      <c r="D735" s="113"/>
    </row>
    <row r="736" spans="1:4">
      <c r="A736" s="113"/>
      <c r="B736" s="113"/>
      <c r="C736" s="113"/>
      <c r="D736" s="113"/>
    </row>
    <row r="737" spans="1:4">
      <c r="A737" s="113"/>
      <c r="B737" s="113"/>
      <c r="C737" s="113"/>
      <c r="D737" s="113"/>
    </row>
    <row r="738" spans="1:4">
      <c r="A738" s="113"/>
      <c r="B738" s="113"/>
      <c r="C738" s="113"/>
      <c r="D738" s="113"/>
    </row>
    <row r="739" spans="1:4">
      <c r="A739" s="113"/>
      <c r="B739" s="113"/>
      <c r="C739" s="113"/>
      <c r="D739" s="113"/>
    </row>
    <row r="740" spans="1:4">
      <c r="A740" s="113"/>
      <c r="B740" s="113"/>
      <c r="C740" s="113"/>
      <c r="D740" s="113"/>
    </row>
    <row r="741" spans="1:4">
      <c r="A741" s="113"/>
      <c r="B741" s="113"/>
      <c r="C741" s="113"/>
      <c r="D741" s="113"/>
    </row>
    <row r="742" spans="1:4">
      <c r="A742" s="113"/>
      <c r="B742" s="113"/>
      <c r="C742" s="113"/>
      <c r="D742" s="113"/>
    </row>
    <row r="743" spans="1:4">
      <c r="A743" s="113"/>
      <c r="B743" s="113"/>
      <c r="C743" s="113"/>
      <c r="D743" s="113"/>
    </row>
    <row r="744" spans="1:4">
      <c r="A744" s="113"/>
      <c r="B744" s="113"/>
      <c r="C744" s="113"/>
      <c r="D744" s="113"/>
    </row>
    <row r="745" spans="1:4">
      <c r="A745" s="113"/>
      <c r="B745" s="113"/>
      <c r="C745" s="113"/>
      <c r="D745" s="113"/>
    </row>
    <row r="746" spans="1:4">
      <c r="A746" s="113"/>
      <c r="B746" s="113"/>
      <c r="C746" s="113"/>
      <c r="D746" s="113"/>
    </row>
    <row r="747" spans="1:4">
      <c r="A747" s="113"/>
      <c r="B747" s="113"/>
      <c r="C747" s="113"/>
      <c r="D747" s="113"/>
    </row>
    <row r="748" spans="1:4">
      <c r="A748" s="113"/>
      <c r="B748" s="113"/>
      <c r="C748" s="113"/>
      <c r="D748" s="113"/>
    </row>
    <row r="749" spans="1:4">
      <c r="A749" s="113"/>
      <c r="B749" s="113"/>
      <c r="C749" s="113"/>
      <c r="D749" s="113"/>
    </row>
    <row r="750" spans="1:4">
      <c r="A750" s="113"/>
      <c r="B750" s="113"/>
      <c r="C750" s="113"/>
      <c r="D750" s="113"/>
    </row>
    <row r="751" spans="1:4">
      <c r="A751" s="113"/>
      <c r="B751" s="113"/>
      <c r="C751" s="113"/>
      <c r="D751" s="113"/>
    </row>
    <row r="752" spans="1:4">
      <c r="A752" s="113"/>
      <c r="B752" s="113"/>
      <c r="C752" s="113"/>
      <c r="D752" s="113"/>
    </row>
    <row r="753" spans="1:4">
      <c r="A753" s="113"/>
      <c r="B753" s="113"/>
      <c r="C753" s="113"/>
      <c r="D753" s="113"/>
    </row>
    <row r="754" spans="1:4">
      <c r="A754" s="113"/>
      <c r="B754" s="113"/>
      <c r="C754" s="113"/>
      <c r="D754" s="113"/>
    </row>
    <row r="755" spans="1:4">
      <c r="A755" s="113"/>
      <c r="B755" s="113"/>
      <c r="C755" s="113"/>
      <c r="D755" s="113"/>
    </row>
    <row r="756" spans="1:4">
      <c r="A756" s="113"/>
      <c r="B756" s="113"/>
      <c r="C756" s="113"/>
      <c r="D756" s="113"/>
    </row>
    <row r="757" spans="1:4">
      <c r="A757" s="113"/>
      <c r="B757" s="113"/>
      <c r="C757" s="113"/>
      <c r="D757" s="113"/>
    </row>
    <row r="758" spans="1:4">
      <c r="A758" s="113"/>
      <c r="B758" s="113"/>
      <c r="C758" s="113"/>
      <c r="D758" s="113"/>
    </row>
    <row r="759" spans="1:4">
      <c r="A759" s="113"/>
      <c r="B759" s="113"/>
      <c r="C759" s="113"/>
      <c r="D759" s="113"/>
    </row>
    <row r="760" spans="1:4">
      <c r="A760" s="113"/>
      <c r="B760" s="113"/>
      <c r="C760" s="113"/>
      <c r="D760" s="113"/>
    </row>
  </sheetData>
  <hyperlinks>
    <hyperlink ref="A1" location="'Table of Contents'!A1" display="Return to Table of Contents" xr:uid="{254DC079-BD06-4355-9E2C-7B6B63C44CB3}"/>
    <hyperlink ref="A41" location="'Table of Contents'!A1" display="Return to Table of Contents" xr:uid="{B02F7CBC-3F2A-4B4E-9315-4683BC28FCC8}"/>
  </hyperlinks>
  <printOptions horizontalCentered="1"/>
  <pageMargins left="0.5" right="0.5" top="1" bottom="1" header="0.5" footer="0.5"/>
  <pageSetup scale="7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5381-F8AD-4343-B13B-1464626891D5}">
  <dimension ref="A1:DB42"/>
  <sheetViews>
    <sheetView showGridLines="0" showOutlineSymbols="0" topLeftCell="A8" zoomScale="80" zoomScaleNormal="80" workbookViewId="0">
      <selection activeCell="N13" sqref="N13"/>
    </sheetView>
  </sheetViews>
  <sheetFormatPr defaultColWidth="9.69921875" defaultRowHeight="15"/>
  <cols>
    <col min="1" max="1" width="33.3984375" style="87" customWidth="1"/>
    <col min="2" max="2" width="9.19921875" style="87" bestFit="1" customWidth="1"/>
    <col min="3" max="3" width="11.8984375" style="87" bestFit="1" customWidth="1"/>
    <col min="4" max="4" width="10.8984375" style="87" bestFit="1" customWidth="1"/>
    <col min="5" max="5" width="16.19921875" style="87" bestFit="1" customWidth="1"/>
    <col min="6" max="6" width="15.3984375" style="87" bestFit="1" customWidth="1"/>
    <col min="7" max="7" width="10" style="87" bestFit="1" customWidth="1"/>
    <col min="8" max="8" width="18" style="87" bestFit="1" customWidth="1"/>
    <col min="9" max="106" width="9.69921875" style="87"/>
    <col min="107" max="16384" width="9.69921875" style="93"/>
  </cols>
  <sheetData>
    <row r="1" spans="1:23" ht="16.2">
      <c r="A1" s="128" t="s">
        <v>204</v>
      </c>
    </row>
    <row r="2" spans="1:23" ht="17.399999999999999">
      <c r="A2" s="198"/>
      <c r="B2" s="624"/>
      <c r="C2" s="624"/>
      <c r="D2" s="624" t="s">
        <v>889</v>
      </c>
      <c r="E2" s="625"/>
      <c r="F2" s="626"/>
      <c r="G2" s="626"/>
      <c r="H2" s="626"/>
    </row>
    <row r="3" spans="1:23" ht="17.399999999999999">
      <c r="A3" s="625"/>
      <c r="B3" s="624"/>
      <c r="C3" s="624"/>
      <c r="D3" s="624" t="s">
        <v>979</v>
      </c>
      <c r="E3" s="625"/>
      <c r="F3" s="626"/>
      <c r="G3" s="626"/>
      <c r="H3" s="626"/>
    </row>
    <row r="4" spans="1:23" ht="17.399999999999999">
      <c r="A4" s="625"/>
      <c r="B4" s="624"/>
      <c r="C4" s="624"/>
      <c r="D4" s="624" t="s">
        <v>1010</v>
      </c>
      <c r="E4" s="625"/>
      <c r="F4" s="626"/>
      <c r="G4" s="626"/>
      <c r="H4" s="626"/>
    </row>
    <row r="5" spans="1:23" ht="17.399999999999999">
      <c r="A5" s="627"/>
      <c r="B5" s="627"/>
      <c r="C5" s="627"/>
      <c r="D5" s="627"/>
      <c r="E5" s="627"/>
      <c r="F5" s="628"/>
      <c r="G5" s="628"/>
      <c r="H5" s="628"/>
    </row>
    <row r="6" spans="1:23" ht="17.399999999999999">
      <c r="A6" s="625"/>
      <c r="B6" s="624"/>
      <c r="C6" s="624"/>
      <c r="D6" s="624" t="s">
        <v>981</v>
      </c>
      <c r="E6" s="625"/>
      <c r="F6" s="626"/>
      <c r="G6" s="626"/>
      <c r="H6" s="626"/>
    </row>
    <row r="7" spans="1:23" ht="16.5" customHeight="1" thickBot="1">
      <c r="A7" s="767"/>
      <c r="B7" s="768"/>
      <c r="C7" s="768"/>
      <c r="D7" s="768" t="s">
        <v>982</v>
      </c>
      <c r="E7" s="767"/>
      <c r="F7" s="1095"/>
      <c r="G7" s="1095"/>
      <c r="H7" s="1095"/>
    </row>
    <row r="8" spans="1:23" ht="67.5" customHeight="1" thickBot="1">
      <c r="A8" s="1096" t="s">
        <v>850</v>
      </c>
      <c r="B8" s="1097" t="s">
        <v>983</v>
      </c>
      <c r="C8" s="770" t="s">
        <v>984</v>
      </c>
      <c r="D8" s="770" t="s">
        <v>985</v>
      </c>
      <c r="E8" s="770" t="s">
        <v>986</v>
      </c>
      <c r="F8" s="771" t="s">
        <v>987</v>
      </c>
      <c r="G8" s="1033" t="s">
        <v>452</v>
      </c>
      <c r="H8" s="448" t="s">
        <v>988</v>
      </c>
    </row>
    <row r="9" spans="1:23">
      <c r="A9" s="1098" t="s">
        <v>861</v>
      </c>
      <c r="B9" s="200">
        <v>91.79</v>
      </c>
      <c r="C9" s="1099">
        <v>4.59</v>
      </c>
      <c r="D9" s="1099">
        <v>9.18</v>
      </c>
      <c r="E9" s="1099">
        <v>18.36</v>
      </c>
      <c r="F9" s="200">
        <v>4.59</v>
      </c>
      <c r="G9" s="1100">
        <v>128.51</v>
      </c>
      <c r="H9" s="1101">
        <v>3855.3</v>
      </c>
      <c r="J9" s="122"/>
      <c r="K9" s="122"/>
      <c r="L9" s="122"/>
      <c r="Q9" s="122"/>
      <c r="R9" s="122"/>
      <c r="S9" s="122"/>
      <c r="T9" s="122"/>
      <c r="U9" s="122"/>
      <c r="V9" s="122"/>
      <c r="W9" s="122"/>
    </row>
    <row r="10" spans="1:23">
      <c r="A10" s="1102" t="s">
        <v>862</v>
      </c>
      <c r="B10" s="1103">
        <v>91.79</v>
      </c>
      <c r="C10" s="1104">
        <v>4.59</v>
      </c>
      <c r="D10" s="1104">
        <v>9.18</v>
      </c>
      <c r="E10" s="1104">
        <v>14.74</v>
      </c>
      <c r="F10" s="1103">
        <v>4.59</v>
      </c>
      <c r="G10" s="1105">
        <v>124.89</v>
      </c>
      <c r="H10" s="1106">
        <v>3746.7</v>
      </c>
      <c r="J10" s="122"/>
      <c r="K10" s="122"/>
      <c r="L10" s="122"/>
      <c r="Q10" s="122"/>
      <c r="R10" s="122"/>
      <c r="S10" s="122"/>
      <c r="T10" s="122"/>
      <c r="U10" s="122"/>
      <c r="V10" s="122"/>
      <c r="W10" s="122"/>
    </row>
    <row r="11" spans="1:23">
      <c r="A11" s="1102" t="s">
        <v>251</v>
      </c>
      <c r="B11" s="1103">
        <v>95.45</v>
      </c>
      <c r="C11" s="1104">
        <v>4.7699999999999996</v>
      </c>
      <c r="D11" s="1104">
        <v>9.5399999999999991</v>
      </c>
      <c r="E11" s="1104">
        <v>14.74</v>
      </c>
      <c r="F11" s="1103">
        <v>4.7699999999999996</v>
      </c>
      <c r="G11" s="1105">
        <v>129.26999999999998</v>
      </c>
      <c r="H11" s="1106">
        <v>3878.1</v>
      </c>
      <c r="J11" s="122"/>
      <c r="K11" s="122"/>
      <c r="L11" s="122"/>
      <c r="Q11" s="122"/>
      <c r="R11" s="122"/>
      <c r="S11" s="122"/>
      <c r="T11" s="122"/>
      <c r="U11" s="122"/>
      <c r="V11" s="122"/>
      <c r="W11" s="122"/>
    </row>
    <row r="12" spans="1:23">
      <c r="A12" s="1102" t="s">
        <v>864</v>
      </c>
      <c r="B12" s="1103">
        <v>91.79</v>
      </c>
      <c r="C12" s="1104">
        <v>5.5</v>
      </c>
      <c r="D12" s="1104">
        <v>6</v>
      </c>
      <c r="E12" s="1104">
        <v>8</v>
      </c>
      <c r="F12" s="1107">
        <v>3.71</v>
      </c>
      <c r="G12" s="1105">
        <v>115</v>
      </c>
      <c r="H12" s="1106">
        <v>3450</v>
      </c>
      <c r="J12" s="122"/>
      <c r="K12" s="122"/>
      <c r="L12" s="122"/>
      <c r="Q12" s="122"/>
      <c r="R12" s="122"/>
      <c r="S12" s="122"/>
      <c r="T12" s="122"/>
      <c r="U12" s="122"/>
      <c r="V12" s="122"/>
      <c r="W12" s="122"/>
    </row>
    <row r="13" spans="1:23">
      <c r="A13" s="1102" t="s">
        <v>865</v>
      </c>
      <c r="B13" s="1103">
        <v>91.79</v>
      </c>
      <c r="C13" s="1104">
        <v>4.5</v>
      </c>
      <c r="D13" s="1104">
        <v>9</v>
      </c>
      <c r="E13" s="1104">
        <v>10.53</v>
      </c>
      <c r="F13" s="1103">
        <v>4.5</v>
      </c>
      <c r="G13" s="1105">
        <v>120.32000000000001</v>
      </c>
      <c r="H13" s="1106">
        <v>3609.6</v>
      </c>
      <c r="J13" s="122"/>
      <c r="K13" s="122"/>
      <c r="L13" s="122"/>
      <c r="Q13" s="122"/>
      <c r="R13" s="122"/>
      <c r="S13" s="122"/>
      <c r="T13" s="122"/>
      <c r="U13" s="122"/>
      <c r="V13" s="122"/>
      <c r="W13" s="122"/>
    </row>
    <row r="14" spans="1:23">
      <c r="A14" s="1102" t="s">
        <v>866</v>
      </c>
      <c r="B14" s="1103">
        <v>91.79</v>
      </c>
      <c r="C14" s="1104">
        <v>4.59</v>
      </c>
      <c r="D14" s="1104">
        <v>9.18</v>
      </c>
      <c r="E14" s="1104">
        <v>13.56</v>
      </c>
      <c r="F14" s="1107">
        <v>4.59</v>
      </c>
      <c r="G14" s="1105">
        <v>123.71000000000001</v>
      </c>
      <c r="H14" s="1106">
        <v>3711.3</v>
      </c>
      <c r="J14" s="122"/>
      <c r="K14" s="122"/>
      <c r="L14" s="122"/>
      <c r="Q14" s="122"/>
      <c r="R14" s="122"/>
      <c r="S14" s="122"/>
      <c r="T14" s="122"/>
      <c r="U14" s="122"/>
      <c r="V14" s="122"/>
      <c r="W14" s="122"/>
    </row>
    <row r="15" spans="1:23">
      <c r="A15" s="1102" t="s">
        <v>989</v>
      </c>
      <c r="B15" s="1103">
        <v>91.79</v>
      </c>
      <c r="C15" s="1104">
        <v>4.59</v>
      </c>
      <c r="D15" s="1104">
        <v>4.1500000000000004</v>
      </c>
      <c r="E15" s="1104">
        <v>11.4</v>
      </c>
      <c r="F15" s="1107">
        <v>4.59</v>
      </c>
      <c r="G15" s="1105">
        <v>116.52000000000002</v>
      </c>
      <c r="H15" s="1106">
        <v>3495.6</v>
      </c>
      <c r="J15" s="122"/>
      <c r="K15" s="122"/>
      <c r="L15" s="122"/>
      <c r="Q15" s="122"/>
      <c r="R15" s="122"/>
      <c r="S15" s="122"/>
      <c r="T15" s="122"/>
      <c r="U15" s="122"/>
      <c r="V15" s="122"/>
      <c r="W15" s="122"/>
    </row>
    <row r="16" spans="1:23">
      <c r="A16" s="1102" t="s">
        <v>868</v>
      </c>
      <c r="B16" s="1108">
        <v>91.79</v>
      </c>
      <c r="C16" s="1104">
        <v>4.59</v>
      </c>
      <c r="D16" s="1104">
        <v>9.18</v>
      </c>
      <c r="E16" s="1104">
        <v>18.350000000000001</v>
      </c>
      <c r="F16" s="1103">
        <v>4.59</v>
      </c>
      <c r="G16" s="1105">
        <v>128.5</v>
      </c>
      <c r="H16" s="1106">
        <v>3855</v>
      </c>
      <c r="J16" s="122"/>
      <c r="K16" s="122"/>
      <c r="L16" s="122"/>
      <c r="Q16" s="122"/>
      <c r="R16" s="122"/>
      <c r="S16" s="122"/>
      <c r="T16" s="122"/>
      <c r="U16" s="122"/>
      <c r="V16" s="122"/>
      <c r="W16" s="122"/>
    </row>
    <row r="17" spans="1:23">
      <c r="A17" s="1102" t="s">
        <v>869</v>
      </c>
      <c r="B17" s="1103">
        <v>91.79</v>
      </c>
      <c r="C17" s="1104">
        <v>4.37</v>
      </c>
      <c r="D17" s="1104">
        <v>4.37</v>
      </c>
      <c r="E17" s="1104">
        <v>8.74</v>
      </c>
      <c r="F17" s="1103">
        <v>4.37</v>
      </c>
      <c r="G17" s="1105">
        <v>113.64000000000001</v>
      </c>
      <c r="H17" s="1106">
        <v>3409.2</v>
      </c>
      <c r="J17" s="122"/>
      <c r="K17" s="122"/>
      <c r="L17" s="122"/>
      <c r="Q17" s="122"/>
      <c r="R17" s="122"/>
      <c r="S17" s="122"/>
      <c r="T17" s="122"/>
      <c r="U17" s="122"/>
      <c r="V17" s="122"/>
      <c r="W17" s="122"/>
    </row>
    <row r="18" spans="1:23">
      <c r="A18" s="1102" t="s">
        <v>870</v>
      </c>
      <c r="B18" s="1103">
        <v>91.79</v>
      </c>
      <c r="C18" s="1104">
        <v>4.59</v>
      </c>
      <c r="D18" s="1104">
        <v>9.18</v>
      </c>
      <c r="E18" s="1104">
        <v>15.39</v>
      </c>
      <c r="F18" s="1103">
        <v>4.59</v>
      </c>
      <c r="G18" s="1105">
        <v>125.54</v>
      </c>
      <c r="H18" s="1106">
        <v>3766.2</v>
      </c>
      <c r="J18" s="122"/>
      <c r="K18" s="122"/>
      <c r="L18" s="122"/>
      <c r="Q18" s="122"/>
      <c r="R18" s="122"/>
      <c r="S18" s="122"/>
      <c r="T18" s="122"/>
      <c r="U18" s="122"/>
      <c r="V18" s="122"/>
      <c r="W18" s="122"/>
    </row>
    <row r="19" spans="1:23">
      <c r="A19" s="1102" t="s">
        <v>871</v>
      </c>
      <c r="B19" s="1103">
        <v>91.79</v>
      </c>
      <c r="C19" s="1104">
        <v>4.59</v>
      </c>
      <c r="D19" s="1104">
        <v>5.39</v>
      </c>
      <c r="E19" s="1104">
        <v>10.74</v>
      </c>
      <c r="F19" s="1103">
        <v>4.59</v>
      </c>
      <c r="G19" s="1105">
        <v>117.10000000000001</v>
      </c>
      <c r="H19" s="1106">
        <v>3513</v>
      </c>
      <c r="J19" s="122"/>
      <c r="K19" s="122"/>
      <c r="L19" s="122"/>
      <c r="Q19" s="122"/>
      <c r="R19" s="122"/>
      <c r="S19" s="122"/>
      <c r="T19" s="122"/>
      <c r="U19" s="122"/>
      <c r="V19" s="122"/>
      <c r="W19" s="122"/>
    </row>
    <row r="20" spans="1:23">
      <c r="A20" s="1102" t="s">
        <v>260</v>
      </c>
      <c r="B20" s="1103">
        <v>91.79</v>
      </c>
      <c r="C20" s="1104">
        <v>4.59</v>
      </c>
      <c r="D20" s="1104">
        <v>9.18</v>
      </c>
      <c r="E20" s="1104">
        <v>9.18</v>
      </c>
      <c r="F20" s="1103">
        <v>4.59</v>
      </c>
      <c r="G20" s="1105">
        <v>119.33000000000001</v>
      </c>
      <c r="H20" s="1106">
        <v>3579.9</v>
      </c>
      <c r="J20" s="122"/>
      <c r="K20" s="122"/>
      <c r="L20" s="122"/>
      <c r="Q20" s="122"/>
      <c r="R20" s="122"/>
      <c r="S20" s="122"/>
      <c r="T20" s="122"/>
      <c r="U20" s="122"/>
      <c r="V20" s="122"/>
      <c r="W20" s="122"/>
    </row>
    <row r="21" spans="1:23">
      <c r="A21" s="1102" t="s">
        <v>873</v>
      </c>
      <c r="B21" s="1103">
        <v>91.79</v>
      </c>
      <c r="C21" s="1104">
        <v>6.43</v>
      </c>
      <c r="D21" s="1104">
        <v>7.56</v>
      </c>
      <c r="E21" s="1104">
        <v>11.88</v>
      </c>
      <c r="F21" s="1103">
        <v>4.59</v>
      </c>
      <c r="G21" s="1105">
        <v>122.25</v>
      </c>
      <c r="H21" s="1106">
        <v>3667.5</v>
      </c>
      <c r="J21" s="122"/>
      <c r="K21" s="122"/>
      <c r="L21" s="122"/>
      <c r="Q21" s="122"/>
      <c r="R21" s="122"/>
      <c r="S21" s="122"/>
      <c r="T21" s="122"/>
      <c r="U21" s="122"/>
      <c r="V21" s="122"/>
      <c r="W21" s="122"/>
    </row>
    <row r="22" spans="1:23">
      <c r="A22" s="1102" t="s">
        <v>874</v>
      </c>
      <c r="B22" s="1103">
        <v>91.79</v>
      </c>
      <c r="C22" s="1104">
        <v>4.37</v>
      </c>
      <c r="D22" s="1104">
        <v>6.55</v>
      </c>
      <c r="E22" s="1104">
        <v>6.56</v>
      </c>
      <c r="F22" s="1103">
        <v>2.81</v>
      </c>
      <c r="G22" s="1105">
        <v>112.08000000000001</v>
      </c>
      <c r="H22" s="1106">
        <v>3362.4</v>
      </c>
      <c r="J22" s="122"/>
      <c r="K22" s="122"/>
      <c r="L22" s="122"/>
      <c r="Q22" s="122"/>
      <c r="R22" s="122"/>
      <c r="S22" s="122"/>
      <c r="T22" s="122"/>
      <c r="U22" s="122"/>
      <c r="V22" s="122"/>
      <c r="W22" s="122"/>
    </row>
    <row r="23" spans="1:23">
      <c r="A23" s="1102" t="s">
        <v>875</v>
      </c>
      <c r="B23" s="1103">
        <v>91.79</v>
      </c>
      <c r="C23" s="1104">
        <v>4.59</v>
      </c>
      <c r="D23" s="1104">
        <v>9.18</v>
      </c>
      <c r="E23" s="1104">
        <v>16.739999999999998</v>
      </c>
      <c r="F23" s="1103">
        <v>4.59</v>
      </c>
      <c r="G23" s="1105">
        <v>126.89</v>
      </c>
      <c r="H23" s="1106">
        <v>3806.7</v>
      </c>
      <c r="J23" s="122"/>
      <c r="K23" s="122"/>
      <c r="L23" s="122"/>
      <c r="Q23" s="122"/>
      <c r="R23" s="122"/>
      <c r="S23" s="122"/>
      <c r="T23" s="122"/>
      <c r="U23" s="122"/>
      <c r="V23" s="122"/>
      <c r="W23" s="122"/>
    </row>
    <row r="24" spans="1:23">
      <c r="A24" s="1102" t="s">
        <v>876</v>
      </c>
      <c r="B24" s="1103">
        <v>91.79</v>
      </c>
      <c r="C24" s="1104">
        <v>4.29</v>
      </c>
      <c r="D24" s="1104">
        <v>6.55</v>
      </c>
      <c r="E24" s="1104">
        <v>6.56</v>
      </c>
      <c r="F24" s="1103">
        <v>2.81</v>
      </c>
      <c r="G24" s="1105">
        <v>112.00000000000001</v>
      </c>
      <c r="H24" s="1106">
        <v>3360</v>
      </c>
      <c r="J24" s="122"/>
      <c r="K24" s="122"/>
      <c r="L24" s="122"/>
      <c r="Q24" s="122"/>
      <c r="R24" s="122"/>
      <c r="S24" s="122"/>
      <c r="T24" s="122"/>
      <c r="U24" s="122"/>
      <c r="V24" s="122"/>
      <c r="W24" s="122"/>
    </row>
    <row r="25" spans="1:23">
      <c r="A25" s="1102" t="s">
        <v>877</v>
      </c>
      <c r="B25" s="1103">
        <v>91.79</v>
      </c>
      <c r="C25" s="1104">
        <v>4.59</v>
      </c>
      <c r="D25" s="1104">
        <v>6.88</v>
      </c>
      <c r="E25" s="1104">
        <v>14.74</v>
      </c>
      <c r="F25" s="1103">
        <v>4.59</v>
      </c>
      <c r="G25" s="1105">
        <v>122.59</v>
      </c>
      <c r="H25" s="1106">
        <v>3677.7</v>
      </c>
      <c r="J25" s="122"/>
      <c r="K25" s="122"/>
      <c r="L25" s="122"/>
      <c r="Q25" s="122"/>
      <c r="R25" s="122"/>
      <c r="S25" s="122"/>
      <c r="T25" s="122"/>
      <c r="U25" s="122"/>
      <c r="V25" s="122"/>
      <c r="W25" s="122"/>
    </row>
    <row r="26" spans="1:23">
      <c r="A26" s="1102" t="s">
        <v>878</v>
      </c>
      <c r="B26" s="1103">
        <v>91.79</v>
      </c>
      <c r="C26" s="1104">
        <v>4.59</v>
      </c>
      <c r="D26" s="1104">
        <v>9.18</v>
      </c>
      <c r="E26" s="1104">
        <v>12.7</v>
      </c>
      <c r="F26" s="1103">
        <v>4.59</v>
      </c>
      <c r="G26" s="1105">
        <v>122.85000000000001</v>
      </c>
      <c r="H26" s="1106">
        <v>3685.5</v>
      </c>
      <c r="J26" s="122"/>
      <c r="K26" s="122"/>
      <c r="L26" s="122"/>
      <c r="Q26" s="122"/>
      <c r="R26" s="122"/>
      <c r="S26" s="122"/>
      <c r="T26" s="122"/>
      <c r="U26" s="122"/>
      <c r="V26" s="122"/>
      <c r="W26" s="122"/>
    </row>
    <row r="27" spans="1:23">
      <c r="A27" s="1102" t="s">
        <v>879</v>
      </c>
      <c r="B27" s="1103">
        <v>91.79</v>
      </c>
      <c r="C27" s="1104">
        <v>4.59</v>
      </c>
      <c r="D27" s="1104">
        <v>9.18</v>
      </c>
      <c r="E27" s="1104">
        <v>15.93</v>
      </c>
      <c r="F27" s="1103">
        <v>4.59</v>
      </c>
      <c r="G27" s="1105">
        <v>126.08000000000001</v>
      </c>
      <c r="H27" s="1106">
        <v>3782.4</v>
      </c>
      <c r="J27" s="122"/>
      <c r="K27" s="122"/>
      <c r="L27" s="122"/>
      <c r="Q27" s="122"/>
      <c r="R27" s="122"/>
      <c r="S27" s="122"/>
      <c r="T27" s="122"/>
      <c r="U27" s="122"/>
      <c r="V27" s="122"/>
      <c r="W27" s="122"/>
    </row>
    <row r="28" spans="1:23">
      <c r="A28" s="1102" t="s">
        <v>880</v>
      </c>
      <c r="B28" s="1103">
        <v>91.79</v>
      </c>
      <c r="C28" s="1104">
        <v>4.59</v>
      </c>
      <c r="D28" s="1104">
        <v>9.18</v>
      </c>
      <c r="E28" s="1104">
        <v>10.74</v>
      </c>
      <c r="F28" s="1103">
        <v>4.59</v>
      </c>
      <c r="G28" s="1105">
        <v>120.89</v>
      </c>
      <c r="H28" s="1106">
        <v>3626.7</v>
      </c>
      <c r="J28" s="122"/>
      <c r="K28" s="122"/>
      <c r="L28" s="122"/>
      <c r="Q28" s="122"/>
      <c r="R28" s="122"/>
      <c r="S28" s="122"/>
      <c r="T28" s="122"/>
      <c r="U28" s="122"/>
      <c r="V28" s="122"/>
      <c r="W28" s="122"/>
    </row>
    <row r="29" spans="1:23">
      <c r="A29" s="1102" t="s">
        <v>473</v>
      </c>
      <c r="B29" s="1103">
        <v>91.79</v>
      </c>
      <c r="C29" s="1104">
        <v>4.59</v>
      </c>
      <c r="D29" s="1104">
        <v>9.18</v>
      </c>
      <c r="E29" s="1104">
        <v>12.74</v>
      </c>
      <c r="F29" s="1103">
        <v>4.59</v>
      </c>
      <c r="G29" s="1105">
        <v>122.89</v>
      </c>
      <c r="H29" s="1106">
        <v>3686.7</v>
      </c>
      <c r="J29" s="122"/>
      <c r="K29" s="122"/>
      <c r="L29" s="122"/>
      <c r="Q29" s="122"/>
      <c r="R29" s="122"/>
      <c r="S29" s="122"/>
      <c r="T29" s="122"/>
      <c r="U29" s="122"/>
      <c r="V29" s="122"/>
      <c r="W29" s="122"/>
    </row>
    <row r="30" spans="1:23">
      <c r="A30" s="1102" t="s">
        <v>990</v>
      </c>
      <c r="B30" s="1103">
        <v>91.79</v>
      </c>
      <c r="C30" s="1104">
        <v>4.51</v>
      </c>
      <c r="D30" s="1104">
        <v>9.18</v>
      </c>
      <c r="E30" s="1104">
        <v>12.68</v>
      </c>
      <c r="F30" s="1103">
        <v>4.59</v>
      </c>
      <c r="G30" s="1105">
        <v>122.75000000000003</v>
      </c>
      <c r="H30" s="1106">
        <v>3682.5</v>
      </c>
      <c r="J30" s="122"/>
      <c r="K30" s="122"/>
      <c r="L30" s="122"/>
      <c r="Q30" s="122"/>
      <c r="R30" s="122"/>
      <c r="S30" s="122"/>
      <c r="T30" s="122"/>
      <c r="U30" s="122"/>
      <c r="V30" s="122"/>
      <c r="W30" s="122"/>
    </row>
    <row r="31" spans="1:23">
      <c r="A31" s="1102" t="s">
        <v>991</v>
      </c>
      <c r="B31" s="1103">
        <v>91.79</v>
      </c>
      <c r="C31" s="1104">
        <v>4.59</v>
      </c>
      <c r="D31" s="1104">
        <v>9.18</v>
      </c>
      <c r="E31" s="1104">
        <v>12.55</v>
      </c>
      <c r="F31" s="1103">
        <v>4.59</v>
      </c>
      <c r="G31" s="1105">
        <v>122.7</v>
      </c>
      <c r="H31" s="1106">
        <v>3681</v>
      </c>
      <c r="J31" s="122"/>
      <c r="K31" s="122"/>
      <c r="L31" s="122"/>
      <c r="Q31" s="122"/>
      <c r="R31" s="122"/>
      <c r="S31" s="122"/>
      <c r="T31" s="122"/>
      <c r="U31" s="122"/>
      <c r="V31" s="122"/>
      <c r="W31" s="122"/>
    </row>
    <row r="32" spans="1:23">
      <c r="A32" s="1102" t="s">
        <v>883</v>
      </c>
      <c r="B32" s="1103">
        <v>91.79</v>
      </c>
      <c r="C32" s="1104">
        <v>4.59</v>
      </c>
      <c r="D32" s="1104">
        <v>9.18</v>
      </c>
      <c r="E32" s="1104">
        <v>11.18</v>
      </c>
      <c r="F32" s="1103">
        <v>4.59</v>
      </c>
      <c r="G32" s="1105">
        <v>121.33000000000001</v>
      </c>
      <c r="H32" s="1106">
        <v>3639.9</v>
      </c>
      <c r="J32" s="122"/>
      <c r="K32" s="122"/>
      <c r="L32" s="122"/>
      <c r="Q32" s="122"/>
      <c r="R32" s="122"/>
      <c r="S32" s="122"/>
      <c r="T32" s="122"/>
      <c r="U32" s="122"/>
      <c r="V32" s="122"/>
      <c r="W32" s="122"/>
    </row>
    <row r="33" spans="1:23">
      <c r="A33" s="1102" t="s">
        <v>992</v>
      </c>
      <c r="B33" s="1103">
        <v>91.79</v>
      </c>
      <c r="C33" s="1104">
        <v>4.37</v>
      </c>
      <c r="D33" s="1104">
        <v>8.74</v>
      </c>
      <c r="E33" s="1104">
        <v>10.34</v>
      </c>
      <c r="F33" s="1103">
        <v>4.37</v>
      </c>
      <c r="G33" s="1105">
        <v>119.61000000000001</v>
      </c>
      <c r="H33" s="1106">
        <v>3588.3</v>
      </c>
      <c r="J33" s="122"/>
      <c r="K33" s="122"/>
      <c r="L33" s="122"/>
      <c r="Q33" s="122"/>
      <c r="R33" s="122"/>
      <c r="S33" s="122"/>
      <c r="T33" s="122"/>
      <c r="U33" s="122"/>
      <c r="V33" s="122"/>
      <c r="W33" s="122"/>
    </row>
    <row r="34" spans="1:23">
      <c r="A34" s="1102" t="s">
        <v>885</v>
      </c>
      <c r="B34" s="1103">
        <v>91.79</v>
      </c>
      <c r="C34" s="1104">
        <v>4.59</v>
      </c>
      <c r="D34" s="1104">
        <v>9.18</v>
      </c>
      <c r="E34" s="1104">
        <v>9.18</v>
      </c>
      <c r="F34" s="1103">
        <v>4.59</v>
      </c>
      <c r="G34" s="1105">
        <v>119.33000000000001</v>
      </c>
      <c r="H34" s="1106">
        <v>3579.9</v>
      </c>
      <c r="J34" s="122"/>
      <c r="K34" s="122"/>
      <c r="L34" s="122"/>
      <c r="Q34" s="122"/>
      <c r="R34" s="122"/>
      <c r="S34" s="122"/>
      <c r="T34" s="122"/>
      <c r="U34" s="122"/>
      <c r="V34" s="122"/>
      <c r="W34" s="122"/>
    </row>
    <row r="35" spans="1:23" ht="15" customHeight="1">
      <c r="A35" s="1102" t="s">
        <v>886</v>
      </c>
      <c r="B35" s="1103">
        <v>91.79</v>
      </c>
      <c r="C35" s="1104">
        <v>4.59</v>
      </c>
      <c r="D35" s="1104">
        <v>9.18</v>
      </c>
      <c r="E35" s="1104">
        <v>18.36</v>
      </c>
      <c r="F35" s="1103">
        <v>4.59</v>
      </c>
      <c r="G35" s="1105">
        <v>128.51</v>
      </c>
      <c r="H35" s="1106">
        <v>3855.3</v>
      </c>
      <c r="J35" s="122"/>
      <c r="K35" s="122"/>
      <c r="L35" s="122"/>
      <c r="Q35" s="122"/>
      <c r="R35" s="122"/>
      <c r="S35" s="122"/>
      <c r="T35" s="122"/>
      <c r="U35" s="122"/>
      <c r="V35" s="122"/>
      <c r="W35" s="122"/>
    </row>
    <row r="36" spans="1:23" ht="15" customHeight="1" thickBot="1">
      <c r="A36" s="1109" t="s">
        <v>887</v>
      </c>
      <c r="B36" s="1110">
        <v>91.79</v>
      </c>
      <c r="C36" s="1111">
        <v>3.83</v>
      </c>
      <c r="D36" s="1111">
        <v>7.07</v>
      </c>
      <c r="E36" s="1111">
        <v>5.67</v>
      </c>
      <c r="F36" s="1110">
        <v>3.83</v>
      </c>
      <c r="G36" s="1112">
        <v>112.19</v>
      </c>
      <c r="H36" s="1113">
        <v>3365.7</v>
      </c>
      <c r="J36" s="122"/>
      <c r="K36" s="122"/>
      <c r="L36" s="122"/>
      <c r="Q36" s="122"/>
      <c r="R36" s="122"/>
      <c r="S36" s="122"/>
      <c r="T36" s="122"/>
      <c r="U36" s="122"/>
      <c r="V36" s="122"/>
      <c r="W36" s="122"/>
    </row>
    <row r="37" spans="1:23" ht="23.25" customHeight="1" thickBot="1">
      <c r="A37" s="630" t="s">
        <v>993</v>
      </c>
      <c r="B37" s="1114">
        <v>91.85153382331373</v>
      </c>
      <c r="C37" s="1114">
        <v>4.5438133185578717</v>
      </c>
      <c r="D37" s="1114">
        <v>8.1229062572994568</v>
      </c>
      <c r="E37" s="1114">
        <v>12.539307128617134</v>
      </c>
      <c r="F37" s="1114">
        <v>4.4673590491555712</v>
      </c>
      <c r="G37" s="631">
        <v>121.52491957694374</v>
      </c>
      <c r="H37" s="631">
        <v>3645.7475873083131</v>
      </c>
      <c r="J37" s="122"/>
      <c r="Q37" s="122"/>
      <c r="R37" s="122"/>
      <c r="S37" s="122"/>
      <c r="T37" s="122"/>
      <c r="U37" s="122"/>
      <c r="V37" s="122"/>
      <c r="W37" s="122"/>
    </row>
    <row r="38" spans="1:23" ht="23.25" customHeight="1">
      <c r="A38" s="640" t="s">
        <v>1011</v>
      </c>
      <c r="B38" s="629"/>
      <c r="C38" s="629"/>
      <c r="D38" s="629"/>
      <c r="E38" s="629"/>
      <c r="F38" s="202"/>
      <c r="G38" s="202"/>
      <c r="H38" s="202"/>
      <c r="J38" s="122"/>
      <c r="Q38" s="122"/>
      <c r="R38" s="122"/>
      <c r="S38" s="122"/>
      <c r="T38" s="122"/>
      <c r="U38" s="122"/>
      <c r="V38" s="122"/>
      <c r="W38" s="122"/>
    </row>
    <row r="39" spans="1:23" ht="23.25" customHeight="1">
      <c r="A39" s="201"/>
      <c r="B39" s="202"/>
      <c r="C39" s="202"/>
      <c r="D39" s="202"/>
      <c r="E39" s="202"/>
      <c r="F39" s="202"/>
      <c r="G39" s="202"/>
      <c r="H39" s="202"/>
      <c r="J39" s="122"/>
      <c r="Q39" s="122"/>
      <c r="R39" s="122"/>
      <c r="S39" s="122"/>
      <c r="T39" s="122"/>
      <c r="U39" s="122"/>
      <c r="V39" s="122"/>
      <c r="W39" s="122"/>
    </row>
    <row r="40" spans="1:23" ht="15" customHeight="1">
      <c r="A40" s="123"/>
      <c r="B40" s="122"/>
    </row>
    <row r="41" spans="1:23" ht="15" customHeight="1">
      <c r="A41" s="128" t="s">
        <v>204</v>
      </c>
      <c r="B41" s="122"/>
    </row>
    <row r="42" spans="1:23" ht="15" customHeight="1">
      <c r="B42" s="122"/>
    </row>
  </sheetData>
  <hyperlinks>
    <hyperlink ref="A1" location="'Table of Contents'!A1" display="Return to Table of Contents" xr:uid="{44B46468-C116-4166-870F-ADC5B256EAF0}"/>
    <hyperlink ref="A41" location="'Table of Contents'!A1" display="Return to Table of Contents" xr:uid="{96F849AF-450E-42BB-ACA9-B666FBB282E6}"/>
  </hyperlinks>
  <printOptions horizontalCentered="1"/>
  <pageMargins left="0" right="0" top="1" bottom="1" header="0" footer="0.5"/>
  <pageSetup scale="75" orientation="landscape" r:id="rId1"/>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CD34-EAB7-4E80-88EF-FCA835F2F660}">
  <dimension ref="A1:AA41"/>
  <sheetViews>
    <sheetView showGridLines="0" showOutlineSymbols="0" topLeftCell="A10" zoomScale="80" zoomScaleNormal="80" workbookViewId="0">
      <selection activeCell="N36" sqref="N36"/>
    </sheetView>
  </sheetViews>
  <sheetFormatPr defaultColWidth="9.69921875" defaultRowHeight="13.2"/>
  <cols>
    <col min="1" max="1" width="34.5" style="87" customWidth="1"/>
    <col min="2" max="2" width="9.19921875" style="87" bestFit="1" customWidth="1"/>
    <col min="3" max="3" width="10" style="87" bestFit="1" customWidth="1"/>
    <col min="4" max="4" width="11.8984375" style="87" bestFit="1" customWidth="1"/>
    <col min="5" max="5" width="10.8984375" style="87" bestFit="1" customWidth="1"/>
    <col min="6" max="6" width="16.19921875" style="87" bestFit="1" customWidth="1"/>
    <col min="7" max="7" width="15.3984375" style="87" bestFit="1" customWidth="1"/>
    <col min="8" max="8" width="10" style="87" bestFit="1" customWidth="1"/>
    <col min="9" max="9" width="18" style="87" bestFit="1" customWidth="1"/>
    <col min="10" max="16384" width="9.69921875" style="87"/>
  </cols>
  <sheetData>
    <row r="1" spans="1:27" ht="16.2">
      <c r="A1" s="128" t="s">
        <v>204</v>
      </c>
    </row>
    <row r="2" spans="1:27" ht="17.399999999999999">
      <c r="A2" s="625"/>
      <c r="B2" s="624"/>
      <c r="C2" s="624"/>
      <c r="D2" s="624"/>
      <c r="E2" s="624" t="s">
        <v>889</v>
      </c>
      <c r="F2" s="624"/>
      <c r="G2" s="624"/>
      <c r="H2" s="624"/>
      <c r="I2" s="626"/>
    </row>
    <row r="3" spans="1:27" ht="17.399999999999999">
      <c r="A3" s="625"/>
      <c r="B3" s="624"/>
      <c r="C3" s="624"/>
      <c r="D3" s="624"/>
      <c r="E3" s="624" t="s">
        <v>979</v>
      </c>
      <c r="F3" s="624"/>
      <c r="G3" s="624"/>
      <c r="H3" s="624"/>
      <c r="I3" s="626"/>
    </row>
    <row r="4" spans="1:27" ht="17.399999999999999">
      <c r="A4" s="625"/>
      <c r="B4" s="624"/>
      <c r="C4" s="624"/>
      <c r="D4" s="624"/>
      <c r="E4" s="624" t="s">
        <v>1010</v>
      </c>
      <c r="F4" s="624"/>
      <c r="G4" s="624"/>
      <c r="H4" s="624"/>
      <c r="I4" s="626"/>
    </row>
    <row r="5" spans="1:27" ht="17.399999999999999">
      <c r="A5" s="625"/>
      <c r="B5" s="627"/>
      <c r="C5" s="627"/>
      <c r="D5" s="627"/>
      <c r="E5" s="627"/>
      <c r="F5" s="627"/>
      <c r="G5" s="627"/>
      <c r="H5" s="627"/>
      <c r="I5" s="628"/>
    </row>
    <row r="6" spans="1:27" ht="17.399999999999999">
      <c r="A6" s="625"/>
      <c r="B6" s="624"/>
      <c r="C6" s="624"/>
      <c r="D6" s="624"/>
      <c r="E6" s="624" t="s">
        <v>995</v>
      </c>
      <c r="F6" s="624"/>
      <c r="G6" s="624"/>
      <c r="H6" s="624"/>
      <c r="I6" s="626"/>
    </row>
    <row r="7" spans="1:27" ht="16.5" customHeight="1" thickBot="1">
      <c r="A7" s="767"/>
      <c r="B7" s="768"/>
      <c r="C7" s="768"/>
      <c r="D7" s="768"/>
      <c r="E7" s="768" t="s">
        <v>982</v>
      </c>
      <c r="F7" s="768"/>
      <c r="G7" s="768"/>
      <c r="H7" s="768"/>
      <c r="I7" s="1095"/>
    </row>
    <row r="8" spans="1:27" ht="57.75" customHeight="1" thickBot="1">
      <c r="A8" s="632" t="s">
        <v>850</v>
      </c>
      <c r="B8" s="772" t="s">
        <v>983</v>
      </c>
      <c r="C8" s="773" t="s">
        <v>1012</v>
      </c>
      <c r="D8" s="774" t="s">
        <v>1013</v>
      </c>
      <c r="E8" s="775" t="s">
        <v>985</v>
      </c>
      <c r="F8" s="775" t="s">
        <v>986</v>
      </c>
      <c r="G8" s="776" t="s">
        <v>987</v>
      </c>
      <c r="H8" s="1115" t="s">
        <v>452</v>
      </c>
      <c r="I8" s="633" t="s">
        <v>988</v>
      </c>
    </row>
    <row r="9" spans="1:27" ht="15">
      <c r="A9" s="1116" t="s">
        <v>861</v>
      </c>
      <c r="B9" s="1117">
        <v>91.79</v>
      </c>
      <c r="C9" s="1118">
        <v>292.63</v>
      </c>
      <c r="D9" s="1118">
        <v>19.22</v>
      </c>
      <c r="E9" s="1119">
        <v>9.18</v>
      </c>
      <c r="F9" s="1118">
        <v>76.88</v>
      </c>
      <c r="G9" s="1118">
        <v>19.22</v>
      </c>
      <c r="H9" s="1100">
        <v>508.91999999999996</v>
      </c>
      <c r="I9" s="1120">
        <v>15267.6</v>
      </c>
      <c r="K9" s="122"/>
      <c r="L9" s="122"/>
      <c r="M9" s="122"/>
      <c r="S9" s="122"/>
      <c r="T9" s="122"/>
      <c r="U9" s="122"/>
      <c r="V9" s="122"/>
      <c r="W9" s="122"/>
      <c r="X9" s="122"/>
      <c r="Y9" s="122"/>
      <c r="Z9" s="122"/>
      <c r="AA9" s="122"/>
    </row>
    <row r="10" spans="1:27" ht="15">
      <c r="A10" s="1121" t="s">
        <v>862</v>
      </c>
      <c r="B10" s="203">
        <v>91.79</v>
      </c>
      <c r="C10" s="1122">
        <v>384.72</v>
      </c>
      <c r="D10" s="1122">
        <v>23.83</v>
      </c>
      <c r="E10" s="1123">
        <v>9.18</v>
      </c>
      <c r="F10" s="1122">
        <v>50.1</v>
      </c>
      <c r="G10" s="1122">
        <v>23.83</v>
      </c>
      <c r="H10" s="1105">
        <v>583.45000000000005</v>
      </c>
      <c r="I10" s="1124">
        <v>17503.5</v>
      </c>
      <c r="K10" s="122"/>
      <c r="L10" s="122"/>
      <c r="M10" s="122"/>
      <c r="S10" s="122"/>
      <c r="T10" s="122"/>
      <c r="U10" s="122"/>
      <c r="V10" s="122"/>
      <c r="W10" s="122"/>
      <c r="X10" s="122"/>
      <c r="Y10" s="122"/>
      <c r="Z10" s="122"/>
      <c r="AA10" s="122"/>
    </row>
    <row r="11" spans="1:27" ht="15">
      <c r="A11" s="1121" t="s">
        <v>251</v>
      </c>
      <c r="B11" s="1125">
        <v>95.45</v>
      </c>
      <c r="C11" s="1122">
        <v>353.16</v>
      </c>
      <c r="D11" s="1122">
        <v>22.42</v>
      </c>
      <c r="E11" s="1123">
        <v>9.5399999999999991</v>
      </c>
      <c r="F11" s="1122">
        <v>88.4</v>
      </c>
      <c r="G11" s="1122">
        <v>22.42</v>
      </c>
      <c r="H11" s="1105">
        <v>591.39</v>
      </c>
      <c r="I11" s="1124">
        <v>17741.7</v>
      </c>
      <c r="K11" s="122"/>
      <c r="L11" s="122"/>
      <c r="M11" s="122"/>
      <c r="S11" s="122"/>
      <c r="T11" s="122"/>
      <c r="U11" s="122"/>
      <c r="V11" s="122"/>
      <c r="W11" s="122"/>
      <c r="X11" s="122"/>
      <c r="Y11" s="122"/>
      <c r="Z11" s="122"/>
      <c r="AA11" s="122"/>
    </row>
    <row r="12" spans="1:27" ht="15">
      <c r="A12" s="1121" t="s">
        <v>864</v>
      </c>
      <c r="B12" s="1125">
        <v>91.79</v>
      </c>
      <c r="C12" s="1122">
        <v>194.35</v>
      </c>
      <c r="D12" s="1122">
        <v>5.5</v>
      </c>
      <c r="E12" s="1123">
        <v>6</v>
      </c>
      <c r="F12" s="1122">
        <v>8</v>
      </c>
      <c r="G12" s="1122">
        <v>3.71</v>
      </c>
      <c r="H12" s="1105">
        <v>309.34999999999997</v>
      </c>
      <c r="I12" s="1124">
        <v>9280.5</v>
      </c>
      <c r="K12" s="122"/>
      <c r="L12" s="122"/>
      <c r="M12" s="122"/>
      <c r="S12" s="122"/>
      <c r="T12" s="122"/>
      <c r="U12" s="122"/>
      <c r="V12" s="122"/>
      <c r="W12" s="122"/>
      <c r="X12" s="122"/>
      <c r="Y12" s="122"/>
      <c r="Z12" s="122"/>
      <c r="AA12" s="122"/>
    </row>
    <row r="13" spans="1:27" ht="15">
      <c r="A13" s="1121" t="s">
        <v>865</v>
      </c>
      <c r="B13" s="1125">
        <v>91.79</v>
      </c>
      <c r="C13" s="1126">
        <v>458.63999999999993</v>
      </c>
      <c r="D13" s="1122">
        <v>4.5</v>
      </c>
      <c r="E13" s="1123">
        <v>9</v>
      </c>
      <c r="F13" s="1122">
        <v>54.86</v>
      </c>
      <c r="G13" s="1122">
        <v>4.5</v>
      </c>
      <c r="H13" s="1105">
        <v>623.29</v>
      </c>
      <c r="I13" s="1124">
        <v>18698.7</v>
      </c>
      <c r="K13" s="122"/>
      <c r="L13" s="122"/>
      <c r="M13" s="122"/>
      <c r="S13" s="122"/>
      <c r="T13" s="122"/>
      <c r="U13" s="122"/>
      <c r="V13" s="122"/>
      <c r="W13" s="122"/>
      <c r="X13" s="122"/>
      <c r="Y13" s="122"/>
      <c r="Z13" s="122"/>
      <c r="AA13" s="122"/>
    </row>
    <row r="14" spans="1:27" ht="15">
      <c r="A14" s="1121" t="s">
        <v>866</v>
      </c>
      <c r="B14" s="1125">
        <v>91.79</v>
      </c>
      <c r="C14" s="1122">
        <v>511.41</v>
      </c>
      <c r="D14" s="1122">
        <v>30.16</v>
      </c>
      <c r="E14" s="1123">
        <v>9.18</v>
      </c>
      <c r="F14" s="1122">
        <v>120.64</v>
      </c>
      <c r="G14" s="1122">
        <v>30.16</v>
      </c>
      <c r="H14" s="1105">
        <v>793.33999999999992</v>
      </c>
      <c r="I14" s="1124">
        <v>23800.2</v>
      </c>
      <c r="K14" s="122"/>
      <c r="L14" s="122"/>
      <c r="M14" s="122"/>
      <c r="S14" s="122"/>
      <c r="T14" s="122"/>
      <c r="U14" s="122"/>
      <c r="V14" s="122"/>
      <c r="W14" s="122"/>
      <c r="X14" s="122"/>
      <c r="Y14" s="122"/>
      <c r="Z14" s="122"/>
      <c r="AA14" s="122"/>
    </row>
    <row r="15" spans="1:27" ht="15">
      <c r="A15" s="1121" t="s">
        <v>989</v>
      </c>
      <c r="B15" s="1125">
        <v>91.79</v>
      </c>
      <c r="C15" s="1122">
        <v>239.32</v>
      </c>
      <c r="D15" s="1122">
        <v>16.559999999999999</v>
      </c>
      <c r="E15" s="1123">
        <v>4.1500000000000004</v>
      </c>
      <c r="F15" s="1122">
        <v>32.89</v>
      </c>
      <c r="G15" s="1122">
        <v>16.559999999999999</v>
      </c>
      <c r="H15" s="1105">
        <v>401.27</v>
      </c>
      <c r="I15" s="1124">
        <v>12038.1</v>
      </c>
      <c r="K15" s="122"/>
      <c r="L15" s="122"/>
      <c r="M15" s="122"/>
      <c r="S15" s="122"/>
      <c r="T15" s="122"/>
      <c r="U15" s="122"/>
      <c r="V15" s="122"/>
      <c r="W15" s="122"/>
      <c r="X15" s="122"/>
      <c r="Y15" s="122"/>
      <c r="Z15" s="122"/>
      <c r="AA15" s="122"/>
    </row>
    <row r="16" spans="1:27" ht="15">
      <c r="A16" s="1121" t="s">
        <v>868</v>
      </c>
      <c r="B16" s="1125">
        <v>91.79</v>
      </c>
      <c r="C16" s="1122">
        <v>357</v>
      </c>
      <c r="D16" s="1122">
        <v>22.44</v>
      </c>
      <c r="E16" s="1123">
        <v>9.18</v>
      </c>
      <c r="F16" s="1122">
        <v>89.75</v>
      </c>
      <c r="G16" s="1122">
        <v>22.44</v>
      </c>
      <c r="H16" s="1105">
        <v>592.60000000000014</v>
      </c>
      <c r="I16" s="1124">
        <v>17778</v>
      </c>
      <c r="K16" s="122"/>
      <c r="L16" s="122"/>
      <c r="M16" s="122"/>
      <c r="S16" s="122"/>
      <c r="T16" s="122"/>
      <c r="U16" s="122"/>
      <c r="V16" s="122"/>
      <c r="W16" s="122"/>
      <c r="X16" s="122"/>
      <c r="Y16" s="122"/>
      <c r="Z16" s="122"/>
      <c r="AA16" s="122"/>
    </row>
    <row r="17" spans="1:27" ht="15">
      <c r="A17" s="1121" t="s">
        <v>869</v>
      </c>
      <c r="B17" s="1125">
        <v>91.79</v>
      </c>
      <c r="C17" s="1126">
        <v>436.86</v>
      </c>
      <c r="D17" s="1126">
        <v>26.21</v>
      </c>
      <c r="E17" s="1123">
        <v>4.37</v>
      </c>
      <c r="F17" s="1126">
        <v>34.950000000000003</v>
      </c>
      <c r="G17" s="1126">
        <v>26.21</v>
      </c>
      <c r="H17" s="1105">
        <v>620.3900000000001</v>
      </c>
      <c r="I17" s="1124">
        <v>18611.7</v>
      </c>
      <c r="K17" s="122"/>
      <c r="L17" s="122"/>
      <c r="M17" s="122"/>
      <c r="S17" s="122"/>
      <c r="T17" s="122"/>
      <c r="U17" s="122"/>
      <c r="V17" s="122"/>
      <c r="W17" s="122"/>
      <c r="X17" s="122"/>
      <c r="Y17" s="122"/>
      <c r="Z17" s="122"/>
      <c r="AA17" s="122"/>
    </row>
    <row r="18" spans="1:27" ht="15">
      <c r="A18" s="1121" t="s">
        <v>870</v>
      </c>
      <c r="B18" s="1125">
        <v>91.79</v>
      </c>
      <c r="C18" s="1122">
        <v>292.04000000000002</v>
      </c>
      <c r="D18" s="1122">
        <v>19.190000000000001</v>
      </c>
      <c r="E18" s="1123">
        <v>9.18</v>
      </c>
      <c r="F18" s="1122">
        <v>44.84</v>
      </c>
      <c r="G18" s="1122">
        <v>19.190000000000001</v>
      </c>
      <c r="H18" s="1105">
        <v>476.23000000000008</v>
      </c>
      <c r="I18" s="1124">
        <v>14286.9</v>
      </c>
      <c r="K18" s="122"/>
      <c r="L18" s="122"/>
      <c r="M18" s="122"/>
      <c r="S18" s="122"/>
      <c r="T18" s="122"/>
      <c r="U18" s="122"/>
      <c r="V18" s="122"/>
      <c r="W18" s="122"/>
      <c r="X18" s="122"/>
      <c r="Y18" s="122"/>
      <c r="Z18" s="122"/>
      <c r="AA18" s="122"/>
    </row>
    <row r="19" spans="1:27" ht="15">
      <c r="A19" s="1121" t="s">
        <v>871</v>
      </c>
      <c r="B19" s="1125">
        <v>91.79</v>
      </c>
      <c r="C19" s="1122">
        <v>275.37</v>
      </c>
      <c r="D19" s="1122">
        <v>4.59</v>
      </c>
      <c r="E19" s="1123">
        <v>5.39</v>
      </c>
      <c r="F19" s="1122">
        <v>10.74</v>
      </c>
      <c r="G19" s="1122">
        <v>12.12</v>
      </c>
      <c r="H19" s="1105">
        <v>400</v>
      </c>
      <c r="I19" s="1124">
        <v>12000</v>
      </c>
      <c r="K19" s="122"/>
      <c r="L19" s="122"/>
      <c r="M19" s="122"/>
      <c r="S19" s="122"/>
      <c r="T19" s="122"/>
      <c r="U19" s="122"/>
      <c r="V19" s="122"/>
      <c r="W19" s="122"/>
      <c r="X19" s="122"/>
      <c r="Y19" s="122"/>
      <c r="Z19" s="122"/>
      <c r="AA19" s="122"/>
    </row>
    <row r="20" spans="1:27" ht="15">
      <c r="A20" s="1121" t="s">
        <v>260</v>
      </c>
      <c r="B20" s="1125">
        <v>91.79</v>
      </c>
      <c r="C20" s="1122">
        <v>275.37</v>
      </c>
      <c r="D20" s="1122">
        <v>18.36</v>
      </c>
      <c r="E20" s="1123">
        <v>9.18</v>
      </c>
      <c r="F20" s="1122">
        <v>36.72</v>
      </c>
      <c r="G20" s="1122">
        <v>18.36</v>
      </c>
      <c r="H20" s="1105">
        <v>449.78000000000009</v>
      </c>
      <c r="I20" s="1124">
        <v>13493.4</v>
      </c>
      <c r="K20" s="122"/>
      <c r="L20" s="122"/>
      <c r="M20" s="122"/>
      <c r="S20" s="122"/>
      <c r="T20" s="122"/>
      <c r="U20" s="122"/>
      <c r="V20" s="122"/>
      <c r="W20" s="122"/>
      <c r="X20" s="122"/>
      <c r="Y20" s="122"/>
      <c r="Z20" s="122"/>
      <c r="AA20" s="122"/>
    </row>
    <row r="21" spans="1:27" ht="15">
      <c r="A21" s="1121" t="s">
        <v>873</v>
      </c>
      <c r="B21" s="1125">
        <v>91.79</v>
      </c>
      <c r="C21" s="1122">
        <v>275.37</v>
      </c>
      <c r="D21" s="1122">
        <v>25.7</v>
      </c>
      <c r="E21" s="1123">
        <v>7.56</v>
      </c>
      <c r="F21" s="1122">
        <v>41.52</v>
      </c>
      <c r="G21" s="1122">
        <v>18.36</v>
      </c>
      <c r="H21" s="1105">
        <v>460.3</v>
      </c>
      <c r="I21" s="1124">
        <v>13809</v>
      </c>
      <c r="K21" s="122"/>
      <c r="L21" s="122"/>
      <c r="M21" s="122"/>
      <c r="S21" s="122"/>
      <c r="T21" s="122"/>
      <c r="U21" s="122"/>
      <c r="V21" s="122"/>
      <c r="W21" s="122"/>
      <c r="X21" s="122"/>
      <c r="Y21" s="122"/>
      <c r="Z21" s="122"/>
      <c r="AA21" s="122"/>
    </row>
    <row r="22" spans="1:27" ht="15">
      <c r="A22" s="1121" t="s">
        <v>874</v>
      </c>
      <c r="B22" s="1125">
        <v>91.79</v>
      </c>
      <c r="C22" s="1122">
        <v>275</v>
      </c>
      <c r="D22" s="1122">
        <v>18.12</v>
      </c>
      <c r="E22" s="1123">
        <v>6.55</v>
      </c>
      <c r="F22" s="1122">
        <v>34.06</v>
      </c>
      <c r="G22" s="1122">
        <v>16.559999999999999</v>
      </c>
      <c r="H22" s="1105">
        <v>442.08000000000004</v>
      </c>
      <c r="I22" s="1124">
        <v>13262.4</v>
      </c>
      <c r="K22" s="122"/>
      <c r="L22" s="122"/>
      <c r="M22" s="122"/>
      <c r="S22" s="122"/>
      <c r="T22" s="122"/>
      <c r="U22" s="122"/>
      <c r="V22" s="122"/>
      <c r="W22" s="122"/>
      <c r="X22" s="122"/>
      <c r="Y22" s="122"/>
      <c r="Z22" s="122"/>
      <c r="AA22" s="122"/>
    </row>
    <row r="23" spans="1:27" ht="15">
      <c r="A23" s="1121" t="s">
        <v>875</v>
      </c>
      <c r="B23" s="1125">
        <v>91.79</v>
      </c>
      <c r="C23" s="1122">
        <v>357</v>
      </c>
      <c r="D23" s="1122">
        <v>22.44</v>
      </c>
      <c r="E23" s="1123">
        <v>9.18</v>
      </c>
      <c r="F23" s="1122">
        <v>30.12</v>
      </c>
      <c r="G23" s="1122">
        <v>22.44</v>
      </c>
      <c r="H23" s="1105">
        <v>532.97</v>
      </c>
      <c r="I23" s="1124">
        <v>15989.1</v>
      </c>
      <c r="K23" s="122"/>
      <c r="L23" s="122"/>
      <c r="M23" s="122"/>
      <c r="S23" s="122"/>
      <c r="T23" s="122"/>
      <c r="U23" s="122"/>
      <c r="V23" s="122"/>
      <c r="W23" s="122"/>
      <c r="X23" s="122"/>
      <c r="Y23" s="122"/>
      <c r="Z23" s="122"/>
      <c r="AA23" s="122"/>
    </row>
    <row r="24" spans="1:27" ht="15">
      <c r="A24" s="1121" t="s">
        <v>876</v>
      </c>
      <c r="B24" s="1125">
        <v>91.79</v>
      </c>
      <c r="C24" s="1122">
        <v>194.33</v>
      </c>
      <c r="D24" s="1122">
        <v>5.5</v>
      </c>
      <c r="E24" s="1123">
        <v>6.55</v>
      </c>
      <c r="F24" s="1122">
        <v>7.45</v>
      </c>
      <c r="G24" s="1122">
        <v>3.71</v>
      </c>
      <c r="H24" s="1105">
        <v>309.33</v>
      </c>
      <c r="I24" s="1124">
        <v>9279.9</v>
      </c>
      <c r="K24" s="122"/>
      <c r="L24" s="122"/>
      <c r="M24" s="122"/>
      <c r="S24" s="122"/>
      <c r="T24" s="122"/>
      <c r="U24" s="122"/>
      <c r="V24" s="122"/>
      <c r="W24" s="122"/>
      <c r="X24" s="122"/>
      <c r="Y24" s="122"/>
      <c r="Z24" s="122"/>
      <c r="AA24" s="122"/>
    </row>
    <row r="25" spans="1:27" ht="15">
      <c r="A25" s="1121" t="s">
        <v>877</v>
      </c>
      <c r="B25" s="1125">
        <v>91.79</v>
      </c>
      <c r="C25" s="1122">
        <v>275.37</v>
      </c>
      <c r="D25" s="1122">
        <v>18.36</v>
      </c>
      <c r="E25" s="1123">
        <v>6.88</v>
      </c>
      <c r="F25" s="1122">
        <v>40.1</v>
      </c>
      <c r="G25" s="1122">
        <v>18.36</v>
      </c>
      <c r="H25" s="1105">
        <v>450.86000000000007</v>
      </c>
      <c r="I25" s="1124">
        <v>13525.8</v>
      </c>
      <c r="K25" s="122"/>
      <c r="L25" s="122"/>
      <c r="M25" s="122"/>
      <c r="S25" s="122"/>
      <c r="T25" s="122"/>
      <c r="U25" s="122"/>
      <c r="V25" s="122"/>
      <c r="W25" s="122"/>
      <c r="X25" s="122"/>
      <c r="Y25" s="122"/>
      <c r="Z25" s="122"/>
      <c r="AA25" s="122"/>
    </row>
    <row r="26" spans="1:27" ht="15">
      <c r="A26" s="1121" t="s">
        <v>878</v>
      </c>
      <c r="B26" s="1125">
        <v>91.79</v>
      </c>
      <c r="C26" s="1122">
        <v>435.15</v>
      </c>
      <c r="D26" s="1122">
        <v>4.59</v>
      </c>
      <c r="E26" s="1123">
        <v>9.18</v>
      </c>
      <c r="F26" s="1122">
        <v>12.7</v>
      </c>
      <c r="G26" s="1122">
        <v>4.59</v>
      </c>
      <c r="H26" s="1105">
        <v>558</v>
      </c>
      <c r="I26" s="1124">
        <v>16740</v>
      </c>
      <c r="K26" s="122"/>
      <c r="L26" s="122"/>
      <c r="M26" s="122"/>
      <c r="S26" s="122"/>
      <c r="T26" s="122"/>
      <c r="U26" s="122"/>
      <c r="V26" s="122"/>
      <c r="W26" s="122"/>
      <c r="X26" s="122"/>
      <c r="Y26" s="122"/>
      <c r="Z26" s="122"/>
      <c r="AA26" s="122"/>
    </row>
    <row r="27" spans="1:27" ht="15">
      <c r="A27" s="1121" t="s">
        <v>879</v>
      </c>
      <c r="B27" s="1125">
        <v>91.79</v>
      </c>
      <c r="C27" s="1122">
        <v>275.37</v>
      </c>
      <c r="D27" s="1122">
        <v>18.36</v>
      </c>
      <c r="E27" s="1123">
        <v>9.18</v>
      </c>
      <c r="F27" s="1122">
        <v>63.71</v>
      </c>
      <c r="G27" s="1122">
        <v>18.36</v>
      </c>
      <c r="H27" s="1105">
        <v>476.77000000000004</v>
      </c>
      <c r="I27" s="1124">
        <v>14303.1</v>
      </c>
      <c r="K27" s="122"/>
      <c r="L27" s="122"/>
      <c r="M27" s="122"/>
      <c r="S27" s="122"/>
      <c r="T27" s="122"/>
      <c r="U27" s="122"/>
      <c r="V27" s="122"/>
      <c r="W27" s="122"/>
      <c r="X27" s="122"/>
      <c r="Y27" s="122"/>
      <c r="Z27" s="122"/>
      <c r="AA27" s="122"/>
    </row>
    <row r="28" spans="1:27" ht="15">
      <c r="A28" s="1121" t="s">
        <v>880</v>
      </c>
      <c r="B28" s="1125">
        <v>91.79</v>
      </c>
      <c r="C28" s="1122">
        <v>275.37</v>
      </c>
      <c r="D28" s="1122">
        <v>18.36</v>
      </c>
      <c r="E28" s="1123">
        <v>9.18</v>
      </c>
      <c r="F28" s="1122">
        <v>73.430000000000007</v>
      </c>
      <c r="G28" s="1122">
        <v>18.36</v>
      </c>
      <c r="H28" s="1105">
        <v>486.49000000000007</v>
      </c>
      <c r="I28" s="1124">
        <v>14594.7</v>
      </c>
      <c r="K28" s="122"/>
      <c r="L28" s="122"/>
      <c r="M28" s="122"/>
      <c r="S28" s="122"/>
      <c r="T28" s="122"/>
      <c r="U28" s="122"/>
      <c r="V28" s="122"/>
      <c r="W28" s="122"/>
      <c r="X28" s="122"/>
      <c r="Y28" s="122"/>
      <c r="Z28" s="122"/>
      <c r="AA28" s="122"/>
    </row>
    <row r="29" spans="1:27" ht="15">
      <c r="A29" s="1121" t="s">
        <v>473</v>
      </c>
      <c r="B29" s="1125">
        <v>91.79</v>
      </c>
      <c r="C29" s="1122">
        <v>289.31</v>
      </c>
      <c r="D29" s="1122">
        <v>19.059999999999999</v>
      </c>
      <c r="E29" s="1123">
        <v>9.18</v>
      </c>
      <c r="F29" s="1122">
        <v>40.299999999999997</v>
      </c>
      <c r="G29" s="1122">
        <v>19.059999999999999</v>
      </c>
      <c r="H29" s="1105">
        <v>468.70000000000005</v>
      </c>
      <c r="I29" s="1124">
        <v>14061</v>
      </c>
      <c r="K29" s="122"/>
      <c r="L29" s="122"/>
      <c r="M29" s="122"/>
      <c r="S29" s="122"/>
      <c r="T29" s="122"/>
      <c r="U29" s="122"/>
      <c r="V29" s="122"/>
      <c r="W29" s="122"/>
      <c r="X29" s="122"/>
      <c r="Y29" s="122"/>
      <c r="Z29" s="122"/>
      <c r="AA29" s="122"/>
    </row>
    <row r="30" spans="1:27" ht="15">
      <c r="A30" s="1121" t="s">
        <v>990</v>
      </c>
      <c r="B30" s="1125">
        <v>91.79</v>
      </c>
      <c r="C30" s="1122">
        <v>373.36</v>
      </c>
      <c r="D30" s="1122">
        <v>23.18</v>
      </c>
      <c r="E30" s="1123">
        <v>9.18</v>
      </c>
      <c r="F30" s="1122">
        <v>47.24</v>
      </c>
      <c r="G30" s="1122">
        <v>23.25</v>
      </c>
      <c r="H30" s="1105">
        <v>568</v>
      </c>
      <c r="I30" s="1124">
        <v>17040</v>
      </c>
      <c r="K30" s="122"/>
      <c r="L30" s="122"/>
      <c r="M30" s="122"/>
      <c r="S30" s="122"/>
      <c r="T30" s="122"/>
      <c r="U30" s="122"/>
      <c r="V30" s="122"/>
      <c r="W30" s="122"/>
      <c r="X30" s="122"/>
      <c r="Y30" s="122"/>
      <c r="Z30" s="122"/>
      <c r="AA30" s="122"/>
    </row>
    <row r="31" spans="1:27" ht="15">
      <c r="A31" s="1121" t="s">
        <v>991</v>
      </c>
      <c r="B31" s="1125">
        <v>91.79</v>
      </c>
      <c r="C31" s="1122">
        <v>275.52999999999997</v>
      </c>
      <c r="D31" s="1122">
        <v>18.37</v>
      </c>
      <c r="E31" s="1123">
        <v>9.18</v>
      </c>
      <c r="F31" s="1122">
        <v>12.55</v>
      </c>
      <c r="G31" s="1122">
        <v>18.37</v>
      </c>
      <c r="H31" s="1105">
        <v>425.79</v>
      </c>
      <c r="I31" s="1124">
        <v>12773.7</v>
      </c>
      <c r="K31" s="122"/>
      <c r="L31" s="122"/>
      <c r="M31" s="122"/>
      <c r="S31" s="122"/>
      <c r="T31" s="122"/>
      <c r="U31" s="122"/>
      <c r="V31" s="122"/>
      <c r="W31" s="122"/>
      <c r="X31" s="122"/>
      <c r="Y31" s="122"/>
      <c r="Z31" s="122"/>
      <c r="AA31" s="122"/>
    </row>
    <row r="32" spans="1:27" ht="15">
      <c r="A32" s="1121" t="s">
        <v>883</v>
      </c>
      <c r="B32" s="1125">
        <v>91.79</v>
      </c>
      <c r="C32" s="1122">
        <v>275</v>
      </c>
      <c r="D32" s="1122">
        <v>18.34</v>
      </c>
      <c r="E32" s="1123">
        <v>9.18</v>
      </c>
      <c r="F32" s="1122">
        <v>11.18</v>
      </c>
      <c r="G32" s="1122">
        <v>18.34</v>
      </c>
      <c r="H32" s="1105">
        <v>423.83</v>
      </c>
      <c r="I32" s="1124">
        <v>12714.9</v>
      </c>
      <c r="K32" s="122"/>
      <c r="L32" s="122"/>
      <c r="M32" s="122"/>
      <c r="S32" s="122"/>
      <c r="T32" s="122"/>
      <c r="U32" s="122"/>
      <c r="V32" s="122"/>
      <c r="W32" s="122"/>
      <c r="X32" s="122"/>
      <c r="Y32" s="122"/>
      <c r="Z32" s="122"/>
      <c r="AA32" s="122"/>
    </row>
    <row r="33" spans="1:27" ht="15">
      <c r="A33" s="1121" t="s">
        <v>992</v>
      </c>
      <c r="B33" s="1125">
        <v>91.79</v>
      </c>
      <c r="C33" s="1122">
        <v>262.26</v>
      </c>
      <c r="D33" s="1122">
        <v>17.48</v>
      </c>
      <c r="E33" s="1123">
        <v>8.74</v>
      </c>
      <c r="F33" s="1122">
        <v>26.6</v>
      </c>
      <c r="G33" s="1122">
        <v>17.48</v>
      </c>
      <c r="H33" s="1105">
        <v>424.35000000000008</v>
      </c>
      <c r="I33" s="1124">
        <v>12730.5</v>
      </c>
      <c r="K33" s="122"/>
      <c r="L33" s="122"/>
      <c r="M33" s="122"/>
      <c r="S33" s="122"/>
      <c r="T33" s="122"/>
      <c r="U33" s="122"/>
      <c r="V33" s="122"/>
      <c r="W33" s="122"/>
      <c r="X33" s="122"/>
      <c r="Y33" s="122"/>
      <c r="Z33" s="122"/>
      <c r="AA33" s="122"/>
    </row>
    <row r="34" spans="1:27" ht="15">
      <c r="A34" s="1121" t="s">
        <v>885</v>
      </c>
      <c r="B34" s="1125">
        <v>91.79</v>
      </c>
      <c r="C34" s="1122">
        <v>275.37</v>
      </c>
      <c r="D34" s="1122">
        <v>18.36</v>
      </c>
      <c r="E34" s="1123">
        <v>9.18</v>
      </c>
      <c r="F34" s="1122">
        <v>36.72</v>
      </c>
      <c r="G34" s="1122">
        <v>18.36</v>
      </c>
      <c r="H34" s="1105">
        <v>449.78000000000009</v>
      </c>
      <c r="I34" s="1124">
        <v>13493.4</v>
      </c>
      <c r="K34" s="122"/>
      <c r="L34" s="122"/>
      <c r="M34" s="122"/>
      <c r="S34" s="122"/>
      <c r="T34" s="122"/>
      <c r="U34" s="122"/>
      <c r="V34" s="122"/>
      <c r="W34" s="122"/>
      <c r="X34" s="122"/>
      <c r="Y34" s="122"/>
      <c r="Z34" s="122"/>
      <c r="AA34" s="122"/>
    </row>
    <row r="35" spans="1:27" ht="15">
      <c r="A35" s="1121" t="s">
        <v>886</v>
      </c>
      <c r="B35" s="1127">
        <v>91.79</v>
      </c>
      <c r="C35" s="1122">
        <v>275.37</v>
      </c>
      <c r="D35" s="1122">
        <v>18.36</v>
      </c>
      <c r="E35" s="1123">
        <v>9.18</v>
      </c>
      <c r="F35" s="1122">
        <v>73.430000000000007</v>
      </c>
      <c r="G35" s="1122">
        <v>18.36</v>
      </c>
      <c r="H35" s="1105">
        <v>486.49000000000007</v>
      </c>
      <c r="I35" s="1124">
        <v>14594.7</v>
      </c>
      <c r="K35" s="122"/>
      <c r="L35" s="122"/>
      <c r="M35" s="122"/>
      <c r="S35" s="122"/>
      <c r="T35" s="122"/>
      <c r="U35" s="122"/>
      <c r="V35" s="122"/>
      <c r="W35" s="122"/>
      <c r="X35" s="122"/>
      <c r="Y35" s="122"/>
      <c r="Z35" s="122"/>
      <c r="AA35" s="122"/>
    </row>
    <row r="36" spans="1:27" ht="15" customHeight="1" thickBot="1">
      <c r="A36" s="1128" t="s">
        <v>887</v>
      </c>
      <c r="B36" s="1129">
        <v>91.79</v>
      </c>
      <c r="C36" s="1130">
        <v>275.37</v>
      </c>
      <c r="D36" s="1131">
        <v>15.34</v>
      </c>
      <c r="E36" s="1132">
        <v>7.07</v>
      </c>
      <c r="F36" s="1131">
        <v>22.68</v>
      </c>
      <c r="G36" s="1131">
        <v>15.34</v>
      </c>
      <c r="H36" s="1112">
        <v>427.59</v>
      </c>
      <c r="I36" s="1113">
        <v>12827.7</v>
      </c>
      <c r="K36" s="122"/>
      <c r="L36" s="122"/>
      <c r="M36" s="122"/>
      <c r="S36" s="122"/>
      <c r="T36" s="122"/>
      <c r="U36" s="122"/>
      <c r="V36" s="122"/>
      <c r="W36" s="122"/>
      <c r="X36" s="122"/>
      <c r="Y36" s="122"/>
      <c r="Z36" s="122"/>
      <c r="AA36" s="122"/>
    </row>
    <row r="37" spans="1:27" ht="23.25" customHeight="1" thickBot="1">
      <c r="A37" s="777" t="s">
        <v>993</v>
      </c>
      <c r="B37" s="1133">
        <v>91.85153382331373</v>
      </c>
      <c r="C37" s="778">
        <v>318.19537718168925</v>
      </c>
      <c r="D37" s="778">
        <v>17.156394407053114</v>
      </c>
      <c r="E37" s="778">
        <v>8.1229062572994568</v>
      </c>
      <c r="F37" s="778">
        <v>36.571630841603785</v>
      </c>
      <c r="G37" s="778">
        <v>17.52343203559148</v>
      </c>
      <c r="H37" s="778">
        <v>489.42127454655088</v>
      </c>
      <c r="I37" s="631">
        <v>14682.638236396526</v>
      </c>
      <c r="K37" s="122"/>
      <c r="S37" s="122"/>
      <c r="T37" s="122"/>
      <c r="U37" s="122"/>
      <c r="V37" s="122"/>
      <c r="W37" s="122"/>
      <c r="X37" s="122"/>
      <c r="Y37" s="122"/>
      <c r="Z37" s="122"/>
    </row>
    <row r="38" spans="1:27" ht="23.25" customHeight="1">
      <c r="A38" s="640" t="s">
        <v>1011</v>
      </c>
      <c r="B38" s="629"/>
      <c r="C38" s="629"/>
      <c r="D38" s="629"/>
      <c r="E38" s="629"/>
      <c r="F38" s="202"/>
      <c r="G38" s="202"/>
      <c r="H38" s="202"/>
      <c r="I38" s="202"/>
      <c r="K38" s="122"/>
      <c r="S38" s="122"/>
      <c r="T38" s="122"/>
      <c r="U38" s="122"/>
      <c r="V38" s="122"/>
      <c r="W38" s="122"/>
      <c r="X38" s="122"/>
      <c r="Y38" s="122"/>
      <c r="Z38" s="122"/>
    </row>
    <row r="39" spans="1:27" ht="23.25" customHeight="1">
      <c r="A39" s="204"/>
      <c r="B39" s="202"/>
      <c r="C39" s="202"/>
      <c r="D39" s="202"/>
      <c r="E39" s="202"/>
      <c r="F39" s="202"/>
      <c r="G39" s="202"/>
      <c r="H39" s="202"/>
      <c r="I39" s="202"/>
      <c r="K39" s="122"/>
      <c r="S39" s="122"/>
      <c r="T39" s="122"/>
      <c r="U39" s="122"/>
      <c r="V39" s="122"/>
      <c r="W39" s="122"/>
      <c r="X39" s="122"/>
      <c r="Y39" s="122"/>
      <c r="Z39" s="122"/>
    </row>
    <row r="40" spans="1:27" ht="15" customHeight="1">
      <c r="A40" s="123"/>
      <c r="H40" s="122"/>
    </row>
    <row r="41" spans="1:27" ht="15" customHeight="1">
      <c r="A41" s="128" t="s">
        <v>204</v>
      </c>
      <c r="H41" s="122"/>
    </row>
  </sheetData>
  <hyperlinks>
    <hyperlink ref="A1" location="'Table of Contents'!A1" display="Return to Table of Contents" xr:uid="{B5170AA0-BB92-4838-A730-93E96D2A8BF6}"/>
    <hyperlink ref="A41" location="'Table of Contents'!A1" display="Return to Table of Contents" xr:uid="{1441AD47-BA2D-4AE8-80CD-E778DA7938F2}"/>
  </hyperlinks>
  <printOptions horizontalCentered="1"/>
  <pageMargins left="0.15" right="0.1" top="1" bottom="1" header="0" footer="0.5"/>
  <pageSetup scale="5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016A-2B66-4AF2-AE8F-2D307376B39C}">
  <sheetPr transitionEvaluation="1"/>
  <dimension ref="A1:AE760"/>
  <sheetViews>
    <sheetView showGridLines="0" defaultGridColor="0" topLeftCell="A10" colorId="22" zoomScale="87" zoomScaleNormal="87" workbookViewId="0">
      <selection activeCell="K16" sqref="K16"/>
    </sheetView>
  </sheetViews>
  <sheetFormatPr defaultColWidth="17.69921875" defaultRowHeight="15"/>
  <cols>
    <col min="1" max="1" width="30.69921875" style="99" customWidth="1"/>
    <col min="2" max="3" width="14.69921875" style="99" customWidth="1"/>
    <col min="4" max="4" width="13.3984375" style="99" customWidth="1"/>
    <col min="5" max="6" width="14.69921875" style="99" customWidth="1"/>
    <col min="7" max="7" width="12.69921875" style="99" customWidth="1"/>
    <col min="8" max="16384" width="17.69921875" style="99"/>
  </cols>
  <sheetData>
    <row r="1" spans="1:31" ht="16.2">
      <c r="A1" s="128" t="s">
        <v>204</v>
      </c>
    </row>
    <row r="2" spans="1:31" ht="15.9" customHeight="1">
      <c r="A2" s="662"/>
      <c r="B2" s="666"/>
      <c r="C2" s="665" t="s">
        <v>889</v>
      </c>
      <c r="D2" s="662"/>
      <c r="E2" s="668"/>
      <c r="F2" s="668"/>
      <c r="G2" s="668"/>
    </row>
    <row r="3" spans="1:31" ht="15.9" customHeight="1">
      <c r="A3" s="662"/>
      <c r="B3" s="666"/>
      <c r="C3" s="665" t="s">
        <v>1014</v>
      </c>
      <c r="D3" s="665"/>
      <c r="E3" s="668"/>
      <c r="F3" s="668"/>
      <c r="G3" s="668"/>
    </row>
    <row r="4" spans="1:31" ht="15.9" customHeight="1">
      <c r="A4" s="662"/>
      <c r="B4" s="666"/>
      <c r="C4" s="665" t="s">
        <v>1002</v>
      </c>
      <c r="D4" s="662"/>
      <c r="E4" s="668"/>
      <c r="F4" s="668"/>
      <c r="G4" s="668"/>
    </row>
    <row r="5" spans="1:31" ht="15.9" customHeight="1">
      <c r="A5" s="662"/>
      <c r="B5" s="664"/>
      <c r="C5" s="664" t="s">
        <v>1003</v>
      </c>
      <c r="D5" s="662"/>
      <c r="E5" s="664"/>
      <c r="F5" s="664"/>
      <c r="G5" s="664"/>
    </row>
    <row r="6" spans="1:31" ht="23.25" customHeight="1">
      <c r="A6" s="662"/>
      <c r="B6" s="665"/>
      <c r="C6" s="667"/>
      <c r="D6" s="667"/>
      <c r="E6" s="663"/>
      <c r="F6" s="668"/>
      <c r="G6" s="668"/>
    </row>
    <row r="7" spans="1:31" ht="15.9" customHeight="1" thickBot="1">
      <c r="A7" s="98"/>
      <c r="B7" s="98"/>
      <c r="C7" s="101"/>
      <c r="D7" s="101"/>
      <c r="E7" s="100"/>
      <c r="F7" s="100"/>
      <c r="G7" s="100"/>
    </row>
    <row r="8" spans="1:31" ht="18" customHeight="1" thickBot="1">
      <c r="A8" s="1134"/>
      <c r="B8" s="1135"/>
      <c r="C8" s="1135" t="s">
        <v>1004</v>
      </c>
      <c r="D8" s="1136"/>
      <c r="E8" s="1137"/>
      <c r="F8" s="1135" t="s">
        <v>1005</v>
      </c>
      <c r="G8" s="1069"/>
    </row>
    <row r="9" spans="1:31" ht="32.25" customHeight="1" thickBot="1">
      <c r="A9" s="1070" t="s">
        <v>850</v>
      </c>
      <c r="B9" s="1138" t="s">
        <v>1006</v>
      </c>
      <c r="C9" s="1138" t="s">
        <v>1007</v>
      </c>
      <c r="D9" s="1139" t="s">
        <v>1008</v>
      </c>
      <c r="E9" s="1138" t="s">
        <v>1006</v>
      </c>
      <c r="F9" s="1138" t="s">
        <v>1007</v>
      </c>
      <c r="G9" s="669" t="s">
        <v>1008</v>
      </c>
    </row>
    <row r="10" spans="1:31">
      <c r="A10" s="1073" t="s">
        <v>1015</v>
      </c>
      <c r="B10" s="677">
        <v>3855.3</v>
      </c>
      <c r="C10" s="677">
        <v>3855.3</v>
      </c>
      <c r="D10" s="1140">
        <v>0</v>
      </c>
      <c r="E10" s="677">
        <v>15267.6</v>
      </c>
      <c r="F10" s="677">
        <v>15267.6</v>
      </c>
      <c r="G10" s="671">
        <v>0</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5"/>
      <c r="AE10" s="106"/>
    </row>
    <row r="11" spans="1:31">
      <c r="A11" s="1078" t="s">
        <v>862</v>
      </c>
      <c r="B11" s="643">
        <v>3746.7</v>
      </c>
      <c r="C11" s="643">
        <v>3746.7</v>
      </c>
      <c r="D11" s="670">
        <v>0</v>
      </c>
      <c r="E11" s="643">
        <v>17503.5</v>
      </c>
      <c r="F11" s="643">
        <v>17503.5</v>
      </c>
      <c r="G11" s="672">
        <v>0</v>
      </c>
      <c r="I11" s="104"/>
      <c r="J11" s="104"/>
    </row>
    <row r="12" spans="1:31">
      <c r="A12" s="1078" t="s">
        <v>863</v>
      </c>
      <c r="B12" s="643">
        <v>3878.1</v>
      </c>
      <c r="C12" s="643">
        <v>3878.1</v>
      </c>
      <c r="D12" s="670">
        <v>0</v>
      </c>
      <c r="E12" s="643">
        <v>17741.7</v>
      </c>
      <c r="F12" s="643">
        <v>17741.7</v>
      </c>
      <c r="G12" s="672">
        <v>0</v>
      </c>
      <c r="I12" s="104"/>
      <c r="J12" s="104"/>
    </row>
    <row r="13" spans="1:31">
      <c r="A13" s="1078" t="s">
        <v>864</v>
      </c>
      <c r="B13" s="643">
        <v>3450</v>
      </c>
      <c r="C13" s="643">
        <v>3450</v>
      </c>
      <c r="D13" s="670">
        <v>0</v>
      </c>
      <c r="E13" s="643">
        <v>9280.5</v>
      </c>
      <c r="F13" s="643">
        <v>9280.5</v>
      </c>
      <c r="G13" s="672">
        <v>0</v>
      </c>
      <c r="I13" s="104"/>
      <c r="J13" s="104"/>
    </row>
    <row r="14" spans="1:31">
      <c r="A14" s="1078" t="s">
        <v>865</v>
      </c>
      <c r="B14" s="643">
        <v>3609.6</v>
      </c>
      <c r="C14" s="643">
        <v>3609.6</v>
      </c>
      <c r="D14" s="670">
        <v>0</v>
      </c>
      <c r="E14" s="643">
        <v>18698.7</v>
      </c>
      <c r="F14" s="643">
        <v>18698.7</v>
      </c>
      <c r="G14" s="672">
        <v>0</v>
      </c>
      <c r="I14" s="104"/>
      <c r="J14" s="104"/>
    </row>
    <row r="15" spans="1:31">
      <c r="A15" s="1078" t="s">
        <v>866</v>
      </c>
      <c r="B15" s="643">
        <v>3711.3</v>
      </c>
      <c r="C15" s="643">
        <v>3711.3</v>
      </c>
      <c r="D15" s="670">
        <v>0</v>
      </c>
      <c r="E15" s="643">
        <v>23800.2</v>
      </c>
      <c r="F15" s="643">
        <v>23800.2</v>
      </c>
      <c r="G15" s="672">
        <v>0</v>
      </c>
      <c r="I15" s="104"/>
      <c r="J15" s="104"/>
    </row>
    <row r="16" spans="1:31">
      <c r="A16" s="1078" t="s">
        <v>867</v>
      </c>
      <c r="B16" s="643">
        <v>3495.6</v>
      </c>
      <c r="C16" s="643">
        <v>3495.6</v>
      </c>
      <c r="D16" s="670">
        <v>0</v>
      </c>
      <c r="E16" s="643">
        <v>12038.1</v>
      </c>
      <c r="F16" s="643">
        <v>12038.1</v>
      </c>
      <c r="G16" s="672">
        <v>0</v>
      </c>
      <c r="I16" s="104"/>
      <c r="J16" s="104"/>
    </row>
    <row r="17" spans="1:10">
      <c r="A17" s="1078" t="s">
        <v>868</v>
      </c>
      <c r="B17" s="643">
        <v>3855</v>
      </c>
      <c r="C17" s="643">
        <v>3855</v>
      </c>
      <c r="D17" s="670">
        <v>0</v>
      </c>
      <c r="E17" s="643">
        <v>17778</v>
      </c>
      <c r="F17" s="643">
        <v>17778</v>
      </c>
      <c r="G17" s="672">
        <v>0</v>
      </c>
      <c r="I17" s="104"/>
      <c r="J17" s="104"/>
    </row>
    <row r="18" spans="1:10">
      <c r="A18" s="1078" t="s">
        <v>869</v>
      </c>
      <c r="B18" s="643">
        <v>3409.2</v>
      </c>
      <c r="C18" s="643">
        <v>3409.2</v>
      </c>
      <c r="D18" s="670">
        <v>0</v>
      </c>
      <c r="E18" s="643">
        <v>18611.7</v>
      </c>
      <c r="F18" s="643">
        <v>18611.7</v>
      </c>
      <c r="G18" s="672">
        <v>0</v>
      </c>
      <c r="I18" s="104"/>
      <c r="J18" s="104"/>
    </row>
    <row r="19" spans="1:10">
      <c r="A19" s="1078" t="s">
        <v>870</v>
      </c>
      <c r="B19" s="643">
        <v>3766.2</v>
      </c>
      <c r="C19" s="643">
        <v>3766.2</v>
      </c>
      <c r="D19" s="670">
        <v>0</v>
      </c>
      <c r="E19" s="643">
        <v>14286.9</v>
      </c>
      <c r="F19" s="643">
        <v>14286.9</v>
      </c>
      <c r="G19" s="672">
        <v>0</v>
      </c>
      <c r="I19" s="104"/>
      <c r="J19" s="104"/>
    </row>
    <row r="20" spans="1:10">
      <c r="A20" s="1078" t="s">
        <v>871</v>
      </c>
      <c r="B20" s="643">
        <v>3513</v>
      </c>
      <c r="C20" s="643">
        <v>3513</v>
      </c>
      <c r="D20" s="670">
        <v>0</v>
      </c>
      <c r="E20" s="643">
        <v>12000</v>
      </c>
      <c r="F20" s="643">
        <v>12000</v>
      </c>
      <c r="G20" s="672">
        <v>0</v>
      </c>
      <c r="I20" s="104"/>
      <c r="J20" s="104"/>
    </row>
    <row r="21" spans="1:10">
      <c r="A21" s="1078" t="s">
        <v>999</v>
      </c>
      <c r="B21" s="643">
        <v>3579.9</v>
      </c>
      <c r="C21" s="643">
        <v>3579.9</v>
      </c>
      <c r="D21" s="670">
        <v>0</v>
      </c>
      <c r="E21" s="643">
        <v>13493.4</v>
      </c>
      <c r="F21" s="643">
        <v>13493.4</v>
      </c>
      <c r="G21" s="672">
        <v>0</v>
      </c>
      <c r="I21" s="104"/>
      <c r="J21" s="104"/>
    </row>
    <row r="22" spans="1:10">
      <c r="A22" s="1078" t="s">
        <v>873</v>
      </c>
      <c r="B22" s="643">
        <v>3667.5</v>
      </c>
      <c r="C22" s="643">
        <v>3667.5</v>
      </c>
      <c r="D22" s="670">
        <v>0</v>
      </c>
      <c r="E22" s="643">
        <v>13809</v>
      </c>
      <c r="F22" s="643">
        <v>13809</v>
      </c>
      <c r="G22" s="672">
        <v>0</v>
      </c>
      <c r="I22" s="104"/>
      <c r="J22" s="104"/>
    </row>
    <row r="23" spans="1:10">
      <c r="A23" s="1078" t="s">
        <v>874</v>
      </c>
      <c r="B23" s="643">
        <v>3362.4</v>
      </c>
      <c r="C23" s="643">
        <v>3362.4</v>
      </c>
      <c r="D23" s="670">
        <v>0</v>
      </c>
      <c r="E23" s="643">
        <v>13262.4</v>
      </c>
      <c r="F23" s="643">
        <v>13262.4</v>
      </c>
      <c r="G23" s="672">
        <v>0</v>
      </c>
      <c r="I23" s="104"/>
      <c r="J23" s="104"/>
    </row>
    <row r="24" spans="1:10">
      <c r="A24" s="1078" t="s">
        <v>875</v>
      </c>
      <c r="B24" s="643">
        <v>3806.7</v>
      </c>
      <c r="C24" s="643">
        <v>3806.7</v>
      </c>
      <c r="D24" s="670">
        <v>0</v>
      </c>
      <c r="E24" s="643">
        <v>15989.1</v>
      </c>
      <c r="F24" s="643">
        <v>15989.1</v>
      </c>
      <c r="G24" s="672">
        <v>0</v>
      </c>
      <c r="I24" s="104"/>
      <c r="J24" s="104"/>
    </row>
    <row r="25" spans="1:10">
      <c r="A25" s="1078" t="s">
        <v>876</v>
      </c>
      <c r="B25" s="643">
        <v>3360</v>
      </c>
      <c r="C25" s="643">
        <v>3360</v>
      </c>
      <c r="D25" s="670">
        <v>0</v>
      </c>
      <c r="E25" s="643">
        <v>9279.9</v>
      </c>
      <c r="F25" s="643">
        <v>9279.9</v>
      </c>
      <c r="G25" s="672">
        <v>0</v>
      </c>
      <c r="I25" s="104"/>
      <c r="J25" s="104"/>
    </row>
    <row r="26" spans="1:10">
      <c r="A26" s="1078" t="s">
        <v>877</v>
      </c>
      <c r="B26" s="643">
        <v>3677.7</v>
      </c>
      <c r="C26" s="643">
        <v>3677.7</v>
      </c>
      <c r="D26" s="670">
        <v>0</v>
      </c>
      <c r="E26" s="643">
        <v>13525.8</v>
      </c>
      <c r="F26" s="643">
        <v>13525.8</v>
      </c>
      <c r="G26" s="672">
        <v>0</v>
      </c>
      <c r="I26" s="104"/>
      <c r="J26" s="104"/>
    </row>
    <row r="27" spans="1:10">
      <c r="A27" s="1078" t="s">
        <v>878</v>
      </c>
      <c r="B27" s="643">
        <v>3685.5</v>
      </c>
      <c r="C27" s="643">
        <v>3685.5</v>
      </c>
      <c r="D27" s="670">
        <v>0</v>
      </c>
      <c r="E27" s="643">
        <v>16740</v>
      </c>
      <c r="F27" s="643">
        <v>16740</v>
      </c>
      <c r="G27" s="672">
        <v>0</v>
      </c>
      <c r="I27" s="104"/>
      <c r="J27" s="104"/>
    </row>
    <row r="28" spans="1:10">
      <c r="A28" s="1078" t="s">
        <v>879</v>
      </c>
      <c r="B28" s="643">
        <v>3782.4</v>
      </c>
      <c r="C28" s="643">
        <v>3782.4</v>
      </c>
      <c r="D28" s="670">
        <v>0</v>
      </c>
      <c r="E28" s="643">
        <v>14303.1</v>
      </c>
      <c r="F28" s="643">
        <v>14303.1</v>
      </c>
      <c r="G28" s="672">
        <v>0</v>
      </c>
      <c r="I28" s="104"/>
      <c r="J28" s="104"/>
    </row>
    <row r="29" spans="1:10">
      <c r="A29" s="1078" t="s">
        <v>880</v>
      </c>
      <c r="B29" s="643">
        <v>3626.7</v>
      </c>
      <c r="C29" s="643">
        <v>3626.7</v>
      </c>
      <c r="D29" s="670">
        <v>0</v>
      </c>
      <c r="E29" s="643">
        <v>14594.7</v>
      </c>
      <c r="F29" s="643">
        <v>14594.7</v>
      </c>
      <c r="G29" s="672">
        <v>0</v>
      </c>
      <c r="I29" s="104"/>
      <c r="J29" s="104"/>
    </row>
    <row r="30" spans="1:10">
      <c r="A30" s="1078" t="s">
        <v>473</v>
      </c>
      <c r="B30" s="643">
        <v>3686.7</v>
      </c>
      <c r="C30" s="643">
        <v>3686.7</v>
      </c>
      <c r="D30" s="670">
        <v>0</v>
      </c>
      <c r="E30" s="643">
        <v>14061</v>
      </c>
      <c r="F30" s="643">
        <v>14061</v>
      </c>
      <c r="G30" s="672">
        <v>0</v>
      </c>
      <c r="I30" s="104"/>
      <c r="J30" s="104"/>
    </row>
    <row r="31" spans="1:10">
      <c r="A31" s="1078" t="s">
        <v>990</v>
      </c>
      <c r="B31" s="643">
        <v>3682.5</v>
      </c>
      <c r="C31" s="643">
        <v>3682.5</v>
      </c>
      <c r="D31" s="670">
        <v>0</v>
      </c>
      <c r="E31" s="643">
        <v>17040</v>
      </c>
      <c r="F31" s="643">
        <v>17040</v>
      </c>
      <c r="G31" s="672">
        <v>0</v>
      </c>
      <c r="I31" s="104"/>
      <c r="J31" s="104"/>
    </row>
    <row r="32" spans="1:10">
      <c r="A32" s="1078" t="s">
        <v>991</v>
      </c>
      <c r="B32" s="643">
        <v>3681</v>
      </c>
      <c r="C32" s="643">
        <v>3681</v>
      </c>
      <c r="D32" s="670">
        <v>0</v>
      </c>
      <c r="E32" s="643">
        <v>12773.7</v>
      </c>
      <c r="F32" s="643">
        <v>12773.7</v>
      </c>
      <c r="G32" s="672">
        <v>0</v>
      </c>
      <c r="I32" s="104"/>
      <c r="J32" s="104"/>
    </row>
    <row r="33" spans="1:10">
      <c r="A33" s="1078" t="s">
        <v>883</v>
      </c>
      <c r="B33" s="643">
        <v>3639.9</v>
      </c>
      <c r="C33" s="643">
        <v>3639.9</v>
      </c>
      <c r="D33" s="670">
        <v>0</v>
      </c>
      <c r="E33" s="643">
        <v>12714.9</v>
      </c>
      <c r="F33" s="643">
        <v>12714.9</v>
      </c>
      <c r="G33" s="672">
        <v>0</v>
      </c>
      <c r="I33" s="104"/>
      <c r="J33" s="104"/>
    </row>
    <row r="34" spans="1:10">
      <c r="A34" s="1078" t="s">
        <v>884</v>
      </c>
      <c r="B34" s="643">
        <v>3588.3</v>
      </c>
      <c r="C34" s="643">
        <v>3588.3</v>
      </c>
      <c r="D34" s="670">
        <v>0</v>
      </c>
      <c r="E34" s="643">
        <v>12730.5</v>
      </c>
      <c r="F34" s="643">
        <v>12730.5</v>
      </c>
      <c r="G34" s="672">
        <v>0</v>
      </c>
      <c r="I34" s="104"/>
      <c r="J34" s="104"/>
    </row>
    <row r="35" spans="1:10">
      <c r="A35" s="1078" t="s">
        <v>885</v>
      </c>
      <c r="B35" s="643">
        <v>3579.9</v>
      </c>
      <c r="C35" s="643">
        <v>3579.9</v>
      </c>
      <c r="D35" s="670">
        <v>0</v>
      </c>
      <c r="E35" s="643">
        <v>13493.4</v>
      </c>
      <c r="F35" s="643">
        <v>13493.4</v>
      </c>
      <c r="G35" s="672">
        <v>0</v>
      </c>
      <c r="I35" s="104"/>
      <c r="J35" s="104"/>
    </row>
    <row r="36" spans="1:10">
      <c r="A36" s="1078" t="s">
        <v>886</v>
      </c>
      <c r="B36" s="643">
        <v>3855.3</v>
      </c>
      <c r="C36" s="643">
        <v>3855.3</v>
      </c>
      <c r="D36" s="670">
        <v>0</v>
      </c>
      <c r="E36" s="643">
        <v>14594.7</v>
      </c>
      <c r="F36" s="643">
        <v>14594.7</v>
      </c>
      <c r="G36" s="672">
        <v>0</v>
      </c>
      <c r="I36" s="104"/>
      <c r="J36" s="104"/>
    </row>
    <row r="37" spans="1:10" ht="15.6" thickBot="1">
      <c r="A37" s="1078" t="s">
        <v>887</v>
      </c>
      <c r="B37" s="678">
        <v>3365.7</v>
      </c>
      <c r="C37" s="678">
        <v>3365.7</v>
      </c>
      <c r="D37" s="674">
        <v>0</v>
      </c>
      <c r="E37" s="678">
        <v>12827.7</v>
      </c>
      <c r="F37" s="678">
        <v>12827.7</v>
      </c>
      <c r="G37" s="673">
        <v>0</v>
      </c>
      <c r="I37" s="104"/>
      <c r="J37" s="104"/>
    </row>
    <row r="38" spans="1:10" ht="22.5" customHeight="1" thickBot="1">
      <c r="A38" s="1141" t="s">
        <v>993</v>
      </c>
      <c r="B38" s="675">
        <v>3644.9145601231558</v>
      </c>
      <c r="C38" s="675">
        <v>3645.7475873083131</v>
      </c>
      <c r="D38" s="679">
        <v>2.2854505130820435E-4</v>
      </c>
      <c r="E38" s="676">
        <v>14654.454136495813</v>
      </c>
      <c r="F38" s="676">
        <v>14682.638236396526</v>
      </c>
      <c r="G38" s="1142">
        <v>1.9232446079668897E-3</v>
      </c>
      <c r="I38" s="104"/>
      <c r="J38" s="104"/>
    </row>
    <row r="39" spans="1:10" ht="15.6">
      <c r="A39" s="197" t="s">
        <v>1009</v>
      </c>
      <c r="B39" s="108"/>
      <c r="C39" s="109"/>
      <c r="D39" s="110"/>
    </row>
    <row r="40" spans="1:10" ht="15.6">
      <c r="A40" s="107"/>
      <c r="B40" s="108"/>
      <c r="C40" s="109"/>
      <c r="D40" s="110"/>
    </row>
    <row r="41" spans="1:10" ht="16.2">
      <c r="A41" s="128" t="s">
        <v>204</v>
      </c>
      <c r="B41" s="108"/>
      <c r="C41" s="108"/>
      <c r="D41" s="110"/>
    </row>
    <row r="42" spans="1:10">
      <c r="A42" s="124"/>
      <c r="B42" s="108"/>
      <c r="C42" s="108"/>
      <c r="D42" s="110"/>
    </row>
    <row r="43" spans="1:10">
      <c r="A43" s="111"/>
      <c r="B43" s="108"/>
      <c r="C43" s="108"/>
      <c r="D43" s="110"/>
    </row>
    <row r="44" spans="1:10">
      <c r="A44" s="107"/>
      <c r="B44" s="108"/>
      <c r="C44" s="108"/>
      <c r="D44" s="110"/>
    </row>
    <row r="45" spans="1:10">
      <c r="A45" s="107"/>
      <c r="B45" s="108"/>
      <c r="C45" s="108"/>
      <c r="D45" s="110"/>
    </row>
    <row r="46" spans="1:10">
      <c r="A46" s="113"/>
      <c r="B46" s="114"/>
      <c r="C46" s="114"/>
      <c r="D46" s="115"/>
    </row>
    <row r="47" spans="1:10">
      <c r="A47" s="113"/>
      <c r="B47" s="116"/>
      <c r="C47" s="116"/>
      <c r="D47" s="115"/>
    </row>
    <row r="48" spans="1:10">
      <c r="A48" s="113"/>
      <c r="B48" s="117"/>
      <c r="C48" s="118"/>
      <c r="D48" s="113"/>
    </row>
    <row r="49" spans="1:4">
      <c r="A49" s="113"/>
      <c r="B49" s="119"/>
      <c r="C49" s="120"/>
      <c r="D49" s="113"/>
    </row>
    <row r="50" spans="1:4">
      <c r="A50" s="113"/>
      <c r="B50" s="121"/>
      <c r="C50" s="120"/>
      <c r="D50" s="113"/>
    </row>
    <row r="51" spans="1:4">
      <c r="A51" s="113"/>
      <c r="B51" s="119"/>
      <c r="C51" s="120"/>
      <c r="D51" s="113"/>
    </row>
    <row r="52" spans="1:4">
      <c r="A52" s="113"/>
      <c r="B52" s="119"/>
      <c r="C52" s="120"/>
      <c r="D52" s="113"/>
    </row>
    <row r="53" spans="1:4">
      <c r="A53" s="113"/>
      <c r="B53" s="119"/>
      <c r="C53" s="120"/>
      <c r="D53" s="113"/>
    </row>
    <row r="54" spans="1:4">
      <c r="A54" s="113"/>
      <c r="B54" s="119"/>
      <c r="C54" s="120"/>
      <c r="D54" s="113"/>
    </row>
    <row r="55" spans="1:4">
      <c r="A55" s="113"/>
      <c r="B55" s="119"/>
      <c r="C55" s="120"/>
      <c r="D55" s="113"/>
    </row>
    <row r="56" spans="1:4">
      <c r="A56" s="113"/>
      <c r="B56" s="119"/>
      <c r="C56" s="120"/>
      <c r="D56" s="113"/>
    </row>
    <row r="57" spans="1:4">
      <c r="A57" s="113"/>
      <c r="B57" s="119"/>
      <c r="C57" s="120"/>
      <c r="D57" s="113"/>
    </row>
    <row r="58" spans="1:4">
      <c r="A58" s="113"/>
      <c r="B58" s="119"/>
      <c r="C58" s="120"/>
      <c r="D58" s="113"/>
    </row>
    <row r="59" spans="1:4">
      <c r="A59" s="113"/>
      <c r="B59" s="119"/>
      <c r="C59" s="120"/>
      <c r="D59" s="113"/>
    </row>
    <row r="60" spans="1:4">
      <c r="A60" s="113"/>
      <c r="B60" s="119"/>
      <c r="C60" s="120"/>
      <c r="D60" s="113"/>
    </row>
    <row r="61" spans="1:4">
      <c r="A61" s="113"/>
      <c r="B61" s="119"/>
      <c r="C61" s="120"/>
      <c r="D61" s="113"/>
    </row>
    <row r="62" spans="1:4">
      <c r="A62" s="113"/>
      <c r="B62" s="119"/>
      <c r="C62" s="120"/>
      <c r="D62" s="113"/>
    </row>
    <row r="63" spans="1:4">
      <c r="A63" s="113"/>
      <c r="B63" s="119"/>
      <c r="C63" s="120"/>
      <c r="D63" s="113"/>
    </row>
    <row r="64" spans="1:4">
      <c r="A64" s="113"/>
      <c r="B64" s="119"/>
      <c r="C64" s="120"/>
      <c r="D64" s="113"/>
    </row>
    <row r="65" spans="1:4">
      <c r="A65" s="113"/>
      <c r="B65" s="119"/>
      <c r="C65" s="120"/>
      <c r="D65" s="113"/>
    </row>
    <row r="66" spans="1:4">
      <c r="A66" s="113"/>
      <c r="B66" s="119"/>
      <c r="C66" s="120"/>
      <c r="D66" s="113"/>
    </row>
    <row r="67" spans="1:4">
      <c r="A67" s="113"/>
      <c r="B67" s="119"/>
      <c r="C67" s="120"/>
      <c r="D67" s="113"/>
    </row>
    <row r="68" spans="1:4">
      <c r="A68" s="113"/>
      <c r="B68" s="119"/>
      <c r="C68" s="120"/>
      <c r="D68" s="113"/>
    </row>
    <row r="69" spans="1:4">
      <c r="A69" s="113"/>
      <c r="B69" s="119"/>
      <c r="C69" s="120"/>
      <c r="D69" s="113"/>
    </row>
    <row r="70" spans="1:4">
      <c r="A70" s="113"/>
      <c r="B70" s="119"/>
      <c r="C70" s="120"/>
      <c r="D70" s="113"/>
    </row>
    <row r="71" spans="1:4">
      <c r="A71" s="113"/>
      <c r="B71" s="119"/>
      <c r="C71" s="120"/>
      <c r="D71" s="113"/>
    </row>
    <row r="72" spans="1:4">
      <c r="A72" s="113"/>
      <c r="B72" s="119"/>
      <c r="C72" s="120"/>
      <c r="D72" s="113"/>
    </row>
    <row r="73" spans="1:4">
      <c r="A73" s="113"/>
      <c r="B73" s="119"/>
      <c r="C73" s="120"/>
      <c r="D73" s="113"/>
    </row>
    <row r="74" spans="1:4">
      <c r="A74" s="113"/>
      <c r="B74" s="119"/>
      <c r="C74" s="120"/>
      <c r="D74" s="113"/>
    </row>
    <row r="75" spans="1:4">
      <c r="A75" s="113"/>
      <c r="B75" s="119"/>
      <c r="C75" s="120"/>
      <c r="D75" s="113"/>
    </row>
    <row r="76" spans="1:4">
      <c r="A76" s="113"/>
      <c r="B76" s="119"/>
      <c r="C76" s="120"/>
      <c r="D76" s="113"/>
    </row>
    <row r="77" spans="1:4">
      <c r="A77" s="113"/>
      <c r="B77" s="120"/>
      <c r="C77" s="120"/>
      <c r="D77" s="113"/>
    </row>
    <row r="78" spans="1:4">
      <c r="A78" s="113"/>
      <c r="B78" s="120"/>
      <c r="C78" s="120"/>
      <c r="D78" s="113"/>
    </row>
    <row r="79" spans="1:4">
      <c r="A79" s="113"/>
      <c r="B79" s="120"/>
      <c r="C79" s="120"/>
      <c r="D79" s="113"/>
    </row>
    <row r="80" spans="1:4">
      <c r="A80" s="113"/>
      <c r="B80" s="120"/>
      <c r="C80" s="120"/>
      <c r="D80" s="113"/>
    </row>
    <row r="81" spans="1:4">
      <c r="A81" s="113"/>
      <c r="B81" s="120"/>
      <c r="C81" s="120"/>
      <c r="D81" s="113"/>
    </row>
    <row r="82" spans="1:4">
      <c r="A82" s="113"/>
      <c r="B82" s="120"/>
      <c r="C82" s="120"/>
      <c r="D82" s="113"/>
    </row>
    <row r="83" spans="1:4">
      <c r="A83" s="113"/>
      <c r="B83" s="120"/>
      <c r="C83" s="120"/>
      <c r="D83" s="113"/>
    </row>
    <row r="84" spans="1:4">
      <c r="A84" s="113"/>
      <c r="B84" s="120"/>
      <c r="C84" s="120"/>
      <c r="D84" s="113"/>
    </row>
    <row r="85" spans="1:4">
      <c r="A85" s="113"/>
      <c r="B85" s="120"/>
      <c r="C85" s="120"/>
      <c r="D85" s="113"/>
    </row>
    <row r="86" spans="1:4">
      <c r="A86" s="113"/>
      <c r="B86" s="120"/>
      <c r="C86" s="120"/>
      <c r="D86" s="113"/>
    </row>
    <row r="87" spans="1:4">
      <c r="A87" s="113"/>
      <c r="B87" s="120"/>
      <c r="C87" s="120"/>
      <c r="D87" s="113"/>
    </row>
    <row r="88" spans="1:4">
      <c r="A88" s="113"/>
      <c r="B88" s="120"/>
      <c r="C88" s="120"/>
      <c r="D88" s="113"/>
    </row>
    <row r="89" spans="1:4">
      <c r="A89" s="113"/>
      <c r="B89" s="120"/>
      <c r="C89" s="120"/>
      <c r="D89" s="113"/>
    </row>
    <row r="90" spans="1:4">
      <c r="A90" s="113"/>
      <c r="B90" s="120"/>
      <c r="C90" s="120"/>
      <c r="D90" s="113"/>
    </row>
    <row r="91" spans="1:4">
      <c r="A91" s="113"/>
      <c r="B91" s="120"/>
      <c r="C91" s="120"/>
      <c r="D91" s="113"/>
    </row>
    <row r="92" spans="1:4">
      <c r="A92" s="113"/>
      <c r="B92" s="120"/>
      <c r="C92" s="120"/>
      <c r="D92" s="113"/>
    </row>
    <row r="93" spans="1:4">
      <c r="A93" s="113"/>
      <c r="B93" s="120"/>
      <c r="C93" s="120"/>
      <c r="D93" s="113"/>
    </row>
    <row r="94" spans="1:4">
      <c r="A94" s="113"/>
      <c r="B94" s="120"/>
      <c r="C94" s="120"/>
      <c r="D94" s="113"/>
    </row>
    <row r="95" spans="1:4">
      <c r="A95" s="113"/>
      <c r="B95" s="120"/>
      <c r="C95" s="120"/>
      <c r="D95" s="113"/>
    </row>
    <row r="96" spans="1:4">
      <c r="A96" s="113"/>
      <c r="B96" s="120"/>
      <c r="C96" s="120"/>
      <c r="D96" s="113"/>
    </row>
    <row r="97" spans="1:4">
      <c r="A97" s="113"/>
      <c r="B97" s="120"/>
      <c r="C97" s="120"/>
      <c r="D97" s="113"/>
    </row>
    <row r="98" spans="1:4">
      <c r="A98" s="113"/>
      <c r="B98" s="120"/>
      <c r="C98" s="120"/>
      <c r="D98" s="113"/>
    </row>
    <row r="99" spans="1:4">
      <c r="A99" s="113"/>
      <c r="B99" s="120"/>
      <c r="C99" s="120"/>
      <c r="D99" s="113"/>
    </row>
    <row r="100" spans="1:4">
      <c r="A100" s="113"/>
      <c r="B100" s="120"/>
      <c r="C100" s="120"/>
      <c r="D100" s="113"/>
    </row>
    <row r="101" spans="1:4">
      <c r="A101" s="113"/>
      <c r="B101" s="120"/>
      <c r="C101" s="120"/>
      <c r="D101" s="113"/>
    </row>
    <row r="102" spans="1:4">
      <c r="A102" s="113"/>
      <c r="B102" s="120"/>
      <c r="C102" s="120"/>
      <c r="D102" s="113"/>
    </row>
    <row r="103" spans="1:4">
      <c r="A103" s="113"/>
      <c r="B103" s="120"/>
      <c r="C103" s="120"/>
      <c r="D103" s="113"/>
    </row>
    <row r="104" spans="1:4">
      <c r="A104" s="113"/>
      <c r="B104" s="120"/>
      <c r="C104" s="120"/>
      <c r="D104" s="113"/>
    </row>
    <row r="105" spans="1:4">
      <c r="A105" s="113"/>
      <c r="B105" s="120"/>
      <c r="C105" s="120"/>
      <c r="D105" s="113"/>
    </row>
    <row r="106" spans="1:4">
      <c r="A106" s="113"/>
      <c r="B106" s="120"/>
      <c r="C106" s="120"/>
      <c r="D106" s="113"/>
    </row>
    <row r="107" spans="1:4">
      <c r="A107" s="113"/>
      <c r="B107" s="120"/>
      <c r="C107" s="120"/>
      <c r="D107" s="113"/>
    </row>
    <row r="108" spans="1:4">
      <c r="A108" s="113"/>
      <c r="B108" s="120"/>
      <c r="C108" s="120"/>
      <c r="D108" s="113"/>
    </row>
    <row r="109" spans="1:4">
      <c r="A109" s="113"/>
      <c r="B109" s="120"/>
      <c r="C109" s="120"/>
      <c r="D109" s="113"/>
    </row>
    <row r="110" spans="1:4">
      <c r="A110" s="113"/>
      <c r="B110" s="120"/>
      <c r="C110" s="120"/>
      <c r="D110" s="113"/>
    </row>
    <row r="111" spans="1:4">
      <c r="A111" s="113"/>
      <c r="B111" s="120"/>
      <c r="C111" s="120"/>
      <c r="D111" s="113"/>
    </row>
    <row r="112" spans="1:4">
      <c r="A112" s="113"/>
      <c r="B112" s="120"/>
      <c r="C112" s="120"/>
      <c r="D112" s="113"/>
    </row>
    <row r="113" spans="1:4">
      <c r="A113" s="113"/>
      <c r="B113" s="120"/>
      <c r="C113" s="120"/>
      <c r="D113" s="113"/>
    </row>
    <row r="114" spans="1:4">
      <c r="A114" s="113"/>
      <c r="B114" s="120"/>
      <c r="C114" s="120"/>
      <c r="D114" s="113"/>
    </row>
    <row r="115" spans="1:4">
      <c r="A115" s="113"/>
      <c r="B115" s="120"/>
      <c r="C115" s="120"/>
      <c r="D115" s="113"/>
    </row>
    <row r="116" spans="1:4">
      <c r="A116" s="113"/>
      <c r="B116" s="120"/>
      <c r="C116" s="120"/>
      <c r="D116" s="113"/>
    </row>
    <row r="117" spans="1:4">
      <c r="A117" s="113"/>
      <c r="B117" s="120"/>
      <c r="C117" s="120"/>
      <c r="D117" s="113"/>
    </row>
    <row r="118" spans="1:4">
      <c r="A118" s="113"/>
      <c r="B118" s="120"/>
      <c r="C118" s="120"/>
      <c r="D118" s="113"/>
    </row>
    <row r="119" spans="1:4">
      <c r="A119" s="113"/>
      <c r="B119" s="120"/>
      <c r="C119" s="120"/>
      <c r="D119" s="113"/>
    </row>
    <row r="120" spans="1:4">
      <c r="A120" s="113"/>
      <c r="B120" s="120"/>
      <c r="C120" s="120"/>
      <c r="D120" s="113"/>
    </row>
    <row r="121" spans="1:4">
      <c r="A121" s="113"/>
      <c r="B121" s="120"/>
      <c r="C121" s="120"/>
      <c r="D121" s="113"/>
    </row>
    <row r="122" spans="1:4">
      <c r="A122" s="113"/>
      <c r="B122" s="120"/>
      <c r="C122" s="120"/>
      <c r="D122" s="113"/>
    </row>
    <row r="123" spans="1:4">
      <c r="A123" s="113"/>
      <c r="B123" s="120"/>
      <c r="C123" s="120"/>
      <c r="D123" s="113"/>
    </row>
    <row r="124" spans="1:4">
      <c r="A124" s="113"/>
      <c r="B124" s="120"/>
      <c r="C124" s="120"/>
      <c r="D124" s="113"/>
    </row>
    <row r="125" spans="1:4">
      <c r="A125" s="113"/>
      <c r="B125" s="120"/>
      <c r="C125" s="120"/>
      <c r="D125" s="113"/>
    </row>
    <row r="126" spans="1:4">
      <c r="A126" s="113"/>
      <c r="B126" s="120"/>
      <c r="C126" s="120"/>
      <c r="D126" s="113"/>
    </row>
    <row r="127" spans="1:4">
      <c r="A127" s="113"/>
      <c r="B127" s="120"/>
      <c r="C127" s="120"/>
      <c r="D127" s="113"/>
    </row>
    <row r="128" spans="1:4">
      <c r="A128" s="113"/>
      <c r="B128" s="120"/>
      <c r="C128" s="120"/>
      <c r="D128" s="113"/>
    </row>
    <row r="129" spans="1:4">
      <c r="A129" s="113"/>
      <c r="B129" s="120"/>
      <c r="C129" s="120"/>
      <c r="D129" s="113"/>
    </row>
    <row r="130" spans="1:4">
      <c r="A130" s="113"/>
      <c r="B130" s="120"/>
      <c r="C130" s="120"/>
      <c r="D130" s="113"/>
    </row>
    <row r="131" spans="1:4">
      <c r="A131" s="113"/>
      <c r="B131" s="120"/>
      <c r="C131" s="120"/>
      <c r="D131" s="113"/>
    </row>
    <row r="132" spans="1:4">
      <c r="A132" s="113"/>
      <c r="B132" s="120"/>
      <c r="C132" s="120"/>
      <c r="D132" s="113"/>
    </row>
    <row r="133" spans="1:4">
      <c r="A133" s="113"/>
      <c r="B133" s="120"/>
      <c r="C133" s="120"/>
      <c r="D133" s="113"/>
    </row>
    <row r="134" spans="1:4">
      <c r="A134" s="113"/>
      <c r="B134" s="120"/>
      <c r="C134" s="120"/>
      <c r="D134" s="113"/>
    </row>
    <row r="135" spans="1:4">
      <c r="A135" s="113"/>
      <c r="B135" s="120"/>
      <c r="C135" s="120"/>
      <c r="D135" s="113"/>
    </row>
    <row r="136" spans="1:4">
      <c r="A136" s="113"/>
      <c r="B136" s="120"/>
      <c r="C136" s="120"/>
      <c r="D136" s="113"/>
    </row>
    <row r="137" spans="1:4">
      <c r="A137" s="113"/>
      <c r="B137" s="120"/>
      <c r="C137" s="120"/>
      <c r="D137" s="113"/>
    </row>
    <row r="138" spans="1:4">
      <c r="A138" s="113"/>
      <c r="B138" s="120"/>
      <c r="C138" s="120"/>
      <c r="D138" s="113"/>
    </row>
    <row r="139" spans="1:4">
      <c r="A139" s="113"/>
      <c r="B139" s="120"/>
      <c r="C139" s="120"/>
      <c r="D139" s="113"/>
    </row>
    <row r="140" spans="1:4">
      <c r="A140" s="113"/>
      <c r="B140" s="120"/>
      <c r="C140" s="120"/>
      <c r="D140" s="113"/>
    </row>
    <row r="141" spans="1:4">
      <c r="A141" s="113"/>
      <c r="B141" s="120"/>
      <c r="C141" s="120"/>
      <c r="D141" s="113"/>
    </row>
    <row r="142" spans="1:4">
      <c r="A142" s="113"/>
      <c r="B142" s="120"/>
      <c r="C142" s="120"/>
      <c r="D142" s="113"/>
    </row>
    <row r="143" spans="1:4">
      <c r="A143" s="113"/>
      <c r="B143" s="120"/>
      <c r="C143" s="120"/>
      <c r="D143" s="113"/>
    </row>
    <row r="144" spans="1:4">
      <c r="A144" s="113"/>
      <c r="B144" s="120"/>
      <c r="C144" s="120"/>
      <c r="D144" s="113"/>
    </row>
    <row r="145" spans="1:4">
      <c r="A145" s="113"/>
      <c r="B145" s="120"/>
      <c r="C145" s="120"/>
      <c r="D145" s="113"/>
    </row>
    <row r="146" spans="1:4">
      <c r="A146" s="113"/>
      <c r="B146" s="120"/>
      <c r="C146" s="120"/>
      <c r="D146" s="113"/>
    </row>
    <row r="147" spans="1:4">
      <c r="A147" s="113"/>
      <c r="B147" s="120"/>
      <c r="C147" s="120"/>
      <c r="D147" s="113"/>
    </row>
    <row r="148" spans="1:4">
      <c r="A148" s="113"/>
      <c r="B148" s="120"/>
      <c r="C148" s="120"/>
      <c r="D148" s="113"/>
    </row>
    <row r="149" spans="1:4">
      <c r="A149" s="113"/>
      <c r="B149" s="120"/>
      <c r="C149" s="120"/>
      <c r="D149" s="113"/>
    </row>
    <row r="150" spans="1:4">
      <c r="A150" s="113"/>
      <c r="B150" s="120"/>
      <c r="C150" s="120"/>
      <c r="D150" s="113"/>
    </row>
    <row r="151" spans="1:4">
      <c r="A151" s="113"/>
      <c r="B151" s="120"/>
      <c r="C151" s="120"/>
      <c r="D151" s="113"/>
    </row>
    <row r="152" spans="1:4">
      <c r="A152" s="113"/>
      <c r="B152" s="120"/>
      <c r="C152" s="120"/>
      <c r="D152" s="113"/>
    </row>
    <row r="153" spans="1:4">
      <c r="A153" s="113"/>
      <c r="B153" s="120"/>
      <c r="C153" s="120"/>
      <c r="D153" s="113"/>
    </row>
    <row r="154" spans="1:4">
      <c r="A154" s="113"/>
      <c r="B154" s="120"/>
      <c r="C154" s="120"/>
      <c r="D154" s="113"/>
    </row>
    <row r="155" spans="1:4">
      <c r="A155" s="113"/>
      <c r="B155" s="120"/>
      <c r="C155" s="120"/>
      <c r="D155" s="113"/>
    </row>
    <row r="156" spans="1:4">
      <c r="A156" s="113"/>
      <c r="B156" s="120"/>
      <c r="C156" s="120"/>
      <c r="D156" s="113"/>
    </row>
    <row r="157" spans="1:4">
      <c r="A157" s="113"/>
      <c r="B157" s="120"/>
      <c r="C157" s="120"/>
      <c r="D157" s="113"/>
    </row>
    <row r="158" spans="1:4">
      <c r="A158" s="113"/>
      <c r="B158" s="120"/>
      <c r="C158" s="120"/>
      <c r="D158" s="113"/>
    </row>
    <row r="159" spans="1:4">
      <c r="A159" s="113"/>
      <c r="B159" s="120"/>
      <c r="C159" s="120"/>
      <c r="D159" s="113"/>
    </row>
    <row r="160" spans="1:4">
      <c r="A160" s="113"/>
      <c r="B160" s="120"/>
      <c r="C160" s="120"/>
      <c r="D160" s="113"/>
    </row>
    <row r="161" spans="1:4">
      <c r="A161" s="113"/>
      <c r="B161" s="120"/>
      <c r="C161" s="120"/>
      <c r="D161" s="113"/>
    </row>
    <row r="162" spans="1:4">
      <c r="A162" s="113"/>
      <c r="B162" s="120"/>
      <c r="C162" s="120"/>
      <c r="D162" s="113"/>
    </row>
    <row r="163" spans="1:4">
      <c r="A163" s="113"/>
      <c r="B163" s="120"/>
      <c r="C163" s="120"/>
      <c r="D163" s="113"/>
    </row>
    <row r="164" spans="1:4">
      <c r="A164" s="113"/>
      <c r="B164" s="120"/>
      <c r="C164" s="120"/>
      <c r="D164" s="113"/>
    </row>
    <row r="165" spans="1:4">
      <c r="A165" s="113"/>
      <c r="B165" s="120"/>
      <c r="C165" s="120"/>
      <c r="D165" s="113"/>
    </row>
    <row r="166" spans="1:4">
      <c r="A166" s="113"/>
      <c r="B166" s="120"/>
      <c r="C166" s="120"/>
      <c r="D166" s="113"/>
    </row>
    <row r="167" spans="1:4">
      <c r="A167" s="113"/>
      <c r="B167" s="120"/>
      <c r="C167" s="120"/>
      <c r="D167" s="113"/>
    </row>
    <row r="168" spans="1:4">
      <c r="A168" s="113"/>
      <c r="B168" s="120"/>
      <c r="C168" s="120"/>
      <c r="D168" s="113"/>
    </row>
    <row r="169" spans="1:4">
      <c r="A169" s="113"/>
      <c r="B169" s="120"/>
      <c r="C169" s="120"/>
      <c r="D169" s="113"/>
    </row>
    <row r="170" spans="1:4">
      <c r="A170" s="113"/>
      <c r="B170" s="120"/>
      <c r="C170" s="120"/>
      <c r="D170" s="113"/>
    </row>
    <row r="171" spans="1:4">
      <c r="A171" s="113"/>
      <c r="B171" s="120"/>
      <c r="C171" s="120"/>
      <c r="D171" s="113"/>
    </row>
    <row r="172" spans="1:4">
      <c r="A172" s="113"/>
      <c r="B172" s="120"/>
      <c r="C172" s="120"/>
      <c r="D172" s="113"/>
    </row>
    <row r="173" spans="1:4">
      <c r="A173" s="113"/>
      <c r="B173" s="120"/>
      <c r="C173" s="120"/>
      <c r="D173" s="113"/>
    </row>
    <row r="174" spans="1:4">
      <c r="A174" s="113"/>
      <c r="B174" s="120"/>
      <c r="C174" s="120"/>
      <c r="D174" s="113"/>
    </row>
    <row r="175" spans="1:4">
      <c r="A175" s="113"/>
      <c r="B175" s="120"/>
      <c r="C175" s="120"/>
      <c r="D175" s="113"/>
    </row>
    <row r="176" spans="1:4">
      <c r="A176" s="113"/>
      <c r="B176" s="120"/>
      <c r="C176" s="120"/>
      <c r="D176" s="113"/>
    </row>
    <row r="177" spans="1:4">
      <c r="A177" s="113"/>
      <c r="B177" s="120"/>
      <c r="C177" s="120"/>
      <c r="D177" s="113"/>
    </row>
    <row r="178" spans="1:4">
      <c r="A178" s="113"/>
      <c r="B178" s="120"/>
      <c r="C178" s="120"/>
      <c r="D178" s="113"/>
    </row>
    <row r="179" spans="1:4">
      <c r="A179" s="113"/>
      <c r="B179" s="120"/>
      <c r="C179" s="120"/>
      <c r="D179" s="113"/>
    </row>
    <row r="180" spans="1:4">
      <c r="A180" s="113"/>
      <c r="B180" s="120"/>
      <c r="C180" s="120"/>
      <c r="D180" s="113"/>
    </row>
    <row r="181" spans="1:4">
      <c r="A181" s="113"/>
      <c r="B181" s="120"/>
      <c r="C181" s="120"/>
      <c r="D181" s="113"/>
    </row>
    <row r="182" spans="1:4">
      <c r="A182" s="113"/>
      <c r="B182" s="120"/>
      <c r="C182" s="120"/>
      <c r="D182" s="113"/>
    </row>
    <row r="183" spans="1:4">
      <c r="A183" s="113"/>
      <c r="B183" s="120"/>
      <c r="C183" s="120"/>
      <c r="D183" s="113"/>
    </row>
    <row r="184" spans="1:4">
      <c r="A184" s="113"/>
      <c r="B184" s="120"/>
      <c r="C184" s="120"/>
      <c r="D184" s="113"/>
    </row>
    <row r="185" spans="1:4">
      <c r="A185" s="113"/>
      <c r="B185" s="120"/>
      <c r="C185" s="120"/>
      <c r="D185" s="113"/>
    </row>
    <row r="186" spans="1:4">
      <c r="A186" s="113"/>
      <c r="B186" s="120"/>
      <c r="C186" s="120"/>
      <c r="D186" s="113"/>
    </row>
    <row r="187" spans="1:4">
      <c r="A187" s="113"/>
      <c r="B187" s="120"/>
      <c r="C187" s="120"/>
      <c r="D187" s="113"/>
    </row>
    <row r="188" spans="1:4">
      <c r="A188" s="113"/>
      <c r="B188" s="120"/>
      <c r="C188" s="120"/>
      <c r="D188" s="113"/>
    </row>
    <row r="189" spans="1:4">
      <c r="A189" s="113"/>
      <c r="B189" s="120"/>
      <c r="C189" s="120"/>
      <c r="D189" s="113"/>
    </row>
    <row r="190" spans="1:4">
      <c r="A190" s="113"/>
      <c r="B190" s="120"/>
      <c r="C190" s="120"/>
      <c r="D190" s="113"/>
    </row>
    <row r="191" spans="1:4">
      <c r="A191" s="113"/>
      <c r="B191" s="120"/>
      <c r="C191" s="120"/>
      <c r="D191" s="113"/>
    </row>
    <row r="192" spans="1:4">
      <c r="A192" s="113"/>
      <c r="B192" s="120"/>
      <c r="C192" s="120"/>
      <c r="D192" s="113"/>
    </row>
    <row r="193" spans="1:4">
      <c r="A193" s="113"/>
      <c r="B193" s="120"/>
      <c r="C193" s="120"/>
      <c r="D193" s="113"/>
    </row>
    <row r="194" spans="1:4">
      <c r="A194" s="113"/>
      <c r="B194" s="120"/>
      <c r="C194" s="120"/>
      <c r="D194" s="113"/>
    </row>
    <row r="195" spans="1:4">
      <c r="A195" s="113"/>
      <c r="B195" s="120"/>
      <c r="C195" s="120"/>
      <c r="D195" s="113"/>
    </row>
    <row r="196" spans="1:4">
      <c r="A196" s="113"/>
      <c r="B196" s="120"/>
      <c r="C196" s="120"/>
      <c r="D196" s="113"/>
    </row>
    <row r="197" spans="1:4">
      <c r="A197" s="113"/>
      <c r="B197" s="120"/>
      <c r="C197" s="120"/>
      <c r="D197" s="113"/>
    </row>
    <row r="198" spans="1:4">
      <c r="A198" s="113"/>
      <c r="B198" s="120"/>
      <c r="C198" s="120"/>
      <c r="D198" s="113"/>
    </row>
    <row r="199" spans="1:4">
      <c r="A199" s="113"/>
      <c r="B199" s="120"/>
      <c r="C199" s="120"/>
      <c r="D199" s="113"/>
    </row>
    <row r="200" spans="1:4">
      <c r="A200" s="113"/>
      <c r="B200" s="120"/>
      <c r="C200" s="120"/>
      <c r="D200" s="113"/>
    </row>
    <row r="201" spans="1:4">
      <c r="A201" s="113"/>
      <c r="B201" s="120"/>
      <c r="C201" s="120"/>
      <c r="D201" s="113"/>
    </row>
    <row r="202" spans="1:4">
      <c r="A202" s="113"/>
      <c r="B202" s="120"/>
      <c r="C202" s="120"/>
      <c r="D202" s="113"/>
    </row>
    <row r="203" spans="1:4">
      <c r="A203" s="113"/>
      <c r="B203" s="120"/>
      <c r="C203" s="120"/>
      <c r="D203" s="113"/>
    </row>
    <row r="204" spans="1:4">
      <c r="A204" s="113"/>
      <c r="B204" s="120"/>
      <c r="C204" s="120"/>
      <c r="D204" s="113"/>
    </row>
    <row r="205" spans="1:4">
      <c r="A205" s="113"/>
      <c r="B205" s="120"/>
      <c r="C205" s="120"/>
      <c r="D205" s="113"/>
    </row>
    <row r="206" spans="1:4">
      <c r="A206" s="113"/>
      <c r="B206" s="120"/>
      <c r="C206" s="120"/>
      <c r="D206" s="113"/>
    </row>
    <row r="207" spans="1:4">
      <c r="A207" s="113"/>
      <c r="B207" s="120"/>
      <c r="C207" s="120"/>
      <c r="D207" s="113"/>
    </row>
    <row r="208" spans="1:4">
      <c r="A208" s="113"/>
      <c r="B208" s="120"/>
      <c r="C208" s="120"/>
      <c r="D208" s="113"/>
    </row>
    <row r="209" spans="1:4">
      <c r="A209" s="113"/>
      <c r="B209" s="120"/>
      <c r="C209" s="120"/>
      <c r="D209" s="113"/>
    </row>
    <row r="210" spans="1:4">
      <c r="A210" s="113"/>
      <c r="B210" s="120"/>
      <c r="C210" s="120"/>
      <c r="D210" s="113"/>
    </row>
    <row r="211" spans="1:4">
      <c r="A211" s="113"/>
      <c r="B211" s="120"/>
      <c r="C211" s="120"/>
      <c r="D211" s="113"/>
    </row>
    <row r="212" spans="1:4">
      <c r="A212" s="113"/>
      <c r="B212" s="120"/>
      <c r="C212" s="120"/>
      <c r="D212" s="113"/>
    </row>
    <row r="213" spans="1:4">
      <c r="A213" s="113"/>
      <c r="B213" s="120"/>
      <c r="C213" s="120"/>
      <c r="D213" s="113"/>
    </row>
    <row r="214" spans="1:4">
      <c r="A214" s="113"/>
      <c r="B214" s="120"/>
      <c r="C214" s="120"/>
      <c r="D214" s="113"/>
    </row>
    <row r="215" spans="1:4">
      <c r="A215" s="113"/>
      <c r="B215" s="120"/>
      <c r="C215" s="120"/>
      <c r="D215" s="113"/>
    </row>
    <row r="216" spans="1:4">
      <c r="A216" s="113"/>
      <c r="B216" s="120"/>
      <c r="C216" s="120"/>
      <c r="D216" s="113"/>
    </row>
    <row r="217" spans="1:4">
      <c r="A217" s="113"/>
      <c r="B217" s="120"/>
      <c r="C217" s="120"/>
      <c r="D217" s="113"/>
    </row>
    <row r="218" spans="1:4">
      <c r="A218" s="113"/>
      <c r="B218" s="120"/>
      <c r="C218" s="120"/>
      <c r="D218" s="113"/>
    </row>
    <row r="219" spans="1:4">
      <c r="A219" s="113"/>
      <c r="B219" s="120"/>
      <c r="C219" s="120"/>
      <c r="D219" s="113"/>
    </row>
    <row r="220" spans="1:4">
      <c r="A220" s="113"/>
      <c r="B220" s="120"/>
      <c r="C220" s="120"/>
      <c r="D220" s="113"/>
    </row>
    <row r="221" spans="1:4">
      <c r="A221" s="113"/>
      <c r="B221" s="120"/>
      <c r="C221" s="120"/>
      <c r="D221" s="113"/>
    </row>
    <row r="222" spans="1:4">
      <c r="A222" s="113"/>
      <c r="B222" s="120"/>
      <c r="C222" s="120"/>
      <c r="D222" s="113"/>
    </row>
    <row r="223" spans="1:4">
      <c r="A223" s="113"/>
      <c r="B223" s="120"/>
      <c r="C223" s="120"/>
      <c r="D223" s="113"/>
    </row>
    <row r="224" spans="1:4">
      <c r="A224" s="113"/>
      <c r="B224" s="120"/>
      <c r="C224" s="120"/>
      <c r="D224" s="113"/>
    </row>
    <row r="225" spans="1:4">
      <c r="A225" s="113"/>
      <c r="B225" s="120"/>
      <c r="C225" s="120"/>
      <c r="D225" s="113"/>
    </row>
    <row r="226" spans="1:4">
      <c r="A226" s="113"/>
      <c r="B226" s="120"/>
      <c r="C226" s="120"/>
      <c r="D226" s="113"/>
    </row>
    <row r="227" spans="1:4">
      <c r="A227" s="113"/>
      <c r="B227" s="120"/>
      <c r="C227" s="120"/>
      <c r="D227" s="113"/>
    </row>
    <row r="228" spans="1:4">
      <c r="A228" s="113"/>
      <c r="B228" s="120"/>
      <c r="C228" s="120"/>
      <c r="D228" s="113"/>
    </row>
    <row r="229" spans="1:4">
      <c r="A229" s="113"/>
      <c r="B229" s="120"/>
      <c r="C229" s="120"/>
      <c r="D229" s="113"/>
    </row>
    <row r="230" spans="1:4">
      <c r="A230" s="113"/>
      <c r="B230" s="120"/>
      <c r="C230" s="120"/>
      <c r="D230" s="113"/>
    </row>
    <row r="231" spans="1:4">
      <c r="A231" s="113"/>
      <c r="B231" s="120"/>
      <c r="C231" s="120"/>
      <c r="D231" s="113"/>
    </row>
    <row r="232" spans="1:4">
      <c r="A232" s="113"/>
      <c r="B232" s="120"/>
      <c r="C232" s="120"/>
      <c r="D232" s="113"/>
    </row>
    <row r="233" spans="1:4">
      <c r="A233" s="113"/>
      <c r="B233" s="120"/>
      <c r="C233" s="120"/>
      <c r="D233" s="113"/>
    </row>
    <row r="234" spans="1:4">
      <c r="A234" s="113"/>
      <c r="B234" s="120"/>
      <c r="C234" s="120"/>
      <c r="D234" s="113"/>
    </row>
    <row r="235" spans="1:4">
      <c r="A235" s="113"/>
      <c r="B235" s="120"/>
      <c r="C235" s="120"/>
      <c r="D235" s="113"/>
    </row>
    <row r="236" spans="1:4">
      <c r="A236" s="113"/>
      <c r="B236" s="120"/>
      <c r="C236" s="120"/>
      <c r="D236" s="113"/>
    </row>
    <row r="237" spans="1:4">
      <c r="A237" s="113"/>
      <c r="B237" s="120"/>
      <c r="C237" s="120"/>
      <c r="D237" s="113"/>
    </row>
    <row r="238" spans="1:4">
      <c r="A238" s="113"/>
      <c r="B238" s="120"/>
      <c r="C238" s="120"/>
      <c r="D238" s="113"/>
    </row>
    <row r="239" spans="1:4">
      <c r="A239" s="113"/>
      <c r="B239" s="120"/>
      <c r="C239" s="120"/>
      <c r="D239" s="113"/>
    </row>
    <row r="240" spans="1:4">
      <c r="A240" s="113"/>
      <c r="B240" s="120"/>
      <c r="C240" s="120"/>
      <c r="D240" s="113"/>
    </row>
    <row r="241" spans="1:4">
      <c r="A241" s="113"/>
      <c r="B241" s="120"/>
      <c r="C241" s="120"/>
      <c r="D241" s="113"/>
    </row>
    <row r="242" spans="1:4">
      <c r="A242" s="113"/>
      <c r="B242" s="120"/>
      <c r="C242" s="120"/>
      <c r="D242" s="113"/>
    </row>
    <row r="243" spans="1:4">
      <c r="A243" s="113"/>
      <c r="B243" s="120"/>
      <c r="C243" s="120"/>
      <c r="D243" s="113"/>
    </row>
    <row r="244" spans="1:4">
      <c r="A244" s="113"/>
      <c r="B244" s="120"/>
      <c r="C244" s="120"/>
      <c r="D244" s="113"/>
    </row>
    <row r="245" spans="1:4">
      <c r="A245" s="113"/>
      <c r="B245" s="120"/>
      <c r="C245" s="120"/>
      <c r="D245" s="113"/>
    </row>
    <row r="246" spans="1:4">
      <c r="A246" s="113"/>
      <c r="B246" s="120"/>
      <c r="C246" s="120"/>
      <c r="D246" s="113"/>
    </row>
    <row r="247" spans="1:4">
      <c r="A247" s="113"/>
      <c r="B247" s="120"/>
      <c r="C247" s="120"/>
      <c r="D247" s="113"/>
    </row>
    <row r="248" spans="1:4">
      <c r="A248" s="113"/>
      <c r="B248" s="120"/>
      <c r="C248" s="120"/>
      <c r="D248" s="113"/>
    </row>
    <row r="249" spans="1:4">
      <c r="A249" s="113"/>
      <c r="B249" s="120"/>
      <c r="C249" s="120"/>
      <c r="D249" s="113"/>
    </row>
    <row r="250" spans="1:4">
      <c r="A250" s="113"/>
      <c r="B250" s="120"/>
      <c r="C250" s="120"/>
      <c r="D250" s="113"/>
    </row>
    <row r="251" spans="1:4">
      <c r="A251" s="113"/>
      <c r="B251" s="120"/>
      <c r="C251" s="120"/>
      <c r="D251" s="113"/>
    </row>
    <row r="252" spans="1:4">
      <c r="A252" s="113"/>
      <c r="B252" s="120"/>
      <c r="C252" s="120"/>
      <c r="D252" s="113"/>
    </row>
    <row r="253" spans="1:4">
      <c r="A253" s="113"/>
      <c r="B253" s="120"/>
      <c r="C253" s="120"/>
      <c r="D253" s="113"/>
    </row>
    <row r="254" spans="1:4">
      <c r="A254" s="113"/>
      <c r="B254" s="120"/>
      <c r="C254" s="120"/>
      <c r="D254" s="113"/>
    </row>
    <row r="255" spans="1:4">
      <c r="A255" s="113"/>
      <c r="B255" s="120"/>
      <c r="C255" s="120"/>
      <c r="D255" s="113"/>
    </row>
    <row r="256" spans="1:4">
      <c r="A256" s="113"/>
      <c r="B256" s="120"/>
      <c r="C256" s="120"/>
      <c r="D256" s="113"/>
    </row>
    <row r="257" spans="1:4">
      <c r="A257" s="113"/>
      <c r="B257" s="120"/>
      <c r="C257" s="120"/>
      <c r="D257" s="113"/>
    </row>
    <row r="258" spans="1:4">
      <c r="A258" s="113"/>
      <c r="B258" s="120"/>
      <c r="C258" s="120"/>
      <c r="D258" s="113"/>
    </row>
    <row r="259" spans="1:4">
      <c r="A259" s="113"/>
      <c r="B259" s="120"/>
      <c r="C259" s="120"/>
      <c r="D259" s="113"/>
    </row>
    <row r="260" spans="1:4">
      <c r="A260" s="113"/>
      <c r="B260" s="120"/>
      <c r="C260" s="120"/>
      <c r="D260" s="113"/>
    </row>
    <row r="261" spans="1:4">
      <c r="A261" s="113"/>
      <c r="B261" s="120"/>
      <c r="C261" s="120"/>
      <c r="D261" s="113"/>
    </row>
    <row r="262" spans="1:4">
      <c r="A262" s="113"/>
      <c r="B262" s="120"/>
      <c r="C262" s="120"/>
      <c r="D262" s="113"/>
    </row>
    <row r="263" spans="1:4">
      <c r="A263" s="113"/>
      <c r="B263" s="120"/>
      <c r="C263" s="120"/>
      <c r="D263" s="113"/>
    </row>
    <row r="264" spans="1:4">
      <c r="A264" s="113"/>
      <c r="B264" s="120"/>
      <c r="C264" s="120"/>
      <c r="D264" s="113"/>
    </row>
    <row r="265" spans="1:4">
      <c r="A265" s="113"/>
      <c r="B265" s="120"/>
      <c r="C265" s="120"/>
      <c r="D265" s="113"/>
    </row>
    <row r="266" spans="1:4">
      <c r="A266" s="113"/>
      <c r="B266" s="120"/>
      <c r="C266" s="120"/>
      <c r="D266" s="113"/>
    </row>
    <row r="267" spans="1:4">
      <c r="A267" s="113"/>
      <c r="B267" s="120"/>
      <c r="C267" s="120"/>
      <c r="D267" s="113"/>
    </row>
    <row r="268" spans="1:4">
      <c r="A268" s="113"/>
      <c r="B268" s="120"/>
      <c r="C268" s="120"/>
      <c r="D268" s="113"/>
    </row>
    <row r="269" spans="1:4">
      <c r="A269" s="113"/>
      <c r="B269" s="120"/>
      <c r="C269" s="120"/>
      <c r="D269" s="113"/>
    </row>
    <row r="270" spans="1:4">
      <c r="A270" s="113"/>
      <c r="B270" s="120"/>
      <c r="C270" s="120"/>
      <c r="D270" s="113"/>
    </row>
    <row r="271" spans="1:4">
      <c r="A271" s="113"/>
      <c r="B271" s="120"/>
      <c r="C271" s="120"/>
      <c r="D271" s="113"/>
    </row>
    <row r="272" spans="1:4">
      <c r="A272" s="113"/>
      <c r="B272" s="120"/>
      <c r="C272" s="120"/>
      <c r="D272" s="113"/>
    </row>
    <row r="273" spans="1:4">
      <c r="A273" s="113"/>
      <c r="B273" s="120"/>
      <c r="C273" s="120"/>
      <c r="D273" s="113"/>
    </row>
    <row r="274" spans="1:4">
      <c r="A274" s="113"/>
      <c r="B274" s="120"/>
      <c r="C274" s="120"/>
      <c r="D274" s="113"/>
    </row>
    <row r="275" spans="1:4">
      <c r="A275" s="113"/>
      <c r="B275" s="120"/>
      <c r="C275" s="120"/>
      <c r="D275" s="113"/>
    </row>
    <row r="276" spans="1:4">
      <c r="A276" s="113"/>
      <c r="B276" s="120"/>
      <c r="C276" s="120"/>
      <c r="D276" s="113"/>
    </row>
    <row r="277" spans="1:4">
      <c r="A277" s="113"/>
      <c r="B277" s="120"/>
      <c r="C277" s="120"/>
      <c r="D277" s="113"/>
    </row>
    <row r="278" spans="1:4">
      <c r="A278" s="113"/>
      <c r="B278" s="120"/>
      <c r="C278" s="120"/>
      <c r="D278" s="113"/>
    </row>
    <row r="279" spans="1:4">
      <c r="A279" s="113"/>
      <c r="B279" s="120"/>
      <c r="C279" s="120"/>
      <c r="D279" s="113"/>
    </row>
    <row r="280" spans="1:4">
      <c r="A280" s="113"/>
      <c r="B280" s="120"/>
      <c r="C280" s="120"/>
      <c r="D280" s="113"/>
    </row>
    <row r="281" spans="1:4">
      <c r="A281" s="113"/>
      <c r="B281" s="120"/>
      <c r="C281" s="120"/>
      <c r="D281" s="113"/>
    </row>
    <row r="282" spans="1:4">
      <c r="A282" s="113"/>
      <c r="B282" s="120"/>
      <c r="C282" s="120"/>
      <c r="D282" s="113"/>
    </row>
    <row r="283" spans="1:4">
      <c r="A283" s="113"/>
      <c r="B283" s="120"/>
      <c r="C283" s="120"/>
      <c r="D283" s="113"/>
    </row>
    <row r="284" spans="1:4">
      <c r="A284" s="113"/>
      <c r="B284" s="120"/>
      <c r="C284" s="120"/>
      <c r="D284" s="113"/>
    </row>
    <row r="285" spans="1:4">
      <c r="A285" s="113"/>
      <c r="B285" s="120"/>
      <c r="C285" s="120"/>
      <c r="D285" s="113"/>
    </row>
    <row r="286" spans="1:4">
      <c r="A286" s="113"/>
      <c r="B286" s="120"/>
      <c r="C286" s="120"/>
      <c r="D286" s="113"/>
    </row>
    <row r="287" spans="1:4">
      <c r="A287" s="113"/>
      <c r="B287" s="120"/>
      <c r="C287" s="120"/>
      <c r="D287" s="113"/>
    </row>
    <row r="288" spans="1:4">
      <c r="A288" s="113"/>
      <c r="B288" s="120"/>
      <c r="C288" s="120"/>
      <c r="D288" s="113"/>
    </row>
    <row r="289" spans="1:4">
      <c r="A289" s="113"/>
      <c r="B289" s="120"/>
      <c r="C289" s="120"/>
      <c r="D289" s="113"/>
    </row>
    <row r="290" spans="1:4">
      <c r="A290" s="113"/>
      <c r="B290" s="120"/>
      <c r="C290" s="120"/>
      <c r="D290" s="113"/>
    </row>
    <row r="291" spans="1:4">
      <c r="A291" s="113"/>
      <c r="B291" s="120"/>
      <c r="C291" s="120"/>
      <c r="D291" s="113"/>
    </row>
    <row r="292" spans="1:4">
      <c r="A292" s="113"/>
      <c r="B292" s="120"/>
      <c r="C292" s="120"/>
      <c r="D292" s="113"/>
    </row>
    <row r="293" spans="1:4">
      <c r="A293" s="113"/>
      <c r="B293" s="120"/>
      <c r="C293" s="120"/>
      <c r="D293" s="113"/>
    </row>
    <row r="294" spans="1:4">
      <c r="A294" s="113"/>
      <c r="B294" s="120"/>
      <c r="C294" s="120"/>
      <c r="D294" s="113"/>
    </row>
    <row r="295" spans="1:4">
      <c r="A295" s="113"/>
      <c r="B295" s="120"/>
      <c r="C295" s="120"/>
      <c r="D295" s="113"/>
    </row>
    <row r="296" spans="1:4">
      <c r="A296" s="113"/>
      <c r="B296" s="120"/>
      <c r="C296" s="120"/>
      <c r="D296" s="113"/>
    </row>
    <row r="297" spans="1:4">
      <c r="A297" s="113"/>
      <c r="B297" s="120"/>
      <c r="C297" s="120"/>
      <c r="D297" s="113"/>
    </row>
    <row r="298" spans="1:4">
      <c r="A298" s="113"/>
      <c r="B298" s="120"/>
      <c r="C298" s="120"/>
      <c r="D298" s="113"/>
    </row>
    <row r="299" spans="1:4">
      <c r="A299" s="113"/>
      <c r="B299" s="120"/>
      <c r="C299" s="120"/>
      <c r="D299" s="113"/>
    </row>
    <row r="300" spans="1:4">
      <c r="A300" s="113"/>
      <c r="B300" s="120"/>
      <c r="C300" s="120"/>
      <c r="D300" s="113"/>
    </row>
    <row r="301" spans="1:4">
      <c r="A301" s="113"/>
      <c r="B301" s="120"/>
      <c r="C301" s="120"/>
      <c r="D301" s="113"/>
    </row>
    <row r="302" spans="1:4">
      <c r="A302" s="113"/>
      <c r="B302" s="120"/>
      <c r="C302" s="120"/>
      <c r="D302" s="113"/>
    </row>
    <row r="303" spans="1:4">
      <c r="A303" s="113"/>
      <c r="B303" s="120"/>
      <c r="C303" s="120"/>
      <c r="D303" s="113"/>
    </row>
    <row r="304" spans="1:4">
      <c r="A304" s="113"/>
      <c r="B304" s="120"/>
      <c r="C304" s="120"/>
      <c r="D304" s="113"/>
    </row>
    <row r="305" spans="1:4">
      <c r="A305" s="113"/>
      <c r="B305" s="120"/>
      <c r="C305" s="120"/>
      <c r="D305" s="113"/>
    </row>
    <row r="306" spans="1:4">
      <c r="A306" s="113"/>
      <c r="B306" s="120"/>
      <c r="C306" s="120"/>
      <c r="D306" s="113"/>
    </row>
    <row r="307" spans="1:4">
      <c r="A307" s="113"/>
      <c r="B307" s="120"/>
      <c r="C307" s="120"/>
      <c r="D307" s="113"/>
    </row>
    <row r="308" spans="1:4">
      <c r="A308" s="113"/>
      <c r="B308" s="120"/>
      <c r="C308" s="120"/>
      <c r="D308" s="113"/>
    </row>
    <row r="309" spans="1:4">
      <c r="A309" s="113"/>
      <c r="B309" s="120"/>
      <c r="C309" s="120"/>
      <c r="D309" s="113"/>
    </row>
    <row r="310" spans="1:4">
      <c r="A310" s="113"/>
      <c r="B310" s="120"/>
      <c r="C310" s="120"/>
      <c r="D310" s="113"/>
    </row>
    <row r="311" spans="1:4">
      <c r="A311" s="113"/>
      <c r="B311" s="120"/>
      <c r="C311" s="120"/>
      <c r="D311" s="113"/>
    </row>
    <row r="312" spans="1:4">
      <c r="A312" s="113"/>
      <c r="B312" s="120"/>
      <c r="C312" s="120"/>
      <c r="D312" s="113"/>
    </row>
    <row r="313" spans="1:4">
      <c r="A313" s="113"/>
      <c r="B313" s="120"/>
      <c r="C313" s="120"/>
      <c r="D313" s="113"/>
    </row>
    <row r="314" spans="1:4">
      <c r="A314" s="113"/>
      <c r="B314" s="120"/>
      <c r="C314" s="120"/>
      <c r="D314" s="113"/>
    </row>
    <row r="315" spans="1:4">
      <c r="A315" s="113"/>
      <c r="B315" s="120"/>
      <c r="C315" s="120"/>
      <c r="D315" s="113"/>
    </row>
    <row r="316" spans="1:4">
      <c r="A316" s="113"/>
      <c r="B316" s="120"/>
      <c r="C316" s="120"/>
      <c r="D316" s="113"/>
    </row>
    <row r="317" spans="1:4">
      <c r="A317" s="113"/>
      <c r="B317" s="120"/>
      <c r="C317" s="120"/>
      <c r="D317" s="113"/>
    </row>
    <row r="318" spans="1:4">
      <c r="A318" s="113"/>
      <c r="B318" s="120"/>
      <c r="C318" s="120"/>
      <c r="D318" s="113"/>
    </row>
    <row r="319" spans="1:4">
      <c r="A319" s="113"/>
      <c r="B319" s="120"/>
      <c r="C319" s="120"/>
      <c r="D319" s="113"/>
    </row>
    <row r="320" spans="1:4">
      <c r="A320" s="113"/>
      <c r="B320" s="120"/>
      <c r="C320" s="120"/>
      <c r="D320" s="113"/>
    </row>
    <row r="321" spans="1:4">
      <c r="A321" s="113"/>
      <c r="B321" s="120"/>
      <c r="C321" s="120"/>
      <c r="D321" s="113"/>
    </row>
    <row r="322" spans="1:4">
      <c r="A322" s="113"/>
      <c r="B322" s="120"/>
      <c r="C322" s="120"/>
      <c r="D322" s="113"/>
    </row>
    <row r="323" spans="1:4">
      <c r="A323" s="113"/>
      <c r="B323" s="120"/>
      <c r="C323" s="120"/>
      <c r="D323" s="113"/>
    </row>
    <row r="324" spans="1:4">
      <c r="A324" s="113"/>
      <c r="B324" s="120"/>
      <c r="C324" s="120"/>
      <c r="D324" s="113"/>
    </row>
    <row r="325" spans="1:4">
      <c r="A325" s="113"/>
      <c r="B325" s="120"/>
      <c r="C325" s="120"/>
      <c r="D325" s="113"/>
    </row>
    <row r="326" spans="1:4">
      <c r="A326" s="113"/>
      <c r="B326" s="120"/>
      <c r="C326" s="120"/>
      <c r="D326" s="113"/>
    </row>
    <row r="327" spans="1:4">
      <c r="A327" s="113"/>
      <c r="B327" s="120"/>
      <c r="C327" s="120"/>
      <c r="D327" s="113"/>
    </row>
    <row r="328" spans="1:4">
      <c r="A328" s="113"/>
      <c r="B328" s="120"/>
      <c r="C328" s="120"/>
      <c r="D328" s="113"/>
    </row>
    <row r="329" spans="1:4">
      <c r="A329" s="113"/>
      <c r="B329" s="120"/>
      <c r="C329" s="120"/>
      <c r="D329" s="113"/>
    </row>
    <row r="330" spans="1:4">
      <c r="A330" s="113"/>
      <c r="B330" s="120"/>
      <c r="C330" s="120"/>
      <c r="D330" s="113"/>
    </row>
    <row r="331" spans="1:4">
      <c r="A331" s="113"/>
      <c r="B331" s="120"/>
      <c r="C331" s="120"/>
      <c r="D331" s="113"/>
    </row>
    <row r="332" spans="1:4">
      <c r="A332" s="113"/>
      <c r="B332" s="120"/>
      <c r="C332" s="120"/>
      <c r="D332" s="113"/>
    </row>
    <row r="333" spans="1:4">
      <c r="A333" s="113"/>
      <c r="B333" s="120"/>
      <c r="C333" s="120"/>
      <c r="D333" s="113"/>
    </row>
    <row r="334" spans="1:4">
      <c r="A334" s="113"/>
      <c r="B334" s="120"/>
      <c r="C334" s="120"/>
      <c r="D334" s="113"/>
    </row>
    <row r="335" spans="1:4">
      <c r="A335" s="113"/>
      <c r="B335" s="120"/>
      <c r="C335" s="120"/>
      <c r="D335" s="113"/>
    </row>
    <row r="336" spans="1:4">
      <c r="A336" s="113"/>
      <c r="B336" s="120"/>
      <c r="C336" s="120"/>
      <c r="D336" s="113"/>
    </row>
    <row r="337" spans="1:4">
      <c r="A337" s="113"/>
      <c r="B337" s="120"/>
      <c r="C337" s="120"/>
      <c r="D337" s="113"/>
    </row>
    <row r="338" spans="1:4">
      <c r="A338" s="113"/>
      <c r="B338" s="120"/>
      <c r="C338" s="120"/>
      <c r="D338" s="113"/>
    </row>
    <row r="339" spans="1:4">
      <c r="A339" s="113"/>
      <c r="B339" s="120"/>
      <c r="C339" s="120"/>
      <c r="D339" s="113"/>
    </row>
    <row r="340" spans="1:4">
      <c r="A340" s="113"/>
      <c r="B340" s="120"/>
      <c r="C340" s="120"/>
      <c r="D340" s="113"/>
    </row>
    <row r="341" spans="1:4">
      <c r="A341" s="113"/>
      <c r="B341" s="120"/>
      <c r="C341" s="120"/>
      <c r="D341" s="113"/>
    </row>
    <row r="342" spans="1:4">
      <c r="A342" s="113"/>
      <c r="B342" s="120"/>
      <c r="C342" s="120"/>
      <c r="D342" s="113"/>
    </row>
    <row r="343" spans="1:4">
      <c r="A343" s="113"/>
      <c r="B343" s="120"/>
      <c r="C343" s="120"/>
      <c r="D343" s="113"/>
    </row>
    <row r="344" spans="1:4">
      <c r="A344" s="113"/>
      <c r="B344" s="120"/>
      <c r="C344" s="120"/>
      <c r="D344" s="113"/>
    </row>
    <row r="345" spans="1:4">
      <c r="A345" s="113"/>
      <c r="B345" s="120"/>
      <c r="C345" s="120"/>
      <c r="D345" s="113"/>
    </row>
    <row r="346" spans="1:4">
      <c r="A346" s="113"/>
      <c r="B346" s="120"/>
      <c r="C346" s="120"/>
      <c r="D346" s="113"/>
    </row>
    <row r="347" spans="1:4">
      <c r="A347" s="113"/>
      <c r="B347" s="120"/>
      <c r="C347" s="120"/>
      <c r="D347" s="113"/>
    </row>
    <row r="348" spans="1:4">
      <c r="A348" s="113"/>
      <c r="B348" s="120"/>
      <c r="C348" s="120"/>
      <c r="D348" s="113"/>
    </row>
    <row r="349" spans="1:4">
      <c r="A349" s="113"/>
      <c r="B349" s="120"/>
      <c r="C349" s="120"/>
      <c r="D349" s="113"/>
    </row>
    <row r="350" spans="1:4">
      <c r="A350" s="113"/>
      <c r="B350" s="120"/>
      <c r="C350" s="120"/>
      <c r="D350" s="113"/>
    </row>
    <row r="351" spans="1:4">
      <c r="A351" s="113"/>
      <c r="B351" s="120"/>
      <c r="C351" s="120"/>
      <c r="D351" s="113"/>
    </row>
    <row r="352" spans="1:4">
      <c r="A352" s="113"/>
      <c r="B352" s="120"/>
      <c r="C352" s="120"/>
      <c r="D352" s="113"/>
    </row>
    <row r="353" spans="1:4">
      <c r="A353" s="113"/>
      <c r="B353" s="120"/>
      <c r="C353" s="120"/>
      <c r="D353" s="113"/>
    </row>
    <row r="354" spans="1:4">
      <c r="A354" s="113"/>
      <c r="B354" s="120"/>
      <c r="C354" s="120"/>
      <c r="D354" s="113"/>
    </row>
    <row r="355" spans="1:4">
      <c r="A355" s="113"/>
      <c r="B355" s="120"/>
      <c r="C355" s="120"/>
      <c r="D355" s="113"/>
    </row>
    <row r="356" spans="1:4">
      <c r="A356" s="113"/>
      <c r="B356" s="120"/>
      <c r="C356" s="120"/>
      <c r="D356" s="113"/>
    </row>
    <row r="357" spans="1:4">
      <c r="A357" s="113"/>
      <c r="B357" s="120"/>
      <c r="C357" s="120"/>
      <c r="D357" s="113"/>
    </row>
    <row r="358" spans="1:4">
      <c r="A358" s="113"/>
      <c r="B358" s="120"/>
      <c r="C358" s="120"/>
      <c r="D358" s="113"/>
    </row>
    <row r="359" spans="1:4">
      <c r="A359" s="113"/>
      <c r="B359" s="120"/>
      <c r="C359" s="120"/>
      <c r="D359" s="113"/>
    </row>
    <row r="360" spans="1:4">
      <c r="A360" s="113"/>
      <c r="B360" s="120"/>
      <c r="C360" s="120"/>
      <c r="D360" s="113"/>
    </row>
    <row r="361" spans="1:4">
      <c r="A361" s="113"/>
      <c r="B361" s="120"/>
      <c r="C361" s="120"/>
      <c r="D361" s="113"/>
    </row>
    <row r="362" spans="1:4">
      <c r="A362" s="113"/>
      <c r="B362" s="120"/>
      <c r="C362" s="120"/>
      <c r="D362" s="113"/>
    </row>
    <row r="363" spans="1:4">
      <c r="A363" s="113"/>
      <c r="B363" s="120"/>
      <c r="C363" s="120"/>
      <c r="D363" s="113"/>
    </row>
    <row r="364" spans="1:4">
      <c r="A364" s="113"/>
      <c r="B364" s="120"/>
      <c r="C364" s="120"/>
      <c r="D364" s="113"/>
    </row>
    <row r="365" spans="1:4">
      <c r="A365" s="113"/>
      <c r="B365" s="120"/>
      <c r="C365" s="120"/>
      <c r="D365" s="113"/>
    </row>
    <row r="366" spans="1:4">
      <c r="A366" s="113"/>
      <c r="B366" s="120"/>
      <c r="C366" s="120"/>
      <c r="D366" s="113"/>
    </row>
    <row r="367" spans="1:4">
      <c r="A367" s="113"/>
      <c r="B367" s="120"/>
      <c r="C367" s="120"/>
      <c r="D367" s="113"/>
    </row>
    <row r="368" spans="1:4">
      <c r="A368" s="113"/>
      <c r="B368" s="120"/>
      <c r="C368" s="120"/>
      <c r="D368" s="113"/>
    </row>
    <row r="369" spans="1:4">
      <c r="A369" s="113"/>
      <c r="B369" s="120"/>
      <c r="C369" s="120"/>
      <c r="D369" s="113"/>
    </row>
    <row r="370" spans="1:4">
      <c r="A370" s="113"/>
      <c r="B370" s="120"/>
      <c r="C370" s="120"/>
      <c r="D370" s="113"/>
    </row>
    <row r="371" spans="1:4">
      <c r="A371" s="113"/>
      <c r="B371" s="120"/>
      <c r="C371" s="120"/>
      <c r="D371" s="113"/>
    </row>
    <row r="372" spans="1:4">
      <c r="A372" s="113"/>
      <c r="B372" s="120"/>
      <c r="C372" s="120"/>
      <c r="D372" s="113"/>
    </row>
    <row r="373" spans="1:4">
      <c r="A373" s="113"/>
      <c r="B373" s="120"/>
      <c r="C373" s="120"/>
      <c r="D373" s="113"/>
    </row>
    <row r="374" spans="1:4">
      <c r="A374" s="113"/>
      <c r="B374" s="120"/>
      <c r="C374" s="120"/>
      <c r="D374" s="113"/>
    </row>
    <row r="375" spans="1:4">
      <c r="A375" s="113"/>
      <c r="B375" s="120"/>
      <c r="C375" s="120"/>
      <c r="D375" s="113"/>
    </row>
    <row r="376" spans="1:4">
      <c r="A376" s="113"/>
      <c r="B376" s="120"/>
      <c r="C376" s="120"/>
      <c r="D376" s="113"/>
    </row>
    <row r="377" spans="1:4">
      <c r="A377" s="113"/>
      <c r="B377" s="120"/>
      <c r="C377" s="120"/>
      <c r="D377" s="113"/>
    </row>
    <row r="378" spans="1:4">
      <c r="A378" s="113"/>
      <c r="B378" s="120"/>
      <c r="C378" s="120"/>
      <c r="D378" s="113"/>
    </row>
    <row r="379" spans="1:4">
      <c r="A379" s="113"/>
      <c r="B379" s="120"/>
      <c r="C379" s="120"/>
      <c r="D379" s="113"/>
    </row>
    <row r="380" spans="1:4">
      <c r="A380" s="113"/>
      <c r="B380" s="120"/>
      <c r="C380" s="120"/>
      <c r="D380" s="113"/>
    </row>
    <row r="381" spans="1:4">
      <c r="A381" s="113"/>
      <c r="B381" s="120"/>
      <c r="C381" s="120"/>
      <c r="D381" s="113"/>
    </row>
    <row r="382" spans="1:4">
      <c r="A382" s="113"/>
      <c r="B382" s="120"/>
      <c r="C382" s="120"/>
      <c r="D382" s="113"/>
    </row>
    <row r="383" spans="1:4">
      <c r="A383" s="113"/>
      <c r="B383" s="120"/>
      <c r="C383" s="120"/>
      <c r="D383" s="113"/>
    </row>
    <row r="384" spans="1:4">
      <c r="A384" s="113"/>
      <c r="B384" s="120"/>
      <c r="C384" s="120"/>
      <c r="D384" s="113"/>
    </row>
    <row r="385" spans="1:4">
      <c r="A385" s="113"/>
      <c r="B385" s="120"/>
      <c r="C385" s="120"/>
      <c r="D385" s="113"/>
    </row>
    <row r="386" spans="1:4">
      <c r="A386" s="113"/>
      <c r="B386" s="120"/>
      <c r="C386" s="120"/>
      <c r="D386" s="113"/>
    </row>
    <row r="387" spans="1:4">
      <c r="A387" s="113"/>
      <c r="B387" s="120"/>
      <c r="C387" s="120"/>
      <c r="D387" s="113"/>
    </row>
    <row r="388" spans="1:4">
      <c r="A388" s="113"/>
      <c r="B388" s="120"/>
      <c r="C388" s="120"/>
      <c r="D388" s="113"/>
    </row>
    <row r="389" spans="1:4">
      <c r="A389" s="113"/>
      <c r="B389" s="120"/>
      <c r="C389" s="120"/>
      <c r="D389" s="113"/>
    </row>
    <row r="390" spans="1:4">
      <c r="A390" s="113"/>
      <c r="B390" s="120"/>
      <c r="C390" s="120"/>
      <c r="D390" s="113"/>
    </row>
    <row r="391" spans="1:4">
      <c r="A391" s="113"/>
      <c r="B391" s="120"/>
      <c r="C391" s="120"/>
      <c r="D391" s="113"/>
    </row>
    <row r="392" spans="1:4">
      <c r="A392" s="113"/>
      <c r="B392" s="120"/>
      <c r="C392" s="120"/>
      <c r="D392" s="113"/>
    </row>
    <row r="393" spans="1:4">
      <c r="A393" s="113"/>
      <c r="B393" s="120"/>
      <c r="C393" s="120"/>
      <c r="D393" s="113"/>
    </row>
    <row r="394" spans="1:4">
      <c r="A394" s="113"/>
      <c r="B394" s="120"/>
      <c r="C394" s="120"/>
      <c r="D394" s="113"/>
    </row>
    <row r="395" spans="1:4">
      <c r="A395" s="113"/>
      <c r="B395" s="120"/>
      <c r="C395" s="120"/>
      <c r="D395" s="113"/>
    </row>
    <row r="396" spans="1:4">
      <c r="A396" s="113"/>
      <c r="B396" s="120"/>
      <c r="C396" s="120"/>
      <c r="D396" s="113"/>
    </row>
    <row r="397" spans="1:4">
      <c r="A397" s="113"/>
      <c r="B397" s="120"/>
      <c r="C397" s="120"/>
      <c r="D397" s="113"/>
    </row>
    <row r="398" spans="1:4">
      <c r="A398" s="113"/>
      <c r="B398" s="120"/>
      <c r="C398" s="120"/>
      <c r="D398" s="113"/>
    </row>
    <row r="399" spans="1:4">
      <c r="A399" s="113"/>
      <c r="B399" s="120"/>
      <c r="C399" s="120"/>
      <c r="D399" s="113"/>
    </row>
    <row r="400" spans="1:4">
      <c r="A400" s="113"/>
      <c r="B400" s="120"/>
      <c r="C400" s="120"/>
      <c r="D400" s="113"/>
    </row>
    <row r="401" spans="1:4">
      <c r="A401" s="113"/>
      <c r="B401" s="120"/>
      <c r="C401" s="120"/>
      <c r="D401" s="113"/>
    </row>
    <row r="402" spans="1:4">
      <c r="A402" s="113"/>
      <c r="B402" s="120"/>
      <c r="C402" s="120"/>
      <c r="D402" s="113"/>
    </row>
    <row r="403" spans="1:4">
      <c r="A403" s="113"/>
      <c r="B403" s="120"/>
      <c r="C403" s="120"/>
      <c r="D403" s="113"/>
    </row>
    <row r="404" spans="1:4">
      <c r="A404" s="113"/>
      <c r="B404" s="120"/>
      <c r="C404" s="120"/>
      <c r="D404" s="113"/>
    </row>
    <row r="405" spans="1:4">
      <c r="A405" s="113"/>
      <c r="B405" s="120"/>
      <c r="C405" s="120"/>
      <c r="D405" s="113"/>
    </row>
    <row r="406" spans="1:4">
      <c r="A406" s="113"/>
      <c r="B406" s="120"/>
      <c r="C406" s="120"/>
      <c r="D406" s="113"/>
    </row>
    <row r="407" spans="1:4">
      <c r="A407" s="113"/>
      <c r="B407" s="120"/>
      <c r="C407" s="120"/>
      <c r="D407" s="113"/>
    </row>
    <row r="408" spans="1:4">
      <c r="A408" s="113"/>
      <c r="B408" s="120"/>
      <c r="C408" s="120"/>
      <c r="D408" s="113"/>
    </row>
    <row r="409" spans="1:4">
      <c r="A409" s="113"/>
      <c r="B409" s="120"/>
      <c r="C409" s="120"/>
      <c r="D409" s="113"/>
    </row>
    <row r="410" spans="1:4">
      <c r="A410" s="113"/>
      <c r="B410" s="120"/>
      <c r="C410" s="120"/>
      <c r="D410" s="113"/>
    </row>
    <row r="411" spans="1:4">
      <c r="A411" s="113"/>
      <c r="B411" s="120"/>
      <c r="C411" s="120"/>
      <c r="D411" s="113"/>
    </row>
    <row r="412" spans="1:4">
      <c r="A412" s="113"/>
      <c r="B412" s="120"/>
      <c r="C412" s="120"/>
      <c r="D412" s="113"/>
    </row>
    <row r="413" spans="1:4">
      <c r="A413" s="113"/>
      <c r="B413" s="120"/>
      <c r="C413" s="120"/>
      <c r="D413" s="113"/>
    </row>
    <row r="414" spans="1:4">
      <c r="A414" s="113"/>
      <c r="B414" s="120"/>
      <c r="C414" s="120"/>
      <c r="D414" s="113"/>
    </row>
    <row r="415" spans="1:4">
      <c r="A415" s="113"/>
      <c r="B415" s="120"/>
      <c r="C415" s="120"/>
      <c r="D415" s="113"/>
    </row>
    <row r="416" spans="1:4">
      <c r="A416" s="113"/>
      <c r="B416" s="120"/>
      <c r="C416" s="120"/>
      <c r="D416" s="113"/>
    </row>
    <row r="417" spans="1:4">
      <c r="A417" s="113"/>
      <c r="B417" s="120"/>
      <c r="C417" s="120"/>
      <c r="D417" s="113"/>
    </row>
    <row r="418" spans="1:4">
      <c r="A418" s="113"/>
      <c r="B418" s="120"/>
      <c r="C418" s="120"/>
      <c r="D418" s="113"/>
    </row>
    <row r="419" spans="1:4">
      <c r="A419" s="113"/>
      <c r="B419" s="120"/>
      <c r="C419" s="120"/>
      <c r="D419" s="113"/>
    </row>
    <row r="420" spans="1:4">
      <c r="A420" s="113"/>
      <c r="B420" s="120"/>
      <c r="C420" s="120"/>
      <c r="D420" s="113"/>
    </row>
    <row r="421" spans="1:4">
      <c r="A421" s="113"/>
      <c r="B421" s="120"/>
      <c r="C421" s="120"/>
      <c r="D421" s="113"/>
    </row>
    <row r="422" spans="1:4">
      <c r="A422" s="113"/>
      <c r="B422" s="120"/>
      <c r="C422" s="120"/>
      <c r="D422" s="113"/>
    </row>
    <row r="423" spans="1:4">
      <c r="A423" s="113"/>
      <c r="B423" s="120"/>
      <c r="C423" s="120"/>
      <c r="D423" s="113"/>
    </row>
    <row r="424" spans="1:4">
      <c r="A424" s="113"/>
      <c r="B424" s="120"/>
      <c r="C424" s="120"/>
      <c r="D424" s="113"/>
    </row>
    <row r="425" spans="1:4">
      <c r="A425" s="113"/>
      <c r="B425" s="120"/>
      <c r="C425" s="120"/>
      <c r="D425" s="113"/>
    </row>
    <row r="426" spans="1:4">
      <c r="A426" s="113"/>
      <c r="B426" s="120"/>
      <c r="C426" s="120"/>
      <c r="D426" s="113"/>
    </row>
    <row r="427" spans="1:4">
      <c r="A427" s="113"/>
      <c r="B427" s="120"/>
      <c r="C427" s="120"/>
      <c r="D427" s="113"/>
    </row>
    <row r="428" spans="1:4">
      <c r="A428" s="113"/>
      <c r="B428" s="120"/>
      <c r="C428" s="120"/>
      <c r="D428" s="113"/>
    </row>
    <row r="429" spans="1:4">
      <c r="A429" s="113"/>
      <c r="B429" s="120"/>
      <c r="C429" s="120"/>
      <c r="D429" s="113"/>
    </row>
    <row r="430" spans="1:4">
      <c r="A430" s="113"/>
      <c r="B430" s="120"/>
      <c r="C430" s="120"/>
      <c r="D430" s="113"/>
    </row>
    <row r="431" spans="1:4">
      <c r="A431" s="113"/>
      <c r="B431" s="120"/>
      <c r="C431" s="120"/>
      <c r="D431" s="113"/>
    </row>
    <row r="432" spans="1:4">
      <c r="A432" s="113"/>
      <c r="B432" s="120"/>
      <c r="C432" s="120"/>
      <c r="D432" s="113"/>
    </row>
    <row r="433" spans="1:4">
      <c r="A433" s="113"/>
      <c r="B433" s="120"/>
      <c r="C433" s="120"/>
      <c r="D433" s="113"/>
    </row>
    <row r="434" spans="1:4">
      <c r="A434" s="113"/>
      <c r="B434" s="120"/>
      <c r="C434" s="120"/>
      <c r="D434" s="113"/>
    </row>
    <row r="435" spans="1:4">
      <c r="A435" s="113"/>
      <c r="B435" s="120"/>
      <c r="C435" s="120"/>
      <c r="D435" s="113"/>
    </row>
    <row r="436" spans="1:4">
      <c r="A436" s="113"/>
      <c r="B436" s="120"/>
      <c r="C436" s="120"/>
      <c r="D436" s="113"/>
    </row>
    <row r="437" spans="1:4">
      <c r="A437" s="113"/>
      <c r="B437" s="120"/>
      <c r="C437" s="120"/>
      <c r="D437" s="113"/>
    </row>
    <row r="438" spans="1:4">
      <c r="A438" s="113"/>
      <c r="B438" s="120"/>
      <c r="C438" s="120"/>
      <c r="D438" s="113"/>
    </row>
    <row r="439" spans="1:4">
      <c r="A439" s="113"/>
      <c r="B439" s="120"/>
      <c r="C439" s="120"/>
      <c r="D439" s="113"/>
    </row>
    <row r="440" spans="1:4">
      <c r="A440" s="113"/>
      <c r="B440" s="120"/>
      <c r="C440" s="120"/>
      <c r="D440" s="113"/>
    </row>
    <row r="441" spans="1:4">
      <c r="A441" s="113"/>
      <c r="B441" s="120"/>
      <c r="C441" s="120"/>
      <c r="D441" s="113"/>
    </row>
    <row r="442" spans="1:4">
      <c r="A442" s="113"/>
      <c r="B442" s="120"/>
      <c r="C442" s="120"/>
      <c r="D442" s="113"/>
    </row>
    <row r="443" spans="1:4">
      <c r="A443" s="113"/>
      <c r="B443" s="120"/>
      <c r="C443" s="120"/>
      <c r="D443" s="113"/>
    </row>
    <row r="444" spans="1:4">
      <c r="A444" s="113"/>
      <c r="B444" s="120"/>
      <c r="C444" s="120"/>
      <c r="D444" s="113"/>
    </row>
    <row r="445" spans="1:4">
      <c r="A445" s="113"/>
      <c r="B445" s="120"/>
      <c r="C445" s="120"/>
      <c r="D445" s="113"/>
    </row>
    <row r="446" spans="1:4">
      <c r="A446" s="113"/>
      <c r="B446" s="120"/>
      <c r="C446" s="120"/>
      <c r="D446" s="113"/>
    </row>
    <row r="447" spans="1:4">
      <c r="A447" s="113"/>
      <c r="B447" s="120"/>
      <c r="C447" s="120"/>
      <c r="D447" s="113"/>
    </row>
    <row r="448" spans="1:4">
      <c r="A448" s="113"/>
      <c r="B448" s="120"/>
      <c r="C448" s="120"/>
      <c r="D448" s="113"/>
    </row>
    <row r="449" spans="1:4">
      <c r="A449" s="113"/>
      <c r="B449" s="120"/>
      <c r="C449" s="120"/>
      <c r="D449" s="113"/>
    </row>
    <row r="450" spans="1:4">
      <c r="A450" s="113"/>
      <c r="B450" s="120"/>
      <c r="C450" s="120"/>
      <c r="D450" s="113"/>
    </row>
    <row r="451" spans="1:4">
      <c r="A451" s="113"/>
      <c r="B451" s="120"/>
      <c r="C451" s="120"/>
      <c r="D451" s="113"/>
    </row>
    <row r="452" spans="1:4">
      <c r="A452" s="113"/>
      <c r="B452" s="120"/>
      <c r="C452" s="120"/>
      <c r="D452" s="113"/>
    </row>
    <row r="453" spans="1:4">
      <c r="A453" s="113"/>
      <c r="B453" s="120"/>
      <c r="C453" s="120"/>
      <c r="D453" s="113"/>
    </row>
    <row r="454" spans="1:4">
      <c r="A454" s="113"/>
      <c r="B454" s="120"/>
      <c r="C454" s="120"/>
      <c r="D454" s="113"/>
    </row>
    <row r="455" spans="1:4">
      <c r="A455" s="113"/>
      <c r="B455" s="120"/>
      <c r="C455" s="120"/>
      <c r="D455" s="113"/>
    </row>
    <row r="456" spans="1:4">
      <c r="A456" s="113"/>
      <c r="B456" s="120"/>
      <c r="C456" s="120"/>
      <c r="D456" s="113"/>
    </row>
    <row r="457" spans="1:4">
      <c r="A457" s="113"/>
      <c r="B457" s="120"/>
      <c r="C457" s="120"/>
      <c r="D457" s="113"/>
    </row>
    <row r="458" spans="1:4">
      <c r="A458" s="113"/>
      <c r="B458" s="120"/>
      <c r="C458" s="120"/>
      <c r="D458" s="113"/>
    </row>
    <row r="459" spans="1:4">
      <c r="A459" s="113"/>
      <c r="B459" s="120"/>
      <c r="C459" s="120"/>
      <c r="D459" s="113"/>
    </row>
    <row r="460" spans="1:4">
      <c r="A460" s="113"/>
      <c r="B460" s="120"/>
      <c r="C460" s="120"/>
      <c r="D460" s="113"/>
    </row>
    <row r="461" spans="1:4">
      <c r="A461" s="113"/>
      <c r="B461" s="120"/>
      <c r="C461" s="120"/>
      <c r="D461" s="113"/>
    </row>
    <row r="462" spans="1:4">
      <c r="A462" s="113"/>
      <c r="B462" s="120"/>
      <c r="C462" s="120"/>
      <c r="D462" s="113"/>
    </row>
    <row r="463" spans="1:4">
      <c r="A463" s="113"/>
      <c r="B463" s="120"/>
      <c r="C463" s="120"/>
      <c r="D463" s="113"/>
    </row>
    <row r="464" spans="1:4">
      <c r="A464" s="113"/>
      <c r="B464" s="120"/>
      <c r="C464" s="120"/>
      <c r="D464" s="113"/>
    </row>
    <row r="465" spans="1:4">
      <c r="A465" s="113"/>
      <c r="B465" s="120"/>
      <c r="C465" s="120"/>
      <c r="D465" s="113"/>
    </row>
    <row r="466" spans="1:4">
      <c r="A466" s="113"/>
      <c r="B466" s="120"/>
      <c r="C466" s="120"/>
      <c r="D466" s="113"/>
    </row>
    <row r="467" spans="1:4">
      <c r="A467" s="113"/>
      <c r="B467" s="120"/>
      <c r="C467" s="120"/>
      <c r="D467" s="113"/>
    </row>
    <row r="468" spans="1:4">
      <c r="A468" s="113"/>
      <c r="B468" s="120"/>
      <c r="C468" s="120"/>
      <c r="D468" s="113"/>
    </row>
    <row r="469" spans="1:4">
      <c r="A469" s="113"/>
      <c r="B469" s="120"/>
      <c r="C469" s="120"/>
      <c r="D469" s="113"/>
    </row>
    <row r="470" spans="1:4">
      <c r="A470" s="113"/>
      <c r="B470" s="120"/>
      <c r="C470" s="120"/>
      <c r="D470" s="113"/>
    </row>
    <row r="471" spans="1:4">
      <c r="A471" s="113"/>
      <c r="B471" s="120"/>
      <c r="C471" s="120"/>
      <c r="D471" s="113"/>
    </row>
    <row r="472" spans="1:4">
      <c r="A472" s="113"/>
      <c r="B472" s="120"/>
      <c r="C472" s="120"/>
      <c r="D472" s="113"/>
    </row>
    <row r="473" spans="1:4">
      <c r="A473" s="113"/>
      <c r="B473" s="120"/>
      <c r="C473" s="120"/>
      <c r="D473" s="113"/>
    </row>
    <row r="474" spans="1:4">
      <c r="A474" s="113"/>
      <c r="B474" s="120"/>
      <c r="C474" s="120"/>
      <c r="D474" s="113"/>
    </row>
    <row r="475" spans="1:4">
      <c r="A475" s="113"/>
      <c r="B475" s="120"/>
      <c r="C475" s="120"/>
      <c r="D475" s="113"/>
    </row>
    <row r="476" spans="1:4">
      <c r="A476" s="113"/>
      <c r="B476" s="120"/>
      <c r="C476" s="120"/>
      <c r="D476" s="113"/>
    </row>
    <row r="477" spans="1:4">
      <c r="A477" s="113"/>
      <c r="B477" s="120"/>
      <c r="C477" s="120"/>
      <c r="D477" s="113"/>
    </row>
    <row r="478" spans="1:4">
      <c r="A478" s="113"/>
      <c r="B478" s="120"/>
      <c r="C478" s="120"/>
      <c r="D478" s="113"/>
    </row>
    <row r="479" spans="1:4">
      <c r="A479" s="113"/>
      <c r="B479" s="120"/>
      <c r="C479" s="120"/>
      <c r="D479" s="113"/>
    </row>
    <row r="480" spans="1:4">
      <c r="A480" s="113"/>
      <c r="B480" s="120"/>
      <c r="C480" s="120"/>
      <c r="D480" s="113"/>
    </row>
    <row r="481" spans="1:4">
      <c r="A481" s="113"/>
      <c r="B481" s="120"/>
      <c r="C481" s="120"/>
      <c r="D481" s="113"/>
    </row>
    <row r="482" spans="1:4">
      <c r="A482" s="113"/>
      <c r="B482" s="120"/>
      <c r="C482" s="120"/>
      <c r="D482" s="113"/>
    </row>
    <row r="483" spans="1:4">
      <c r="A483" s="113"/>
      <c r="B483" s="120"/>
      <c r="C483" s="120"/>
      <c r="D483" s="113"/>
    </row>
    <row r="484" spans="1:4">
      <c r="A484" s="113"/>
      <c r="B484" s="120"/>
      <c r="C484" s="120"/>
      <c r="D484" s="113"/>
    </row>
    <row r="485" spans="1:4">
      <c r="A485" s="113"/>
      <c r="B485" s="120"/>
      <c r="C485" s="120"/>
      <c r="D485" s="113"/>
    </row>
    <row r="486" spans="1:4">
      <c r="A486" s="113"/>
      <c r="B486" s="120"/>
      <c r="C486" s="120"/>
      <c r="D486" s="113"/>
    </row>
    <row r="487" spans="1:4">
      <c r="A487" s="113"/>
      <c r="B487" s="120"/>
      <c r="C487" s="120"/>
      <c r="D487" s="113"/>
    </row>
    <row r="488" spans="1:4">
      <c r="A488" s="113"/>
      <c r="B488" s="120"/>
      <c r="C488" s="120"/>
      <c r="D488" s="113"/>
    </row>
    <row r="489" spans="1:4">
      <c r="A489" s="113"/>
      <c r="B489" s="120"/>
      <c r="C489" s="120"/>
      <c r="D489" s="113"/>
    </row>
    <row r="490" spans="1:4">
      <c r="A490" s="113"/>
      <c r="B490" s="120"/>
      <c r="C490" s="120"/>
      <c r="D490" s="113"/>
    </row>
    <row r="491" spans="1:4">
      <c r="A491" s="113"/>
      <c r="B491" s="120"/>
      <c r="C491" s="120"/>
      <c r="D491" s="113"/>
    </row>
    <row r="492" spans="1:4">
      <c r="A492" s="113"/>
      <c r="B492" s="120"/>
      <c r="C492" s="120"/>
      <c r="D492" s="113"/>
    </row>
    <row r="493" spans="1:4">
      <c r="A493" s="113"/>
      <c r="B493" s="120"/>
      <c r="C493" s="120"/>
      <c r="D493" s="113"/>
    </row>
    <row r="494" spans="1:4">
      <c r="A494" s="113"/>
      <c r="B494" s="120"/>
      <c r="C494" s="120"/>
      <c r="D494" s="113"/>
    </row>
    <row r="495" spans="1:4">
      <c r="A495" s="113"/>
      <c r="B495" s="120"/>
      <c r="C495" s="120"/>
      <c r="D495" s="113"/>
    </row>
    <row r="496" spans="1:4">
      <c r="A496" s="113"/>
      <c r="B496" s="120"/>
      <c r="C496" s="120"/>
      <c r="D496" s="113"/>
    </row>
    <row r="497" spans="1:4">
      <c r="A497" s="113"/>
      <c r="B497" s="120"/>
      <c r="C497" s="120"/>
      <c r="D497" s="113"/>
    </row>
    <row r="498" spans="1:4">
      <c r="A498" s="113"/>
      <c r="B498" s="120"/>
      <c r="C498" s="120"/>
      <c r="D498" s="113"/>
    </row>
    <row r="499" spans="1:4">
      <c r="A499" s="113"/>
      <c r="B499" s="120"/>
      <c r="C499" s="120"/>
      <c r="D499" s="113"/>
    </row>
    <row r="500" spans="1:4">
      <c r="A500" s="113"/>
      <c r="B500" s="120"/>
      <c r="C500" s="120"/>
      <c r="D500" s="113"/>
    </row>
    <row r="501" spans="1:4">
      <c r="A501" s="113"/>
      <c r="B501" s="120"/>
      <c r="C501" s="120"/>
      <c r="D501" s="113"/>
    </row>
    <row r="502" spans="1:4">
      <c r="A502" s="113"/>
      <c r="B502" s="120"/>
      <c r="C502" s="120"/>
      <c r="D502" s="113"/>
    </row>
    <row r="503" spans="1:4">
      <c r="A503" s="113"/>
      <c r="B503" s="120"/>
      <c r="C503" s="120"/>
      <c r="D503" s="113"/>
    </row>
    <row r="504" spans="1:4">
      <c r="A504" s="113"/>
      <c r="B504" s="120"/>
      <c r="C504" s="120"/>
      <c r="D504" s="113"/>
    </row>
    <row r="505" spans="1:4">
      <c r="A505" s="113"/>
      <c r="B505" s="120"/>
      <c r="C505" s="120"/>
      <c r="D505" s="113"/>
    </row>
    <row r="506" spans="1:4">
      <c r="A506" s="113"/>
      <c r="B506" s="120"/>
      <c r="C506" s="120"/>
      <c r="D506" s="113"/>
    </row>
    <row r="507" spans="1:4">
      <c r="A507" s="113"/>
      <c r="B507" s="120"/>
      <c r="C507" s="120"/>
      <c r="D507" s="113"/>
    </row>
    <row r="508" spans="1:4">
      <c r="A508" s="113"/>
      <c r="B508" s="120"/>
      <c r="C508" s="120"/>
      <c r="D508" s="113"/>
    </row>
    <row r="509" spans="1:4">
      <c r="A509" s="113"/>
      <c r="B509" s="120"/>
      <c r="C509" s="120"/>
      <c r="D509" s="113"/>
    </row>
    <row r="510" spans="1:4">
      <c r="A510" s="113"/>
      <c r="B510" s="120"/>
      <c r="C510" s="120"/>
      <c r="D510" s="113"/>
    </row>
    <row r="511" spans="1:4">
      <c r="A511" s="113"/>
      <c r="B511" s="120"/>
      <c r="C511" s="120"/>
      <c r="D511" s="113"/>
    </row>
    <row r="512" spans="1:4">
      <c r="A512" s="113"/>
      <c r="B512" s="120"/>
      <c r="C512" s="120"/>
      <c r="D512" s="113"/>
    </row>
    <row r="513" spans="1:4">
      <c r="A513" s="113"/>
      <c r="B513" s="120"/>
      <c r="C513" s="120"/>
      <c r="D513" s="113"/>
    </row>
    <row r="514" spans="1:4">
      <c r="A514" s="113"/>
      <c r="B514" s="120"/>
      <c r="C514" s="120"/>
      <c r="D514" s="113"/>
    </row>
    <row r="515" spans="1:4">
      <c r="A515" s="113"/>
      <c r="B515" s="120"/>
      <c r="C515" s="120"/>
      <c r="D515" s="113"/>
    </row>
    <row r="516" spans="1:4">
      <c r="A516" s="113"/>
      <c r="B516" s="120"/>
      <c r="C516" s="120"/>
      <c r="D516" s="113"/>
    </row>
    <row r="517" spans="1:4">
      <c r="A517" s="113"/>
      <c r="B517" s="120"/>
      <c r="C517" s="120"/>
      <c r="D517" s="113"/>
    </row>
    <row r="518" spans="1:4">
      <c r="A518" s="113"/>
      <c r="B518" s="120"/>
      <c r="C518" s="120"/>
      <c r="D518" s="113"/>
    </row>
    <row r="519" spans="1:4">
      <c r="A519" s="113"/>
      <c r="B519" s="120"/>
      <c r="C519" s="120"/>
      <c r="D519" s="113"/>
    </row>
    <row r="520" spans="1:4">
      <c r="A520" s="113"/>
      <c r="B520" s="120"/>
      <c r="C520" s="120"/>
      <c r="D520" s="113"/>
    </row>
    <row r="521" spans="1:4">
      <c r="A521" s="113"/>
      <c r="B521" s="120"/>
      <c r="C521" s="120"/>
      <c r="D521" s="113"/>
    </row>
    <row r="522" spans="1:4">
      <c r="A522" s="113"/>
      <c r="B522" s="120"/>
      <c r="C522" s="120"/>
      <c r="D522" s="113"/>
    </row>
    <row r="523" spans="1:4">
      <c r="A523" s="113"/>
      <c r="B523" s="120"/>
      <c r="C523" s="120"/>
      <c r="D523" s="113"/>
    </row>
    <row r="524" spans="1:4">
      <c r="A524" s="113"/>
      <c r="B524" s="120"/>
      <c r="C524" s="120"/>
      <c r="D524" s="113"/>
    </row>
    <row r="525" spans="1:4">
      <c r="A525" s="113"/>
      <c r="B525" s="120"/>
      <c r="C525" s="120"/>
      <c r="D525" s="113"/>
    </row>
    <row r="526" spans="1:4">
      <c r="A526" s="113"/>
      <c r="B526" s="120"/>
      <c r="C526" s="120"/>
      <c r="D526" s="113"/>
    </row>
    <row r="527" spans="1:4">
      <c r="A527" s="113"/>
      <c r="B527" s="120"/>
      <c r="C527" s="120"/>
      <c r="D527" s="113"/>
    </row>
    <row r="528" spans="1:4">
      <c r="A528" s="113"/>
      <c r="B528" s="120"/>
      <c r="C528" s="120"/>
      <c r="D528" s="113"/>
    </row>
    <row r="529" spans="1:4">
      <c r="A529" s="113"/>
      <c r="B529" s="120"/>
      <c r="C529" s="120"/>
      <c r="D529" s="113"/>
    </row>
    <row r="530" spans="1:4">
      <c r="A530" s="113"/>
      <c r="B530" s="120"/>
      <c r="C530" s="120"/>
      <c r="D530" s="113"/>
    </row>
    <row r="531" spans="1:4">
      <c r="A531" s="113"/>
      <c r="B531" s="120"/>
      <c r="C531" s="120"/>
      <c r="D531" s="113"/>
    </row>
    <row r="532" spans="1:4">
      <c r="A532" s="113"/>
      <c r="B532" s="120"/>
      <c r="C532" s="120"/>
      <c r="D532" s="113"/>
    </row>
    <row r="533" spans="1:4">
      <c r="A533" s="113"/>
      <c r="B533" s="120"/>
      <c r="C533" s="120"/>
      <c r="D533" s="113"/>
    </row>
    <row r="534" spans="1:4">
      <c r="A534" s="113"/>
      <c r="B534" s="120"/>
      <c r="C534" s="120"/>
      <c r="D534" s="113"/>
    </row>
    <row r="535" spans="1:4">
      <c r="A535" s="113"/>
      <c r="B535" s="120"/>
      <c r="C535" s="120"/>
      <c r="D535" s="113"/>
    </row>
    <row r="536" spans="1:4">
      <c r="A536" s="113"/>
      <c r="B536" s="120"/>
      <c r="C536" s="120"/>
      <c r="D536" s="113"/>
    </row>
    <row r="537" spans="1:4">
      <c r="A537" s="113"/>
      <c r="B537" s="120"/>
      <c r="C537" s="120"/>
      <c r="D537" s="113"/>
    </row>
    <row r="538" spans="1:4">
      <c r="A538" s="113"/>
      <c r="B538" s="120"/>
      <c r="C538" s="120"/>
      <c r="D538" s="113"/>
    </row>
    <row r="539" spans="1:4">
      <c r="A539" s="113"/>
      <c r="B539" s="120"/>
      <c r="C539" s="120"/>
      <c r="D539" s="113"/>
    </row>
    <row r="540" spans="1:4">
      <c r="A540" s="113"/>
      <c r="B540" s="120"/>
      <c r="C540" s="120"/>
      <c r="D540" s="113"/>
    </row>
    <row r="541" spans="1:4">
      <c r="A541" s="113"/>
      <c r="B541" s="113"/>
      <c r="C541" s="113"/>
      <c r="D541" s="113"/>
    </row>
    <row r="542" spans="1:4">
      <c r="A542" s="113"/>
      <c r="B542" s="113"/>
      <c r="C542" s="113"/>
      <c r="D542" s="113"/>
    </row>
    <row r="543" spans="1:4">
      <c r="A543" s="113"/>
      <c r="B543" s="113"/>
      <c r="C543" s="113"/>
      <c r="D543" s="113"/>
    </row>
    <row r="544" spans="1:4">
      <c r="A544" s="113"/>
      <c r="B544" s="113"/>
      <c r="C544" s="113"/>
      <c r="D544" s="113"/>
    </row>
    <row r="545" spans="1:4">
      <c r="A545" s="113"/>
      <c r="B545" s="113"/>
      <c r="C545" s="113"/>
      <c r="D545" s="113"/>
    </row>
    <row r="546" spans="1:4">
      <c r="A546" s="113"/>
      <c r="B546" s="113"/>
      <c r="C546" s="113"/>
      <c r="D546" s="113"/>
    </row>
    <row r="547" spans="1:4">
      <c r="A547" s="113"/>
      <c r="B547" s="113"/>
      <c r="C547" s="113"/>
      <c r="D547" s="113"/>
    </row>
    <row r="548" spans="1:4">
      <c r="A548" s="113"/>
      <c r="B548" s="113"/>
      <c r="C548" s="113"/>
      <c r="D548" s="113"/>
    </row>
    <row r="549" spans="1:4">
      <c r="A549" s="113"/>
      <c r="B549" s="113"/>
      <c r="C549" s="113"/>
      <c r="D549" s="113"/>
    </row>
    <row r="550" spans="1:4">
      <c r="A550" s="113"/>
      <c r="B550" s="113"/>
      <c r="C550" s="113"/>
      <c r="D550" s="113"/>
    </row>
    <row r="551" spans="1:4">
      <c r="A551" s="113"/>
      <c r="B551" s="113"/>
      <c r="C551" s="113"/>
      <c r="D551" s="113"/>
    </row>
    <row r="552" spans="1:4">
      <c r="A552" s="113"/>
      <c r="B552" s="113"/>
      <c r="C552" s="113"/>
      <c r="D552" s="113"/>
    </row>
    <row r="553" spans="1:4">
      <c r="A553" s="113"/>
      <c r="B553" s="113"/>
      <c r="C553" s="113"/>
      <c r="D553" s="113"/>
    </row>
    <row r="554" spans="1:4">
      <c r="A554" s="113"/>
      <c r="B554" s="113"/>
      <c r="C554" s="113"/>
      <c r="D554" s="113"/>
    </row>
    <row r="555" spans="1:4">
      <c r="A555" s="113"/>
      <c r="B555" s="113"/>
      <c r="C555" s="113"/>
      <c r="D555" s="113"/>
    </row>
    <row r="556" spans="1:4">
      <c r="A556" s="113"/>
      <c r="B556" s="113"/>
      <c r="C556" s="113"/>
      <c r="D556" s="113"/>
    </row>
    <row r="557" spans="1:4">
      <c r="A557" s="113"/>
      <c r="B557" s="113"/>
      <c r="C557" s="113"/>
      <c r="D557" s="113"/>
    </row>
    <row r="558" spans="1:4">
      <c r="A558" s="113"/>
      <c r="B558" s="113"/>
      <c r="C558" s="113"/>
      <c r="D558" s="113"/>
    </row>
    <row r="559" spans="1:4">
      <c r="A559" s="113"/>
      <c r="B559" s="113"/>
      <c r="C559" s="113"/>
      <c r="D559" s="113"/>
    </row>
    <row r="560" spans="1:4">
      <c r="A560" s="113"/>
      <c r="B560" s="113"/>
      <c r="C560" s="113"/>
      <c r="D560" s="113"/>
    </row>
    <row r="561" spans="1:4">
      <c r="A561" s="113"/>
      <c r="B561" s="113"/>
      <c r="C561" s="113"/>
      <c r="D561" s="113"/>
    </row>
    <row r="562" spans="1:4">
      <c r="A562" s="113"/>
      <c r="B562" s="113"/>
      <c r="C562" s="113"/>
      <c r="D562" s="113"/>
    </row>
    <row r="563" spans="1:4">
      <c r="A563" s="113"/>
      <c r="B563" s="113"/>
      <c r="C563" s="113"/>
      <c r="D563" s="113"/>
    </row>
    <row r="564" spans="1:4">
      <c r="A564" s="113"/>
      <c r="B564" s="113"/>
      <c r="C564" s="113"/>
      <c r="D564" s="113"/>
    </row>
    <row r="565" spans="1:4">
      <c r="A565" s="113"/>
      <c r="B565" s="113"/>
      <c r="C565" s="113"/>
      <c r="D565" s="113"/>
    </row>
    <row r="566" spans="1:4">
      <c r="A566" s="113"/>
      <c r="B566" s="113"/>
      <c r="C566" s="113"/>
      <c r="D566" s="113"/>
    </row>
    <row r="567" spans="1:4">
      <c r="A567" s="113"/>
      <c r="B567" s="113"/>
      <c r="C567" s="113"/>
      <c r="D567" s="113"/>
    </row>
    <row r="568" spans="1:4">
      <c r="A568" s="113"/>
      <c r="B568" s="113"/>
      <c r="C568" s="113"/>
      <c r="D568" s="113"/>
    </row>
    <row r="569" spans="1:4">
      <c r="A569" s="113"/>
      <c r="B569" s="113"/>
      <c r="C569" s="113"/>
      <c r="D569" s="113"/>
    </row>
    <row r="570" spans="1:4">
      <c r="A570" s="113"/>
      <c r="B570" s="113"/>
      <c r="C570" s="113"/>
      <c r="D570" s="113"/>
    </row>
    <row r="571" spans="1:4">
      <c r="A571" s="113"/>
      <c r="B571" s="113"/>
      <c r="C571" s="113"/>
      <c r="D571" s="113"/>
    </row>
    <row r="572" spans="1:4">
      <c r="A572" s="113"/>
      <c r="B572" s="113"/>
      <c r="C572" s="113"/>
      <c r="D572" s="113"/>
    </row>
    <row r="573" spans="1:4">
      <c r="A573" s="113"/>
      <c r="B573" s="113"/>
      <c r="C573" s="113"/>
      <c r="D573" s="113"/>
    </row>
    <row r="574" spans="1:4">
      <c r="A574" s="113"/>
      <c r="B574" s="113"/>
      <c r="C574" s="113"/>
      <c r="D574" s="113"/>
    </row>
    <row r="575" spans="1:4">
      <c r="A575" s="113"/>
      <c r="B575" s="113"/>
      <c r="C575" s="113"/>
      <c r="D575" s="113"/>
    </row>
    <row r="576" spans="1:4">
      <c r="A576" s="113"/>
      <c r="B576" s="113"/>
      <c r="C576" s="113"/>
      <c r="D576" s="113"/>
    </row>
    <row r="577" spans="1:4">
      <c r="A577" s="113"/>
      <c r="B577" s="113"/>
      <c r="C577" s="113"/>
      <c r="D577" s="113"/>
    </row>
    <row r="578" spans="1:4">
      <c r="A578" s="113"/>
      <c r="B578" s="113"/>
      <c r="C578" s="113"/>
      <c r="D578" s="113"/>
    </row>
    <row r="579" spans="1:4">
      <c r="A579" s="113"/>
      <c r="B579" s="113"/>
      <c r="C579" s="113"/>
      <c r="D579" s="113"/>
    </row>
    <row r="580" spans="1:4">
      <c r="A580" s="113"/>
      <c r="B580" s="113"/>
      <c r="C580" s="113"/>
      <c r="D580" s="113"/>
    </row>
    <row r="581" spans="1:4">
      <c r="A581" s="113"/>
      <c r="B581" s="113"/>
      <c r="C581" s="113"/>
      <c r="D581" s="113"/>
    </row>
    <row r="582" spans="1:4">
      <c r="A582" s="113"/>
      <c r="B582" s="113"/>
      <c r="C582" s="113"/>
      <c r="D582" s="113"/>
    </row>
    <row r="583" spans="1:4">
      <c r="A583" s="113"/>
      <c r="B583" s="113"/>
      <c r="C583" s="113"/>
      <c r="D583" s="113"/>
    </row>
    <row r="584" spans="1:4">
      <c r="A584" s="113"/>
      <c r="B584" s="113"/>
      <c r="C584" s="113"/>
      <c r="D584" s="113"/>
    </row>
    <row r="585" spans="1:4">
      <c r="A585" s="113"/>
      <c r="B585" s="113"/>
      <c r="C585" s="113"/>
      <c r="D585" s="113"/>
    </row>
    <row r="586" spans="1:4">
      <c r="A586" s="113"/>
      <c r="B586" s="113"/>
      <c r="C586" s="113"/>
      <c r="D586" s="113"/>
    </row>
    <row r="587" spans="1:4">
      <c r="A587" s="113"/>
      <c r="B587" s="113"/>
      <c r="C587" s="113"/>
      <c r="D587" s="113"/>
    </row>
    <row r="588" spans="1:4">
      <c r="A588" s="113"/>
      <c r="B588" s="113"/>
      <c r="C588" s="113"/>
      <c r="D588" s="113"/>
    </row>
    <row r="589" spans="1:4">
      <c r="A589" s="113"/>
      <c r="B589" s="113"/>
      <c r="C589" s="113"/>
      <c r="D589" s="113"/>
    </row>
    <row r="590" spans="1:4">
      <c r="A590" s="113"/>
      <c r="B590" s="113"/>
      <c r="C590" s="113"/>
      <c r="D590" s="113"/>
    </row>
    <row r="591" spans="1:4">
      <c r="A591" s="113"/>
      <c r="B591" s="113"/>
      <c r="C591" s="113"/>
      <c r="D591" s="113"/>
    </row>
    <row r="592" spans="1:4">
      <c r="A592" s="113"/>
      <c r="B592" s="113"/>
      <c r="C592" s="113"/>
      <c r="D592" s="113"/>
    </row>
    <row r="593" spans="1:4">
      <c r="A593" s="113"/>
      <c r="B593" s="113"/>
      <c r="C593" s="113"/>
      <c r="D593" s="113"/>
    </row>
    <row r="594" spans="1:4">
      <c r="A594" s="113"/>
      <c r="B594" s="113"/>
      <c r="C594" s="113"/>
      <c r="D594" s="113"/>
    </row>
    <row r="595" spans="1:4">
      <c r="A595" s="113"/>
      <c r="B595" s="113"/>
      <c r="C595" s="113"/>
      <c r="D595" s="113"/>
    </row>
    <row r="596" spans="1:4">
      <c r="A596" s="113"/>
      <c r="B596" s="113"/>
      <c r="C596" s="113"/>
      <c r="D596" s="113"/>
    </row>
    <row r="597" spans="1:4">
      <c r="A597" s="113"/>
      <c r="B597" s="113"/>
      <c r="C597" s="113"/>
      <c r="D597" s="113"/>
    </row>
    <row r="598" spans="1:4">
      <c r="A598" s="113"/>
      <c r="B598" s="113"/>
      <c r="C598" s="113"/>
      <c r="D598" s="113"/>
    </row>
    <row r="599" spans="1:4">
      <c r="A599" s="113"/>
      <c r="B599" s="113"/>
      <c r="C599" s="113"/>
      <c r="D599" s="113"/>
    </row>
    <row r="600" spans="1:4">
      <c r="A600" s="113"/>
      <c r="B600" s="113"/>
      <c r="C600" s="113"/>
      <c r="D600" s="113"/>
    </row>
    <row r="601" spans="1:4">
      <c r="A601" s="113"/>
      <c r="B601" s="113"/>
      <c r="C601" s="113"/>
      <c r="D601" s="113"/>
    </row>
    <row r="602" spans="1:4">
      <c r="A602" s="113"/>
      <c r="B602" s="113"/>
      <c r="C602" s="113"/>
      <c r="D602" s="113"/>
    </row>
    <row r="603" spans="1:4">
      <c r="A603" s="113"/>
      <c r="B603" s="113"/>
      <c r="C603" s="113"/>
      <c r="D603" s="113"/>
    </row>
    <row r="604" spans="1:4">
      <c r="A604" s="113"/>
      <c r="B604" s="113"/>
      <c r="C604" s="113"/>
      <c r="D604" s="113"/>
    </row>
    <row r="605" spans="1:4">
      <c r="A605" s="113"/>
      <c r="B605" s="113"/>
      <c r="C605" s="113"/>
      <c r="D605" s="113"/>
    </row>
    <row r="606" spans="1:4">
      <c r="A606" s="113"/>
      <c r="B606" s="113"/>
      <c r="C606" s="113"/>
      <c r="D606" s="113"/>
    </row>
    <row r="607" spans="1:4">
      <c r="A607" s="113"/>
      <c r="B607" s="113"/>
      <c r="C607" s="113"/>
      <c r="D607" s="113"/>
    </row>
    <row r="608" spans="1:4">
      <c r="A608" s="113"/>
      <c r="B608" s="113"/>
      <c r="C608" s="113"/>
      <c r="D608" s="113"/>
    </row>
    <row r="609" spans="1:4">
      <c r="A609" s="113"/>
      <c r="B609" s="113"/>
      <c r="C609" s="113"/>
      <c r="D609" s="113"/>
    </row>
    <row r="610" spans="1:4">
      <c r="A610" s="113"/>
      <c r="B610" s="113"/>
      <c r="C610" s="113"/>
      <c r="D610" s="113"/>
    </row>
    <row r="611" spans="1:4">
      <c r="A611" s="113"/>
      <c r="B611" s="113"/>
      <c r="C611" s="113"/>
      <c r="D611" s="113"/>
    </row>
    <row r="612" spans="1:4">
      <c r="A612" s="113"/>
      <c r="B612" s="113"/>
      <c r="C612" s="113"/>
      <c r="D612" s="113"/>
    </row>
    <row r="613" spans="1:4">
      <c r="A613" s="113"/>
      <c r="B613" s="113"/>
      <c r="C613" s="113"/>
      <c r="D613" s="113"/>
    </row>
    <row r="614" spans="1:4">
      <c r="A614" s="113"/>
      <c r="B614" s="113"/>
      <c r="C614" s="113"/>
      <c r="D614" s="113"/>
    </row>
    <row r="615" spans="1:4">
      <c r="A615" s="113"/>
      <c r="B615" s="113"/>
      <c r="C615" s="113"/>
      <c r="D615" s="113"/>
    </row>
    <row r="616" spans="1:4">
      <c r="A616" s="113"/>
      <c r="B616" s="113"/>
      <c r="C616" s="113"/>
      <c r="D616" s="113"/>
    </row>
    <row r="617" spans="1:4">
      <c r="A617" s="113"/>
      <c r="B617" s="113"/>
      <c r="C617" s="113"/>
      <c r="D617" s="113"/>
    </row>
    <row r="618" spans="1:4">
      <c r="A618" s="113"/>
      <c r="B618" s="113"/>
      <c r="C618" s="113"/>
      <c r="D618" s="113"/>
    </row>
    <row r="619" spans="1:4">
      <c r="A619" s="113"/>
      <c r="B619" s="113"/>
      <c r="C619" s="113"/>
      <c r="D619" s="113"/>
    </row>
    <row r="620" spans="1:4">
      <c r="A620" s="113"/>
      <c r="B620" s="113"/>
      <c r="C620" s="113"/>
      <c r="D620" s="113"/>
    </row>
    <row r="621" spans="1:4">
      <c r="A621" s="113"/>
      <c r="B621" s="113"/>
      <c r="C621" s="113"/>
      <c r="D621" s="113"/>
    </row>
    <row r="622" spans="1:4">
      <c r="A622" s="113"/>
      <c r="B622" s="113"/>
      <c r="C622" s="113"/>
      <c r="D622" s="113"/>
    </row>
    <row r="623" spans="1:4">
      <c r="A623" s="113"/>
      <c r="B623" s="113"/>
      <c r="C623" s="113"/>
      <c r="D623" s="113"/>
    </row>
    <row r="624" spans="1:4">
      <c r="A624" s="113"/>
      <c r="B624" s="113"/>
      <c r="C624" s="113"/>
      <c r="D624" s="113"/>
    </row>
    <row r="625" spans="1:4">
      <c r="A625" s="113"/>
      <c r="B625" s="113"/>
      <c r="C625" s="113"/>
      <c r="D625" s="113"/>
    </row>
    <row r="626" spans="1:4">
      <c r="A626" s="113"/>
      <c r="B626" s="113"/>
      <c r="C626" s="113"/>
      <c r="D626" s="113"/>
    </row>
    <row r="627" spans="1:4">
      <c r="A627" s="113"/>
      <c r="B627" s="113"/>
      <c r="C627" s="113"/>
      <c r="D627" s="113"/>
    </row>
    <row r="628" spans="1:4">
      <c r="A628" s="113"/>
      <c r="B628" s="113"/>
      <c r="C628" s="113"/>
      <c r="D628" s="113"/>
    </row>
    <row r="629" spans="1:4">
      <c r="A629" s="113"/>
      <c r="B629" s="113"/>
      <c r="C629" s="113"/>
      <c r="D629" s="113"/>
    </row>
    <row r="630" spans="1:4">
      <c r="A630" s="113"/>
      <c r="B630" s="113"/>
      <c r="C630" s="113"/>
      <c r="D630" s="113"/>
    </row>
    <row r="631" spans="1:4">
      <c r="A631" s="113"/>
      <c r="B631" s="113"/>
      <c r="C631" s="113"/>
      <c r="D631" s="113"/>
    </row>
    <row r="632" spans="1:4">
      <c r="A632" s="113"/>
      <c r="B632" s="113"/>
      <c r="C632" s="113"/>
      <c r="D632" s="113"/>
    </row>
    <row r="633" spans="1:4">
      <c r="A633" s="113"/>
      <c r="B633" s="113"/>
      <c r="C633" s="113"/>
      <c r="D633" s="113"/>
    </row>
    <row r="634" spans="1:4">
      <c r="A634" s="113"/>
      <c r="B634" s="113"/>
      <c r="C634" s="113"/>
      <c r="D634" s="113"/>
    </row>
    <row r="635" spans="1:4">
      <c r="A635" s="113"/>
      <c r="B635" s="113"/>
      <c r="C635" s="113"/>
      <c r="D635" s="113"/>
    </row>
    <row r="636" spans="1:4">
      <c r="A636" s="113"/>
      <c r="B636" s="113"/>
      <c r="C636" s="113"/>
      <c r="D636" s="113"/>
    </row>
    <row r="637" spans="1:4">
      <c r="A637" s="113"/>
      <c r="B637" s="113"/>
      <c r="C637" s="113"/>
      <c r="D637" s="113"/>
    </row>
    <row r="638" spans="1:4">
      <c r="A638" s="113"/>
      <c r="B638" s="113"/>
      <c r="C638" s="113"/>
      <c r="D638" s="113"/>
    </row>
    <row r="639" spans="1:4">
      <c r="A639" s="113"/>
      <c r="B639" s="113"/>
      <c r="C639" s="113"/>
      <c r="D639" s="113"/>
    </row>
    <row r="640" spans="1:4">
      <c r="A640" s="113"/>
      <c r="B640" s="113"/>
      <c r="C640" s="113"/>
      <c r="D640" s="113"/>
    </row>
    <row r="641" spans="1:4">
      <c r="A641" s="113"/>
      <c r="B641" s="113"/>
      <c r="C641" s="113"/>
      <c r="D641" s="113"/>
    </row>
    <row r="642" spans="1:4">
      <c r="A642" s="113"/>
      <c r="B642" s="113"/>
      <c r="C642" s="113"/>
      <c r="D642" s="113"/>
    </row>
    <row r="643" spans="1:4">
      <c r="A643" s="113"/>
      <c r="B643" s="113"/>
      <c r="C643" s="113"/>
      <c r="D643" s="113"/>
    </row>
    <row r="644" spans="1:4">
      <c r="A644" s="113"/>
      <c r="B644" s="113"/>
      <c r="C644" s="113"/>
      <c r="D644" s="113"/>
    </row>
    <row r="645" spans="1:4">
      <c r="A645" s="113"/>
      <c r="B645" s="113"/>
      <c r="C645" s="113"/>
      <c r="D645" s="113"/>
    </row>
    <row r="646" spans="1:4">
      <c r="A646" s="113"/>
      <c r="B646" s="113"/>
      <c r="C646" s="113"/>
      <c r="D646" s="113"/>
    </row>
    <row r="647" spans="1:4">
      <c r="A647" s="113"/>
      <c r="B647" s="113"/>
      <c r="C647" s="113"/>
      <c r="D647" s="113"/>
    </row>
    <row r="648" spans="1:4">
      <c r="A648" s="113"/>
      <c r="B648" s="113"/>
      <c r="C648" s="113"/>
      <c r="D648" s="113"/>
    </row>
    <row r="649" spans="1:4">
      <c r="A649" s="113"/>
      <c r="B649" s="113"/>
      <c r="C649" s="113"/>
      <c r="D649" s="113"/>
    </row>
    <row r="650" spans="1:4">
      <c r="A650" s="113"/>
      <c r="B650" s="113"/>
      <c r="C650" s="113"/>
      <c r="D650" s="113"/>
    </row>
    <row r="651" spans="1:4">
      <c r="A651" s="113"/>
      <c r="B651" s="113"/>
      <c r="C651" s="113"/>
      <c r="D651" s="113"/>
    </row>
    <row r="652" spans="1:4">
      <c r="A652" s="113"/>
      <c r="B652" s="113"/>
      <c r="C652" s="113"/>
      <c r="D652" s="113"/>
    </row>
    <row r="653" spans="1:4">
      <c r="A653" s="113"/>
      <c r="B653" s="113"/>
      <c r="C653" s="113"/>
      <c r="D653" s="113"/>
    </row>
    <row r="654" spans="1:4">
      <c r="A654" s="113"/>
      <c r="B654" s="113"/>
      <c r="C654" s="113"/>
      <c r="D654" s="113"/>
    </row>
    <row r="655" spans="1:4">
      <c r="A655" s="113"/>
      <c r="B655" s="113"/>
      <c r="C655" s="113"/>
      <c r="D655" s="113"/>
    </row>
    <row r="656" spans="1:4">
      <c r="A656" s="113"/>
      <c r="B656" s="113"/>
      <c r="C656" s="113"/>
      <c r="D656" s="113"/>
    </row>
    <row r="657" spans="1:4">
      <c r="A657" s="113"/>
      <c r="B657" s="113"/>
      <c r="C657" s="113"/>
      <c r="D657" s="113"/>
    </row>
    <row r="658" spans="1:4">
      <c r="A658" s="113"/>
      <c r="B658" s="113"/>
      <c r="C658" s="113"/>
      <c r="D658" s="113"/>
    </row>
    <row r="659" spans="1:4">
      <c r="A659" s="113"/>
      <c r="B659" s="113"/>
      <c r="C659" s="113"/>
      <c r="D659" s="113"/>
    </row>
    <row r="660" spans="1:4">
      <c r="A660" s="113"/>
      <c r="B660" s="113"/>
      <c r="C660" s="113"/>
      <c r="D660" s="113"/>
    </row>
    <row r="661" spans="1:4">
      <c r="A661" s="113"/>
      <c r="B661" s="113"/>
      <c r="C661" s="113"/>
      <c r="D661" s="113"/>
    </row>
    <row r="662" spans="1:4">
      <c r="A662" s="113"/>
      <c r="B662" s="113"/>
      <c r="C662" s="113"/>
      <c r="D662" s="113"/>
    </row>
    <row r="663" spans="1:4">
      <c r="A663" s="113"/>
      <c r="B663" s="113"/>
      <c r="C663" s="113"/>
      <c r="D663" s="113"/>
    </row>
    <row r="664" spans="1:4">
      <c r="A664" s="113"/>
      <c r="B664" s="113"/>
      <c r="C664" s="113"/>
      <c r="D664" s="113"/>
    </row>
    <row r="665" spans="1:4">
      <c r="A665" s="113"/>
      <c r="B665" s="113"/>
      <c r="C665" s="113"/>
      <c r="D665" s="113"/>
    </row>
    <row r="666" spans="1:4">
      <c r="A666" s="113"/>
      <c r="B666" s="113"/>
      <c r="C666" s="113"/>
      <c r="D666" s="113"/>
    </row>
    <row r="667" spans="1:4">
      <c r="A667" s="113"/>
      <c r="B667" s="113"/>
      <c r="C667" s="113"/>
      <c r="D667" s="113"/>
    </row>
    <row r="668" spans="1:4">
      <c r="A668" s="113"/>
      <c r="B668" s="113"/>
      <c r="C668" s="113"/>
      <c r="D668" s="113"/>
    </row>
    <row r="669" spans="1:4">
      <c r="A669" s="113"/>
      <c r="B669" s="113"/>
      <c r="C669" s="113"/>
      <c r="D669" s="113"/>
    </row>
    <row r="670" spans="1:4">
      <c r="A670" s="113"/>
      <c r="B670" s="113"/>
      <c r="C670" s="113"/>
      <c r="D670" s="113"/>
    </row>
    <row r="671" spans="1:4">
      <c r="A671" s="113"/>
      <c r="B671" s="113"/>
      <c r="C671" s="113"/>
      <c r="D671" s="113"/>
    </row>
    <row r="672" spans="1:4">
      <c r="A672" s="113"/>
      <c r="B672" s="113"/>
      <c r="C672" s="113"/>
      <c r="D672" s="113"/>
    </row>
    <row r="673" spans="1:4">
      <c r="A673" s="113"/>
      <c r="B673" s="113"/>
      <c r="C673" s="113"/>
      <c r="D673" s="113"/>
    </row>
    <row r="674" spans="1:4">
      <c r="A674" s="113"/>
      <c r="B674" s="113"/>
      <c r="C674" s="113"/>
      <c r="D674" s="113"/>
    </row>
    <row r="675" spans="1:4">
      <c r="A675" s="113"/>
      <c r="B675" s="113"/>
      <c r="C675" s="113"/>
      <c r="D675" s="113"/>
    </row>
    <row r="676" spans="1:4">
      <c r="A676" s="113"/>
      <c r="B676" s="113"/>
      <c r="C676" s="113"/>
      <c r="D676" s="113"/>
    </row>
    <row r="677" spans="1:4">
      <c r="A677" s="113"/>
      <c r="B677" s="113"/>
      <c r="C677" s="113"/>
      <c r="D677" s="113"/>
    </row>
    <row r="678" spans="1:4">
      <c r="A678" s="113"/>
      <c r="B678" s="113"/>
      <c r="C678" s="113"/>
      <c r="D678" s="113"/>
    </row>
    <row r="679" spans="1:4">
      <c r="A679" s="113"/>
      <c r="B679" s="113"/>
      <c r="C679" s="113"/>
      <c r="D679" s="113"/>
    </row>
    <row r="680" spans="1:4">
      <c r="A680" s="113"/>
      <c r="B680" s="113"/>
      <c r="C680" s="113"/>
      <c r="D680" s="113"/>
    </row>
    <row r="681" spans="1:4">
      <c r="A681" s="113"/>
      <c r="B681" s="113"/>
      <c r="C681" s="113"/>
      <c r="D681" s="113"/>
    </row>
    <row r="682" spans="1:4">
      <c r="A682" s="113"/>
      <c r="B682" s="113"/>
      <c r="C682" s="113"/>
      <c r="D682" s="113"/>
    </row>
    <row r="683" spans="1:4">
      <c r="A683" s="113"/>
      <c r="B683" s="113"/>
      <c r="C683" s="113"/>
      <c r="D683" s="113"/>
    </row>
    <row r="684" spans="1:4">
      <c r="A684" s="113"/>
      <c r="B684" s="113"/>
      <c r="C684" s="113"/>
      <c r="D684" s="113"/>
    </row>
    <row r="685" spans="1:4">
      <c r="A685" s="113"/>
      <c r="B685" s="113"/>
      <c r="C685" s="113"/>
      <c r="D685" s="113"/>
    </row>
    <row r="686" spans="1:4">
      <c r="A686" s="113"/>
      <c r="B686" s="113"/>
      <c r="C686" s="113"/>
      <c r="D686" s="113"/>
    </row>
    <row r="687" spans="1:4">
      <c r="A687" s="113"/>
      <c r="B687" s="113"/>
      <c r="C687" s="113"/>
      <c r="D687" s="113"/>
    </row>
    <row r="688" spans="1:4">
      <c r="A688" s="113"/>
      <c r="B688" s="113"/>
      <c r="C688" s="113"/>
      <c r="D688" s="113"/>
    </row>
    <row r="689" spans="1:4">
      <c r="A689" s="113"/>
      <c r="B689" s="113"/>
      <c r="C689" s="113"/>
      <c r="D689" s="113"/>
    </row>
    <row r="690" spans="1:4">
      <c r="A690" s="113"/>
      <c r="B690" s="113"/>
      <c r="C690" s="113"/>
      <c r="D690" s="113"/>
    </row>
    <row r="691" spans="1:4">
      <c r="A691" s="113"/>
      <c r="B691" s="113"/>
      <c r="C691" s="113"/>
      <c r="D691" s="113"/>
    </row>
    <row r="692" spans="1:4">
      <c r="A692" s="113"/>
      <c r="B692" s="113"/>
      <c r="C692" s="113"/>
      <c r="D692" s="113"/>
    </row>
    <row r="693" spans="1:4">
      <c r="A693" s="113"/>
      <c r="B693" s="113"/>
      <c r="C693" s="113"/>
      <c r="D693" s="113"/>
    </row>
    <row r="694" spans="1:4">
      <c r="A694" s="113"/>
      <c r="B694" s="113"/>
      <c r="C694" s="113"/>
      <c r="D694" s="113"/>
    </row>
    <row r="695" spans="1:4">
      <c r="A695" s="113"/>
      <c r="B695" s="113"/>
      <c r="C695" s="113"/>
      <c r="D695" s="113"/>
    </row>
    <row r="696" spans="1:4">
      <c r="A696" s="113"/>
      <c r="B696" s="113"/>
      <c r="C696" s="113"/>
      <c r="D696" s="113"/>
    </row>
    <row r="697" spans="1:4">
      <c r="A697" s="113"/>
      <c r="B697" s="113"/>
      <c r="C697" s="113"/>
      <c r="D697" s="113"/>
    </row>
    <row r="698" spans="1:4">
      <c r="A698" s="113"/>
      <c r="B698" s="113"/>
      <c r="C698" s="113"/>
      <c r="D698" s="113"/>
    </row>
    <row r="699" spans="1:4">
      <c r="A699" s="113"/>
      <c r="B699" s="113"/>
      <c r="C699" s="113"/>
      <c r="D699" s="113"/>
    </row>
    <row r="700" spans="1:4">
      <c r="A700" s="113"/>
      <c r="B700" s="113"/>
      <c r="C700" s="113"/>
      <c r="D700" s="113"/>
    </row>
    <row r="701" spans="1:4">
      <c r="A701" s="113"/>
      <c r="B701" s="113"/>
      <c r="C701" s="113"/>
      <c r="D701" s="113"/>
    </row>
    <row r="702" spans="1:4">
      <c r="A702" s="113"/>
      <c r="B702" s="113"/>
      <c r="C702" s="113"/>
      <c r="D702" s="113"/>
    </row>
    <row r="703" spans="1:4">
      <c r="A703" s="113"/>
      <c r="B703" s="113"/>
      <c r="C703" s="113"/>
      <c r="D703" s="113"/>
    </row>
    <row r="704" spans="1:4">
      <c r="A704" s="113"/>
      <c r="B704" s="113"/>
      <c r="C704" s="113"/>
      <c r="D704" s="113"/>
    </row>
    <row r="705" spans="1:4">
      <c r="A705" s="113"/>
      <c r="B705" s="113"/>
      <c r="C705" s="113"/>
      <c r="D705" s="113"/>
    </row>
    <row r="706" spans="1:4">
      <c r="A706" s="113"/>
      <c r="B706" s="113"/>
      <c r="C706" s="113"/>
      <c r="D706" s="113"/>
    </row>
    <row r="707" spans="1:4">
      <c r="A707" s="113"/>
      <c r="B707" s="113"/>
      <c r="C707" s="113"/>
      <c r="D707" s="113"/>
    </row>
    <row r="708" spans="1:4">
      <c r="A708" s="113"/>
      <c r="B708" s="113"/>
      <c r="C708" s="113"/>
      <c r="D708" s="113"/>
    </row>
    <row r="709" spans="1:4">
      <c r="A709" s="113"/>
      <c r="B709" s="113"/>
      <c r="C709" s="113"/>
      <c r="D709" s="113"/>
    </row>
    <row r="710" spans="1:4">
      <c r="A710" s="113"/>
      <c r="B710" s="113"/>
      <c r="C710" s="113"/>
      <c r="D710" s="113"/>
    </row>
    <row r="711" spans="1:4">
      <c r="A711" s="113"/>
      <c r="B711" s="113"/>
      <c r="C711" s="113"/>
      <c r="D711" s="113"/>
    </row>
    <row r="712" spans="1:4">
      <c r="A712" s="113"/>
      <c r="B712" s="113"/>
      <c r="C712" s="113"/>
      <c r="D712" s="113"/>
    </row>
    <row r="713" spans="1:4">
      <c r="A713" s="113"/>
      <c r="B713" s="113"/>
      <c r="C713" s="113"/>
      <c r="D713" s="113"/>
    </row>
    <row r="714" spans="1:4">
      <c r="A714" s="113"/>
      <c r="B714" s="113"/>
      <c r="C714" s="113"/>
      <c r="D714" s="113"/>
    </row>
    <row r="715" spans="1:4">
      <c r="A715" s="113"/>
      <c r="B715" s="113"/>
      <c r="C715" s="113"/>
      <c r="D715" s="113"/>
    </row>
    <row r="716" spans="1:4">
      <c r="A716" s="113"/>
      <c r="B716" s="113"/>
      <c r="C716" s="113"/>
      <c r="D716" s="113"/>
    </row>
    <row r="717" spans="1:4">
      <c r="A717" s="113"/>
      <c r="B717" s="113"/>
      <c r="C717" s="113"/>
      <c r="D717" s="113"/>
    </row>
    <row r="718" spans="1:4">
      <c r="A718" s="113"/>
      <c r="B718" s="113"/>
      <c r="C718" s="113"/>
      <c r="D718" s="113"/>
    </row>
    <row r="719" spans="1:4">
      <c r="A719" s="113"/>
      <c r="B719" s="113"/>
      <c r="C719" s="113"/>
      <c r="D719" s="113"/>
    </row>
    <row r="720" spans="1:4">
      <c r="A720" s="113"/>
      <c r="B720" s="113"/>
      <c r="C720" s="113"/>
      <c r="D720" s="113"/>
    </row>
    <row r="721" spans="1:4">
      <c r="A721" s="113"/>
      <c r="B721" s="113"/>
      <c r="C721" s="113"/>
      <c r="D721" s="113"/>
    </row>
    <row r="722" spans="1:4">
      <c r="A722" s="113"/>
      <c r="B722" s="113"/>
      <c r="C722" s="113"/>
      <c r="D722" s="113"/>
    </row>
    <row r="723" spans="1:4">
      <c r="A723" s="113"/>
      <c r="B723" s="113"/>
      <c r="C723" s="113"/>
      <c r="D723" s="113"/>
    </row>
    <row r="724" spans="1:4">
      <c r="A724" s="113"/>
      <c r="B724" s="113"/>
      <c r="C724" s="113"/>
      <c r="D724" s="113"/>
    </row>
    <row r="725" spans="1:4">
      <c r="A725" s="113"/>
      <c r="B725" s="113"/>
      <c r="C725" s="113"/>
      <c r="D725" s="113"/>
    </row>
    <row r="726" spans="1:4">
      <c r="A726" s="113"/>
      <c r="B726" s="113"/>
      <c r="C726" s="113"/>
      <c r="D726" s="113"/>
    </row>
    <row r="727" spans="1:4">
      <c r="A727" s="113"/>
      <c r="B727" s="113"/>
      <c r="C727" s="113"/>
      <c r="D727" s="113"/>
    </row>
    <row r="728" spans="1:4">
      <c r="A728" s="113"/>
      <c r="B728" s="113"/>
      <c r="C728" s="113"/>
      <c r="D728" s="113"/>
    </row>
    <row r="729" spans="1:4">
      <c r="A729" s="113"/>
      <c r="B729" s="113"/>
      <c r="C729" s="113"/>
      <c r="D729" s="113"/>
    </row>
    <row r="730" spans="1:4">
      <c r="A730" s="113"/>
      <c r="B730" s="113"/>
      <c r="C730" s="113"/>
      <c r="D730" s="113"/>
    </row>
    <row r="731" spans="1:4">
      <c r="A731" s="113"/>
      <c r="B731" s="113"/>
      <c r="C731" s="113"/>
      <c r="D731" s="113"/>
    </row>
    <row r="732" spans="1:4">
      <c r="A732" s="113"/>
      <c r="B732" s="113"/>
      <c r="C732" s="113"/>
      <c r="D732" s="113"/>
    </row>
    <row r="733" spans="1:4">
      <c r="A733" s="113"/>
      <c r="B733" s="113"/>
      <c r="C733" s="113"/>
      <c r="D733" s="113"/>
    </row>
    <row r="734" spans="1:4">
      <c r="A734" s="113"/>
      <c r="B734" s="113"/>
      <c r="C734" s="113"/>
      <c r="D734" s="113"/>
    </row>
    <row r="735" spans="1:4">
      <c r="A735" s="113"/>
      <c r="B735" s="113"/>
      <c r="C735" s="113"/>
      <c r="D735" s="113"/>
    </row>
    <row r="736" spans="1:4">
      <c r="A736" s="113"/>
      <c r="B736" s="113"/>
      <c r="C736" s="113"/>
      <c r="D736" s="113"/>
    </row>
    <row r="737" spans="1:4">
      <c r="A737" s="113"/>
      <c r="B737" s="113"/>
      <c r="C737" s="113"/>
      <c r="D737" s="113"/>
    </row>
    <row r="738" spans="1:4">
      <c r="A738" s="113"/>
      <c r="B738" s="113"/>
      <c r="C738" s="113"/>
      <c r="D738" s="113"/>
    </row>
    <row r="739" spans="1:4">
      <c r="A739" s="113"/>
      <c r="B739" s="113"/>
      <c r="C739" s="113"/>
      <c r="D739" s="113"/>
    </row>
    <row r="740" spans="1:4">
      <c r="A740" s="113"/>
      <c r="B740" s="113"/>
      <c r="C740" s="113"/>
      <c r="D740" s="113"/>
    </row>
    <row r="741" spans="1:4">
      <c r="A741" s="113"/>
      <c r="B741" s="113"/>
      <c r="C741" s="113"/>
      <c r="D741" s="113"/>
    </row>
    <row r="742" spans="1:4">
      <c r="A742" s="113"/>
      <c r="B742" s="113"/>
      <c r="C742" s="113"/>
      <c r="D742" s="113"/>
    </row>
    <row r="743" spans="1:4">
      <c r="A743" s="113"/>
      <c r="B743" s="113"/>
      <c r="C743" s="113"/>
      <c r="D743" s="113"/>
    </row>
    <row r="744" spans="1:4">
      <c r="A744" s="113"/>
      <c r="B744" s="113"/>
      <c r="C744" s="113"/>
      <c r="D744" s="113"/>
    </row>
    <row r="745" spans="1:4">
      <c r="A745" s="113"/>
      <c r="B745" s="113"/>
      <c r="C745" s="113"/>
      <c r="D745" s="113"/>
    </row>
    <row r="746" spans="1:4">
      <c r="A746" s="113"/>
      <c r="B746" s="113"/>
      <c r="C746" s="113"/>
      <c r="D746" s="113"/>
    </row>
    <row r="747" spans="1:4">
      <c r="A747" s="113"/>
      <c r="B747" s="113"/>
      <c r="C747" s="113"/>
      <c r="D747" s="113"/>
    </row>
    <row r="748" spans="1:4">
      <c r="A748" s="113"/>
      <c r="B748" s="113"/>
      <c r="C748" s="113"/>
      <c r="D748" s="113"/>
    </row>
    <row r="749" spans="1:4">
      <c r="A749" s="113"/>
      <c r="B749" s="113"/>
      <c r="C749" s="113"/>
      <c r="D749" s="113"/>
    </row>
    <row r="750" spans="1:4">
      <c r="A750" s="113"/>
      <c r="B750" s="113"/>
      <c r="C750" s="113"/>
      <c r="D750" s="113"/>
    </row>
    <row r="751" spans="1:4">
      <c r="A751" s="113"/>
      <c r="B751" s="113"/>
      <c r="C751" s="113"/>
      <c r="D751" s="113"/>
    </row>
    <row r="752" spans="1:4">
      <c r="A752" s="113"/>
      <c r="B752" s="113"/>
      <c r="C752" s="113"/>
      <c r="D752" s="113"/>
    </row>
    <row r="753" spans="1:4">
      <c r="A753" s="113"/>
      <c r="B753" s="113"/>
      <c r="C753" s="113"/>
      <c r="D753" s="113"/>
    </row>
    <row r="754" spans="1:4">
      <c r="A754" s="113"/>
      <c r="B754" s="113"/>
      <c r="C754" s="113"/>
      <c r="D754" s="113"/>
    </row>
    <row r="755" spans="1:4">
      <c r="A755" s="113"/>
      <c r="B755" s="113"/>
      <c r="C755" s="113"/>
      <c r="D755" s="113"/>
    </row>
    <row r="756" spans="1:4">
      <c r="A756" s="113"/>
      <c r="B756" s="113"/>
      <c r="C756" s="113"/>
      <c r="D756" s="113"/>
    </row>
    <row r="757" spans="1:4">
      <c r="A757" s="113"/>
      <c r="B757" s="113"/>
      <c r="C757" s="113"/>
      <c r="D757" s="113"/>
    </row>
    <row r="758" spans="1:4">
      <c r="A758" s="113"/>
      <c r="B758" s="113"/>
      <c r="C758" s="113"/>
      <c r="D758" s="113"/>
    </row>
    <row r="759" spans="1:4">
      <c r="A759" s="113"/>
      <c r="B759" s="113"/>
      <c r="C759" s="113"/>
      <c r="D759" s="113"/>
    </row>
    <row r="760" spans="1:4">
      <c r="A760" s="113"/>
      <c r="B760" s="113"/>
      <c r="C760" s="113"/>
      <c r="D760" s="113"/>
    </row>
  </sheetData>
  <hyperlinks>
    <hyperlink ref="A1" location="'Table of Contents'!A1" display="Return to Table of Contents" xr:uid="{DE3A73D6-534B-4C2C-B2C7-8CBCE73A18CD}"/>
    <hyperlink ref="A41" location="'Table of Contents'!A1" display="Return to Table of Contents" xr:uid="{1EAAD4EA-F695-43EF-8D08-CFFB073DF83D}"/>
  </hyperlinks>
  <printOptions horizontalCentered="1"/>
  <pageMargins left="0.5" right="0.5" top="1" bottom="1" header="0.5" footer="0.5"/>
  <pageSetup scale="7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C4C9-2AB1-4840-B524-422E52716793}">
  <sheetPr>
    <pageSetUpPr fitToPage="1"/>
  </sheetPr>
  <dimension ref="A1:I51"/>
  <sheetViews>
    <sheetView showGridLines="0" workbookViewId="0"/>
  </sheetViews>
  <sheetFormatPr defaultColWidth="9" defaultRowHeight="11.4"/>
  <cols>
    <col min="1" max="1" width="32" style="125" bestFit="1" customWidth="1"/>
    <col min="2" max="2" width="7.5" style="125" customWidth="1"/>
    <col min="3" max="3" width="9.3984375" style="125" customWidth="1"/>
    <col min="4" max="4" width="9" style="125" bestFit="1" customWidth="1"/>
    <col min="5" max="5" width="10.19921875" style="125" customWidth="1"/>
    <col min="6" max="6" width="14.5" style="125" bestFit="1" customWidth="1"/>
    <col min="7" max="9" width="13.69921875" style="125" customWidth="1"/>
    <col min="10" max="10" width="9" style="125"/>
    <col min="11" max="11" width="10" style="125" customWidth="1"/>
    <col min="12" max="16384" width="9" style="125"/>
  </cols>
  <sheetData>
    <row r="1" spans="1:9" ht="16.2">
      <c r="A1" s="128" t="s">
        <v>204</v>
      </c>
    </row>
    <row r="2" spans="1:9" ht="13.8">
      <c r="A2" s="1430" t="s">
        <v>1016</v>
      </c>
      <c r="B2" s="1430"/>
      <c r="C2" s="1430"/>
      <c r="D2" s="1430"/>
      <c r="E2" s="1430"/>
      <c r="F2" s="1430"/>
      <c r="G2" s="1430"/>
      <c r="H2" s="1430"/>
      <c r="I2" s="1430"/>
    </row>
    <row r="3" spans="1:9" ht="15.75" customHeight="1">
      <c r="A3" s="1431" t="s">
        <v>437</v>
      </c>
      <c r="B3" s="1431"/>
      <c r="C3" s="1431"/>
      <c r="D3" s="1431"/>
      <c r="E3" s="1431"/>
      <c r="F3" s="1431"/>
      <c r="G3" s="1431"/>
      <c r="H3" s="1431"/>
      <c r="I3" s="1431"/>
    </row>
    <row r="4" spans="1:9" ht="13.8">
      <c r="A4" s="1430" t="s">
        <v>1017</v>
      </c>
      <c r="B4" s="1430"/>
      <c r="C4" s="1430"/>
      <c r="D4" s="1430"/>
      <c r="E4" s="1430"/>
      <c r="F4" s="1430"/>
      <c r="G4" s="1430"/>
      <c r="H4" s="1430"/>
      <c r="I4" s="1430"/>
    </row>
    <row r="5" spans="1:9" ht="12.75" customHeight="1">
      <c r="A5" s="1431" t="s">
        <v>1018</v>
      </c>
      <c r="B5" s="1431"/>
      <c r="C5" s="1431"/>
      <c r="D5" s="1431"/>
      <c r="E5" s="1431"/>
      <c r="F5" s="1431"/>
      <c r="G5" s="1431"/>
      <c r="H5" s="1431"/>
      <c r="I5" s="1431"/>
    </row>
    <row r="6" spans="1:9" ht="13.8">
      <c r="A6" s="1430" t="s">
        <v>325</v>
      </c>
      <c r="B6" s="1430"/>
      <c r="C6" s="1430"/>
      <c r="D6" s="1430"/>
      <c r="E6" s="1430"/>
      <c r="F6" s="1430"/>
      <c r="G6" s="1430"/>
      <c r="H6" s="1430"/>
      <c r="I6" s="1430"/>
    </row>
    <row r="7" spans="1:9" ht="14.4" thickBot="1">
      <c r="A7" s="1428"/>
      <c r="B7" s="1429"/>
      <c r="C7" s="1429"/>
      <c r="D7" s="1429"/>
      <c r="E7" s="1429"/>
      <c r="F7" s="1429"/>
      <c r="G7" s="183"/>
      <c r="H7" s="183"/>
      <c r="I7" s="183"/>
    </row>
    <row r="8" spans="1:9" ht="36">
      <c r="A8" s="659" t="s">
        <v>597</v>
      </c>
      <c r="B8" s="658" t="s">
        <v>1019</v>
      </c>
      <c r="C8" s="658" t="s">
        <v>1020</v>
      </c>
      <c r="D8" s="658" t="s">
        <v>1021</v>
      </c>
      <c r="E8" s="658" t="s">
        <v>1022</v>
      </c>
      <c r="F8" s="661" t="s">
        <v>1023</v>
      </c>
      <c r="G8" s="1143" t="s">
        <v>1024</v>
      </c>
      <c r="H8" s="1143" t="s">
        <v>1025</v>
      </c>
      <c r="I8" s="1144" t="s">
        <v>1026</v>
      </c>
    </row>
    <row r="9" spans="1:9">
      <c r="A9" s="178" t="s">
        <v>249</v>
      </c>
      <c r="B9" s="179">
        <v>6</v>
      </c>
      <c r="C9" s="179">
        <v>4</v>
      </c>
      <c r="D9" s="657">
        <v>543</v>
      </c>
      <c r="E9" s="179">
        <v>50</v>
      </c>
      <c r="F9" s="660">
        <v>1897821</v>
      </c>
      <c r="G9" s="1145">
        <v>466594970</v>
      </c>
      <c r="H9" s="1145">
        <v>35984000</v>
      </c>
      <c r="I9" s="1146">
        <v>502578970</v>
      </c>
    </row>
    <row r="10" spans="1:9">
      <c r="A10" s="178" t="s">
        <v>250</v>
      </c>
      <c r="B10" s="179">
        <v>10</v>
      </c>
      <c r="C10" s="179">
        <v>3</v>
      </c>
      <c r="D10" s="657">
        <v>404.24</v>
      </c>
      <c r="E10" s="179">
        <v>85</v>
      </c>
      <c r="F10" s="660">
        <v>2494947</v>
      </c>
      <c r="G10" s="1145">
        <v>590512005</v>
      </c>
      <c r="H10" s="1145">
        <v>42877802</v>
      </c>
      <c r="I10" s="1146">
        <v>633389807</v>
      </c>
    </row>
    <row r="11" spans="1:9">
      <c r="A11" s="178" t="s">
        <v>251</v>
      </c>
      <c r="B11" s="179">
        <v>7</v>
      </c>
      <c r="C11" s="179">
        <v>1</v>
      </c>
      <c r="D11" s="657">
        <v>438.24</v>
      </c>
      <c r="E11" s="179">
        <v>71</v>
      </c>
      <c r="F11" s="660">
        <v>954947</v>
      </c>
      <c r="G11" s="1145">
        <v>247706321</v>
      </c>
      <c r="H11" s="1145">
        <v>43501359</v>
      </c>
      <c r="I11" s="1146">
        <v>291207680</v>
      </c>
    </row>
    <row r="12" spans="1:9">
      <c r="A12" s="178" t="s">
        <v>252</v>
      </c>
      <c r="B12" s="179">
        <v>2</v>
      </c>
      <c r="C12" s="179">
        <v>1</v>
      </c>
      <c r="D12" s="657">
        <v>165.31</v>
      </c>
      <c r="E12" s="179">
        <v>49</v>
      </c>
      <c r="F12" s="660">
        <v>573812</v>
      </c>
      <c r="G12" s="1145">
        <v>120582017</v>
      </c>
      <c r="H12" s="1145">
        <v>14120599</v>
      </c>
      <c r="I12" s="1146">
        <v>134702616</v>
      </c>
    </row>
    <row r="13" spans="1:9">
      <c r="A13" s="178" t="s">
        <v>253</v>
      </c>
      <c r="B13" s="179">
        <v>7</v>
      </c>
      <c r="C13" s="179">
        <v>2</v>
      </c>
      <c r="D13" s="657">
        <v>556.65</v>
      </c>
      <c r="E13" s="179">
        <v>72</v>
      </c>
      <c r="F13" s="660">
        <v>1719511</v>
      </c>
      <c r="G13" s="1145">
        <v>473789208</v>
      </c>
      <c r="H13" s="1145">
        <v>46930622</v>
      </c>
      <c r="I13" s="1146">
        <v>520719830</v>
      </c>
    </row>
    <row r="14" spans="1:9" ht="22.8">
      <c r="A14" s="178" t="s">
        <v>254</v>
      </c>
      <c r="B14" s="179">
        <v>4</v>
      </c>
      <c r="C14" s="179">
        <v>3</v>
      </c>
      <c r="D14" s="657">
        <v>411.85</v>
      </c>
      <c r="E14" s="179">
        <v>90</v>
      </c>
      <c r="F14" s="660">
        <v>1319776</v>
      </c>
      <c r="G14" s="1145">
        <v>373578838</v>
      </c>
      <c r="H14" s="1145">
        <v>37828410</v>
      </c>
      <c r="I14" s="1146">
        <v>411407248</v>
      </c>
    </row>
    <row r="15" spans="1:9" ht="22.8">
      <c r="A15" s="178" t="s">
        <v>255</v>
      </c>
      <c r="B15" s="179">
        <v>9</v>
      </c>
      <c r="C15" s="179">
        <v>4</v>
      </c>
      <c r="D15" s="657">
        <v>833.04</v>
      </c>
      <c r="E15" s="179">
        <v>105</v>
      </c>
      <c r="F15" s="660">
        <v>3044407</v>
      </c>
      <c r="G15" s="1145">
        <v>726726629</v>
      </c>
      <c r="H15" s="1145">
        <v>48755238</v>
      </c>
      <c r="I15" s="1146">
        <v>775481867</v>
      </c>
    </row>
    <row r="16" spans="1:9">
      <c r="A16" s="178" t="s">
        <v>256</v>
      </c>
      <c r="B16" s="179">
        <v>5</v>
      </c>
      <c r="C16" s="179">
        <v>1</v>
      </c>
      <c r="D16" s="657">
        <v>139.61000000000001</v>
      </c>
      <c r="E16" s="179">
        <v>16</v>
      </c>
      <c r="F16" s="660">
        <v>315667</v>
      </c>
      <c r="G16" s="1145">
        <v>103567235</v>
      </c>
      <c r="H16" s="1145">
        <v>5362070</v>
      </c>
      <c r="I16" s="1146">
        <v>108929305</v>
      </c>
    </row>
    <row r="17" spans="1:9">
      <c r="A17" s="178" t="s">
        <v>257</v>
      </c>
      <c r="B17" s="179">
        <v>5</v>
      </c>
      <c r="C17" s="179">
        <v>1</v>
      </c>
      <c r="D17" s="657">
        <v>264.5</v>
      </c>
      <c r="E17" s="179">
        <v>37</v>
      </c>
      <c r="F17" s="660">
        <v>734294</v>
      </c>
      <c r="G17" s="1145">
        <v>221825675.19</v>
      </c>
      <c r="H17" s="1145">
        <v>39337390</v>
      </c>
      <c r="I17" s="1146">
        <v>261163065</v>
      </c>
    </row>
    <row r="18" spans="1:9">
      <c r="A18" s="178" t="s">
        <v>1027</v>
      </c>
      <c r="B18" s="179">
        <v>8</v>
      </c>
      <c r="C18" s="179">
        <v>5</v>
      </c>
      <c r="D18" s="657">
        <v>421.9</v>
      </c>
      <c r="E18" s="179">
        <v>69</v>
      </c>
      <c r="F18" s="660">
        <v>1802970</v>
      </c>
      <c r="G18" s="1145">
        <v>448546374.5</v>
      </c>
      <c r="H18" s="1145">
        <v>57124550</v>
      </c>
      <c r="I18" s="1146">
        <v>505670925</v>
      </c>
    </row>
    <row r="19" spans="1:9">
      <c r="A19" s="178" t="s">
        <v>259</v>
      </c>
      <c r="B19" s="179">
        <v>8</v>
      </c>
      <c r="C19" s="179">
        <v>1</v>
      </c>
      <c r="D19" s="657">
        <v>715</v>
      </c>
      <c r="E19" s="179">
        <v>79</v>
      </c>
      <c r="F19" s="660">
        <v>1505036</v>
      </c>
      <c r="G19" s="1145">
        <v>496948551.30000001</v>
      </c>
      <c r="H19" s="1145">
        <v>79351370</v>
      </c>
      <c r="I19" s="1146">
        <v>576299921</v>
      </c>
    </row>
    <row r="20" spans="1:9">
      <c r="A20" s="178" t="s">
        <v>260</v>
      </c>
      <c r="B20" s="179">
        <v>4</v>
      </c>
      <c r="C20" s="179">
        <v>1</v>
      </c>
      <c r="D20" s="657">
        <v>141.76</v>
      </c>
      <c r="E20" s="179">
        <v>62</v>
      </c>
      <c r="F20" s="660">
        <v>469479</v>
      </c>
      <c r="G20" s="1145">
        <v>104410460</v>
      </c>
      <c r="H20" s="1145">
        <v>17598531</v>
      </c>
      <c r="I20" s="1146">
        <v>122008991</v>
      </c>
    </row>
    <row r="21" spans="1:9">
      <c r="A21" s="178" t="s">
        <v>261</v>
      </c>
      <c r="B21" s="179">
        <v>3</v>
      </c>
      <c r="C21" s="179">
        <v>2</v>
      </c>
      <c r="D21" s="657">
        <v>276.3</v>
      </c>
      <c r="E21" s="179">
        <v>26</v>
      </c>
      <c r="F21" s="660">
        <v>545110</v>
      </c>
      <c r="G21" s="1145">
        <v>150637663</v>
      </c>
      <c r="H21" s="1145">
        <v>25817742</v>
      </c>
      <c r="I21" s="1146">
        <v>176455405</v>
      </c>
    </row>
    <row r="22" spans="1:9" ht="22.8">
      <c r="A22" s="178" t="s">
        <v>262</v>
      </c>
      <c r="B22" s="179">
        <v>3</v>
      </c>
      <c r="C22" s="179">
        <v>2</v>
      </c>
      <c r="D22" s="657">
        <v>205</v>
      </c>
      <c r="E22" s="179">
        <v>65</v>
      </c>
      <c r="F22" s="660">
        <v>916288</v>
      </c>
      <c r="G22" s="1145">
        <v>243446202</v>
      </c>
      <c r="H22" s="1145">
        <v>33117274</v>
      </c>
      <c r="I22" s="1146">
        <v>276563476</v>
      </c>
    </row>
    <row r="23" spans="1:9">
      <c r="A23" s="178" t="s">
        <v>263</v>
      </c>
      <c r="B23" s="179">
        <v>11</v>
      </c>
      <c r="C23" s="179">
        <v>8</v>
      </c>
      <c r="D23" s="657">
        <v>500.69</v>
      </c>
      <c r="E23" s="179">
        <v>127</v>
      </c>
      <c r="F23" s="660">
        <v>8735118</v>
      </c>
      <c r="G23" s="1147">
        <v>1686594009.5</v>
      </c>
      <c r="H23" s="1145">
        <v>156335720</v>
      </c>
      <c r="I23" s="1146">
        <v>1842929730</v>
      </c>
    </row>
    <row r="24" spans="1:9">
      <c r="A24" s="178" t="s">
        <v>264</v>
      </c>
      <c r="B24" s="179">
        <v>2</v>
      </c>
      <c r="C24" s="179">
        <v>1</v>
      </c>
      <c r="D24" s="657">
        <v>165.25</v>
      </c>
      <c r="E24" s="179">
        <v>31</v>
      </c>
      <c r="F24" s="660">
        <v>223676</v>
      </c>
      <c r="G24" s="1147">
        <v>57428629</v>
      </c>
      <c r="H24" s="1145">
        <v>7441235</v>
      </c>
      <c r="I24" s="1146">
        <v>64869864</v>
      </c>
    </row>
    <row r="25" spans="1:9">
      <c r="A25" s="178" t="s">
        <v>265</v>
      </c>
      <c r="B25" s="179">
        <v>6</v>
      </c>
      <c r="C25" s="179">
        <v>1</v>
      </c>
      <c r="D25" s="657">
        <v>533.44000000000005</v>
      </c>
      <c r="E25" s="179">
        <v>79</v>
      </c>
      <c r="F25" s="660">
        <v>1099031</v>
      </c>
      <c r="G25" s="1147">
        <v>241796814.06</v>
      </c>
      <c r="H25" s="1145">
        <v>42251410</v>
      </c>
      <c r="I25" s="1146">
        <v>284048224</v>
      </c>
    </row>
    <row r="26" spans="1:9">
      <c r="A26" s="178" t="s">
        <v>266</v>
      </c>
      <c r="B26" s="179">
        <v>5</v>
      </c>
      <c r="C26" s="179">
        <v>4</v>
      </c>
      <c r="D26" s="657">
        <v>377.08</v>
      </c>
      <c r="E26" s="179">
        <v>184</v>
      </c>
      <c r="F26" s="660">
        <v>2052745</v>
      </c>
      <c r="G26" s="1147">
        <v>456830028.19999999</v>
      </c>
      <c r="H26" s="1145">
        <v>39348600</v>
      </c>
      <c r="I26" s="1146">
        <v>496178628</v>
      </c>
    </row>
    <row r="27" spans="1:9">
      <c r="A27" s="178" t="s">
        <v>267</v>
      </c>
      <c r="B27" s="179">
        <v>7</v>
      </c>
      <c r="C27" s="179">
        <v>3</v>
      </c>
      <c r="D27" s="657">
        <v>610.87</v>
      </c>
      <c r="E27" s="179">
        <v>99</v>
      </c>
      <c r="F27" s="660">
        <v>1180486</v>
      </c>
      <c r="G27" s="1147">
        <v>298279076</v>
      </c>
      <c r="H27" s="1145">
        <v>40957483</v>
      </c>
      <c r="I27" s="1146">
        <v>339236559</v>
      </c>
    </row>
    <row r="28" spans="1:9">
      <c r="A28" s="178" t="s">
        <v>268</v>
      </c>
      <c r="B28" s="179">
        <v>6</v>
      </c>
      <c r="C28" s="179">
        <v>3</v>
      </c>
      <c r="D28" s="657">
        <v>663.76</v>
      </c>
      <c r="E28" s="179">
        <v>67</v>
      </c>
      <c r="F28" s="660">
        <v>1375758</v>
      </c>
      <c r="G28" s="1147">
        <v>341136547</v>
      </c>
      <c r="H28" s="1145">
        <v>46746350</v>
      </c>
      <c r="I28" s="1146">
        <v>387882897</v>
      </c>
    </row>
    <row r="29" spans="1:9">
      <c r="A29" s="178" t="s">
        <v>269</v>
      </c>
      <c r="B29" s="179">
        <v>6</v>
      </c>
      <c r="C29" s="179">
        <v>2</v>
      </c>
      <c r="D29" s="657">
        <v>269.2</v>
      </c>
      <c r="E29" s="179">
        <v>35</v>
      </c>
      <c r="F29" s="660">
        <v>951327</v>
      </c>
      <c r="G29" s="1147">
        <v>207463572</v>
      </c>
      <c r="H29" s="1145">
        <v>36211227</v>
      </c>
      <c r="I29" s="1146">
        <v>243674799</v>
      </c>
    </row>
    <row r="30" spans="1:9">
      <c r="A30" s="178" t="s">
        <v>270</v>
      </c>
      <c r="B30" s="179">
        <v>4</v>
      </c>
      <c r="C30" s="179">
        <v>3</v>
      </c>
      <c r="D30" s="657">
        <v>361.63</v>
      </c>
      <c r="E30" s="179">
        <v>42</v>
      </c>
      <c r="F30" s="660">
        <v>636056</v>
      </c>
      <c r="G30" s="1145">
        <v>162209393</v>
      </c>
      <c r="H30" s="1145">
        <v>19881095</v>
      </c>
      <c r="I30" s="1146">
        <v>182090488</v>
      </c>
    </row>
    <row r="31" spans="1:9">
      <c r="A31" s="178" t="s">
        <v>271</v>
      </c>
      <c r="B31" s="179">
        <v>12</v>
      </c>
      <c r="C31" s="179">
        <v>4</v>
      </c>
      <c r="D31" s="657">
        <v>397.5</v>
      </c>
      <c r="E31" s="179">
        <v>151</v>
      </c>
      <c r="F31" s="660">
        <v>2524517</v>
      </c>
      <c r="G31" s="1145">
        <v>579092847.10000002</v>
      </c>
      <c r="H31" s="1145">
        <v>36266640</v>
      </c>
      <c r="I31" s="1146">
        <v>615359487</v>
      </c>
    </row>
    <row r="32" spans="1:9">
      <c r="A32" s="178" t="s">
        <v>272</v>
      </c>
      <c r="B32" s="179">
        <v>8</v>
      </c>
      <c r="C32" s="179">
        <v>1</v>
      </c>
      <c r="D32" s="657">
        <v>278</v>
      </c>
      <c r="E32" s="179">
        <v>66</v>
      </c>
      <c r="F32" s="660">
        <v>1256226</v>
      </c>
      <c r="G32" s="1145">
        <v>312175104</v>
      </c>
      <c r="H32" s="1145">
        <v>39858059</v>
      </c>
      <c r="I32" s="1146">
        <v>352033163</v>
      </c>
    </row>
    <row r="33" spans="1:9">
      <c r="A33" s="178" t="s">
        <v>273</v>
      </c>
      <c r="B33" s="179">
        <v>6</v>
      </c>
      <c r="C33" s="179">
        <v>3</v>
      </c>
      <c r="D33" s="657">
        <v>741.37</v>
      </c>
      <c r="E33" s="179">
        <v>62</v>
      </c>
      <c r="F33" s="660">
        <v>1450368</v>
      </c>
      <c r="G33" s="1145">
        <v>347308163</v>
      </c>
      <c r="H33" s="1145">
        <v>28806040</v>
      </c>
      <c r="I33" s="1146">
        <v>376114203</v>
      </c>
    </row>
    <row r="34" spans="1:9">
      <c r="A34" s="178" t="s">
        <v>274</v>
      </c>
      <c r="B34" s="179">
        <v>5</v>
      </c>
      <c r="C34" s="179">
        <v>1</v>
      </c>
      <c r="D34" s="657">
        <v>306.88</v>
      </c>
      <c r="E34" s="179">
        <v>86</v>
      </c>
      <c r="F34" s="660">
        <v>650602</v>
      </c>
      <c r="G34" s="1145">
        <v>160029980</v>
      </c>
      <c r="H34" s="1145">
        <v>13451215</v>
      </c>
      <c r="I34" s="1146">
        <v>173481195</v>
      </c>
    </row>
    <row r="35" spans="1:9">
      <c r="A35" s="178" t="s">
        <v>275</v>
      </c>
      <c r="B35" s="179">
        <v>6</v>
      </c>
      <c r="C35" s="179">
        <v>1</v>
      </c>
      <c r="D35" s="657">
        <v>1930.37</v>
      </c>
      <c r="E35" s="179">
        <v>67</v>
      </c>
      <c r="F35" s="660">
        <v>1968963</v>
      </c>
      <c r="G35" s="1145">
        <v>366670061</v>
      </c>
      <c r="H35" s="1145">
        <v>40566050</v>
      </c>
      <c r="I35" s="1146">
        <v>407236111</v>
      </c>
    </row>
    <row r="36" spans="1:9">
      <c r="A36" s="178" t="s">
        <v>276</v>
      </c>
      <c r="B36" s="179">
        <v>10</v>
      </c>
      <c r="C36" s="179">
        <v>6</v>
      </c>
      <c r="D36" s="657">
        <v>653.89</v>
      </c>
      <c r="E36" s="179">
        <v>86</v>
      </c>
      <c r="F36" s="660">
        <v>2517532</v>
      </c>
      <c r="G36" s="1145">
        <v>590277109.70000005</v>
      </c>
      <c r="H36" s="1145">
        <v>92845360</v>
      </c>
      <c r="I36" s="1146">
        <v>683122470</v>
      </c>
    </row>
    <row r="37" spans="1:9" ht="15.75" customHeight="1" thickBot="1">
      <c r="A37" s="180" t="s">
        <v>978</v>
      </c>
      <c r="B37" s="181">
        <v>175</v>
      </c>
      <c r="C37" s="181">
        <v>72</v>
      </c>
      <c r="D37" s="651">
        <v>13306.33</v>
      </c>
      <c r="E37" s="656">
        <v>2058</v>
      </c>
      <c r="F37" s="182">
        <v>44916470</v>
      </c>
      <c r="G37" s="1148">
        <f>SUM(G9:G36)</f>
        <v>10576163482.550001</v>
      </c>
      <c r="H37" s="1148">
        <f>SUM(H9:H36)</f>
        <v>1168673441</v>
      </c>
      <c r="I37" s="1149">
        <f>SUM(I9:I36)</f>
        <v>11744836924</v>
      </c>
    </row>
    <row r="38" spans="1:9" ht="13.2">
      <c r="A38" s="655"/>
      <c r="B38" s="655"/>
      <c r="C38" s="183"/>
      <c r="D38" s="183"/>
      <c r="E38" s="183"/>
      <c r="F38" s="183"/>
      <c r="G38" s="654"/>
      <c r="H38" s="654"/>
      <c r="I38" s="654"/>
    </row>
    <row r="39" spans="1:9" ht="13.2">
      <c r="A39" s="183" t="s">
        <v>1028</v>
      </c>
      <c r="B39" s="655"/>
      <c r="C39" s="183"/>
      <c r="D39" s="183"/>
      <c r="E39" s="183"/>
      <c r="F39" s="653"/>
      <c r="G39" s="653"/>
      <c r="H39" s="653"/>
      <c r="I39" s="653"/>
    </row>
    <row r="40" spans="1:9" ht="13.2">
      <c r="A40" s="183" t="s">
        <v>1029</v>
      </c>
      <c r="B40" s="655"/>
      <c r="C40" s="183"/>
      <c r="D40" s="183"/>
      <c r="E40" s="183"/>
      <c r="F40" s="183"/>
      <c r="G40" s="183"/>
      <c r="H40" s="183"/>
      <c r="I40" s="183"/>
    </row>
    <row r="41" spans="1:9">
      <c r="A41" s="183" t="s">
        <v>1030</v>
      </c>
      <c r="B41" s="183"/>
      <c r="C41" s="183"/>
      <c r="D41" s="183"/>
      <c r="E41" s="183"/>
      <c r="F41" s="183"/>
      <c r="G41" s="183"/>
      <c r="H41" s="183"/>
      <c r="I41" s="183"/>
    </row>
    <row r="42" spans="1:9">
      <c r="A42" s="183"/>
      <c r="B42" s="183"/>
      <c r="C42" s="183"/>
      <c r="D42" s="183"/>
      <c r="E42" s="183"/>
      <c r="F42" s="183"/>
      <c r="G42" s="183"/>
      <c r="H42" s="183"/>
      <c r="I42" s="183"/>
    </row>
    <row r="43" spans="1:9">
      <c r="A43" s="183" t="s">
        <v>1031</v>
      </c>
      <c r="B43" s="183"/>
      <c r="C43" s="183"/>
      <c r="D43" s="183"/>
      <c r="E43" s="183"/>
      <c r="F43" s="183"/>
      <c r="G43" s="183"/>
      <c r="H43" s="183"/>
      <c r="I43" s="183"/>
    </row>
    <row r="44" spans="1:9">
      <c r="A44" s="183" t="s">
        <v>1032</v>
      </c>
      <c r="B44" s="183"/>
      <c r="C44" s="183"/>
      <c r="D44" s="183"/>
      <c r="E44" s="183"/>
      <c r="F44" s="183"/>
      <c r="G44" s="183"/>
      <c r="H44" s="183"/>
      <c r="I44" s="183"/>
    </row>
    <row r="45" spans="1:9">
      <c r="A45" s="183"/>
      <c r="B45" s="183"/>
      <c r="C45" s="183"/>
      <c r="D45" s="183"/>
      <c r="E45" s="183"/>
      <c r="F45" s="183"/>
      <c r="G45" s="183"/>
      <c r="H45" s="183"/>
      <c r="I45" s="183"/>
    </row>
    <row r="46" spans="1:9">
      <c r="A46" s="652" t="s">
        <v>1033</v>
      </c>
      <c r="B46" s="183"/>
      <c r="C46" s="183"/>
      <c r="D46" s="183"/>
      <c r="E46" s="183"/>
      <c r="F46" s="183"/>
      <c r="G46" s="183"/>
      <c r="H46" s="183"/>
      <c r="I46" s="183"/>
    </row>
    <row r="47" spans="1:9">
      <c r="A47" s="183" t="s">
        <v>1034</v>
      </c>
      <c r="B47" s="183"/>
      <c r="C47" s="183"/>
      <c r="D47" s="183"/>
      <c r="E47" s="183"/>
      <c r="F47" s="183"/>
      <c r="G47" s="183"/>
      <c r="H47" s="183"/>
      <c r="I47" s="183"/>
    </row>
    <row r="48" spans="1:9">
      <c r="A48" s="183" t="s">
        <v>1035</v>
      </c>
      <c r="B48" s="183"/>
      <c r="C48" s="183"/>
      <c r="D48" s="183"/>
      <c r="E48" s="183"/>
      <c r="F48" s="183"/>
      <c r="G48" s="183"/>
      <c r="H48" s="183"/>
      <c r="I48" s="183"/>
    </row>
    <row r="49" spans="1:9">
      <c r="A49" s="183" t="s">
        <v>1036</v>
      </c>
      <c r="B49" s="183"/>
      <c r="C49" s="183"/>
      <c r="D49" s="183"/>
      <c r="E49" s="183"/>
      <c r="F49" s="183"/>
      <c r="G49" s="183"/>
      <c r="H49" s="183"/>
      <c r="I49" s="183"/>
    </row>
    <row r="51" spans="1:9" ht="16.2">
      <c r="A51" s="128" t="s">
        <v>204</v>
      </c>
    </row>
  </sheetData>
  <mergeCells count="6">
    <mergeCell ref="A7:F7"/>
    <mergeCell ref="A2:I2"/>
    <mergeCell ref="A3:I3"/>
    <mergeCell ref="A4:I4"/>
    <mergeCell ref="A5:I5"/>
    <mergeCell ref="A6:I6"/>
  </mergeCells>
  <hyperlinks>
    <hyperlink ref="A1" location="'Table of Contents'!A1" display="Return to Table of Contents" xr:uid="{F627E23F-FAAB-42BE-8327-EE7E1ACB93DA}"/>
    <hyperlink ref="A51" location="'Table of Contents'!A1" display="Return to Table of Contents" xr:uid="{D64F5B46-8415-4A5D-B900-C1170629FE8E}"/>
  </hyperlinks>
  <printOptions horizontalCentered="1"/>
  <pageMargins left="0.5" right="0.5" top="0.75" bottom="0.75" header="0.5" footer="0.5"/>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showGridLines="0" zoomScaleNormal="100" workbookViewId="0">
      <selection activeCell="A16" sqref="A16"/>
    </sheetView>
  </sheetViews>
  <sheetFormatPr defaultColWidth="11" defaultRowHeight="15" customHeight="1"/>
  <cols>
    <col min="1" max="1" width="14" bestFit="1" customWidth="1"/>
    <col min="2" max="2" width="13.8984375" customWidth="1"/>
    <col min="3" max="3" width="10" bestFit="1" customWidth="1"/>
    <col min="4" max="4" width="13.5" customWidth="1"/>
    <col min="5" max="5" width="10" bestFit="1" customWidth="1"/>
    <col min="6" max="6" width="14" bestFit="1" customWidth="1"/>
    <col min="7" max="7" width="11" bestFit="1" customWidth="1"/>
    <col min="8" max="9" width="9" bestFit="1" customWidth="1"/>
  </cols>
  <sheetData>
    <row r="1" spans="1:9" ht="15" customHeight="1">
      <c r="A1" s="128" t="s">
        <v>204</v>
      </c>
    </row>
    <row r="2" spans="1:9" ht="87.6" customHeight="1">
      <c r="A2" s="1243" t="s">
        <v>291</v>
      </c>
      <c r="B2" s="1243"/>
      <c r="C2" s="1243"/>
      <c r="D2" s="1243"/>
      <c r="E2" s="1243"/>
      <c r="F2" s="1243"/>
      <c r="G2" s="1243"/>
      <c r="H2" s="1243"/>
      <c r="I2" s="1243"/>
    </row>
    <row r="3" spans="1:9" ht="15" customHeight="1">
      <c r="A3" s="304" t="s">
        <v>292</v>
      </c>
      <c r="B3" s="304" t="s">
        <v>292</v>
      </c>
      <c r="C3" s="304" t="s">
        <v>292</v>
      </c>
      <c r="D3" s="304" t="s">
        <v>292</v>
      </c>
      <c r="E3" s="304" t="s">
        <v>292</v>
      </c>
      <c r="F3" s="304" t="s">
        <v>292</v>
      </c>
      <c r="G3" s="304" t="s">
        <v>292</v>
      </c>
      <c r="H3" s="304" t="s">
        <v>292</v>
      </c>
      <c r="I3" s="304" t="s">
        <v>292</v>
      </c>
    </row>
    <row r="4" spans="1:9" ht="17.100000000000001" customHeight="1">
      <c r="A4" s="1272" t="s">
        <v>280</v>
      </c>
      <c r="B4" s="1270" t="s">
        <v>293</v>
      </c>
      <c r="C4" s="1270"/>
      <c r="D4" s="1270"/>
      <c r="E4" s="1270"/>
      <c r="F4" s="1270"/>
      <c r="G4" s="1270"/>
      <c r="H4" s="1271"/>
      <c r="I4" s="1272" t="s">
        <v>207</v>
      </c>
    </row>
    <row r="5" spans="1:9" ht="35.1" customHeight="1">
      <c r="A5" s="1273"/>
      <c r="B5" s="305" t="s">
        <v>294</v>
      </c>
      <c r="C5" s="306" t="s">
        <v>218</v>
      </c>
      <c r="D5" s="305" t="s">
        <v>295</v>
      </c>
      <c r="E5" s="305" t="s">
        <v>296</v>
      </c>
      <c r="F5" s="305" t="s">
        <v>297</v>
      </c>
      <c r="G5" s="305" t="s">
        <v>298</v>
      </c>
      <c r="H5" s="307" t="s">
        <v>223</v>
      </c>
      <c r="I5" s="1273"/>
    </row>
    <row r="6" spans="1:9" ht="17.100000000000001" customHeight="1">
      <c r="A6" s="860" t="s">
        <v>285</v>
      </c>
      <c r="B6" s="308">
        <v>64175</v>
      </c>
      <c r="C6" s="308">
        <v>117509</v>
      </c>
      <c r="D6" s="308">
        <v>9486</v>
      </c>
      <c r="E6" s="308">
        <v>13266</v>
      </c>
      <c r="F6" s="308">
        <v>13639</v>
      </c>
      <c r="G6" s="308">
        <v>11096</v>
      </c>
      <c r="H6" s="309">
        <v>141339</v>
      </c>
      <c r="I6" s="309">
        <v>370510</v>
      </c>
    </row>
    <row r="7" spans="1:9" ht="17.100000000000001" customHeight="1">
      <c r="A7" s="303" t="s">
        <v>286</v>
      </c>
      <c r="B7" s="308">
        <v>63042</v>
      </c>
      <c r="C7" s="308">
        <v>122752</v>
      </c>
      <c r="D7" s="308">
        <v>11023</v>
      </c>
      <c r="E7" s="308">
        <v>13215</v>
      </c>
      <c r="F7" s="308">
        <v>14268</v>
      </c>
      <c r="G7" s="308">
        <v>9801</v>
      </c>
      <c r="H7" s="309">
        <v>135843</v>
      </c>
      <c r="I7" s="309">
        <v>369944</v>
      </c>
    </row>
    <row r="8" spans="1:9" ht="17.100000000000001" customHeight="1">
      <c r="A8" s="303" t="s">
        <v>287</v>
      </c>
      <c r="B8" s="308">
        <v>61012</v>
      </c>
      <c r="C8" s="308">
        <v>120172</v>
      </c>
      <c r="D8" s="308">
        <v>13436</v>
      </c>
      <c r="E8" s="308">
        <v>13274</v>
      </c>
      <c r="F8" s="308">
        <v>14604</v>
      </c>
      <c r="G8" s="308">
        <v>8869</v>
      </c>
      <c r="H8" s="309">
        <v>132754</v>
      </c>
      <c r="I8" s="309">
        <v>364121</v>
      </c>
    </row>
    <row r="9" spans="1:9" ht="17.100000000000001" customHeight="1">
      <c r="A9" s="303" t="s">
        <v>288</v>
      </c>
      <c r="B9" s="308">
        <v>69014</v>
      </c>
      <c r="C9" s="308">
        <v>142826</v>
      </c>
      <c r="D9" s="308">
        <v>18642</v>
      </c>
      <c r="E9" s="308">
        <v>13820</v>
      </c>
      <c r="F9" s="308">
        <v>15802</v>
      </c>
      <c r="G9" s="308">
        <v>13248</v>
      </c>
      <c r="H9" s="309">
        <v>133745</v>
      </c>
      <c r="I9" s="309">
        <v>407097</v>
      </c>
    </row>
    <row r="10" spans="1:9" ht="17.100000000000001" customHeight="1">
      <c r="A10" s="683" t="s">
        <v>226</v>
      </c>
      <c r="B10" s="815">
        <v>74730</v>
      </c>
      <c r="C10" s="815">
        <v>147422</v>
      </c>
      <c r="D10" s="815">
        <v>20693</v>
      </c>
      <c r="E10" s="815">
        <v>14400</v>
      </c>
      <c r="F10" s="815">
        <v>16531</v>
      </c>
      <c r="G10" s="815">
        <v>19017</v>
      </c>
      <c r="H10" s="861">
        <v>136050</v>
      </c>
      <c r="I10" s="861">
        <v>428843</v>
      </c>
    </row>
    <row r="11" spans="1:9" ht="16.2">
      <c r="A11" s="286"/>
      <c r="B11" s="286"/>
      <c r="C11" s="286"/>
      <c r="D11" s="286"/>
      <c r="E11" s="286"/>
      <c r="F11" s="286"/>
      <c r="G11" s="286"/>
      <c r="H11" s="286"/>
      <c r="I11" s="286"/>
    </row>
    <row r="12" spans="1:9" ht="17.100000000000001" customHeight="1">
      <c r="A12" s="1219" t="s">
        <v>299</v>
      </c>
      <c r="B12" s="1219"/>
      <c r="C12" s="1219"/>
      <c r="D12" s="1219"/>
      <c r="E12" s="1219"/>
      <c r="F12" s="1219"/>
      <c r="G12" s="1219"/>
      <c r="H12" s="1219"/>
      <c r="I12" s="1219"/>
    </row>
    <row r="13" spans="1:9" ht="17.100000000000001" customHeight="1">
      <c r="A13" s="1221" t="s">
        <v>300</v>
      </c>
      <c r="B13" s="1221"/>
      <c r="C13" s="1221"/>
      <c r="D13" s="1221"/>
      <c r="E13" s="1221"/>
      <c r="F13" s="1221"/>
      <c r="G13" s="1221"/>
      <c r="H13" s="1221"/>
      <c r="I13" s="1221"/>
    </row>
    <row r="14" spans="1:9" ht="15" customHeight="1">
      <c r="A14" s="1219" t="s">
        <v>229</v>
      </c>
      <c r="B14" s="1219"/>
      <c r="C14" s="1219"/>
      <c r="D14" s="1219"/>
      <c r="E14" s="1219"/>
      <c r="F14" s="1219"/>
      <c r="G14" s="1219"/>
      <c r="H14" s="1219"/>
      <c r="I14" s="1219"/>
    </row>
    <row r="16" spans="1:9" ht="15" customHeight="1">
      <c r="A16" s="128" t="s">
        <v>204</v>
      </c>
    </row>
  </sheetData>
  <mergeCells count="7">
    <mergeCell ref="A13:I13"/>
    <mergeCell ref="A14:I14"/>
    <mergeCell ref="B4:H4"/>
    <mergeCell ref="A2:I2"/>
    <mergeCell ref="A4:A5"/>
    <mergeCell ref="I4:I5"/>
    <mergeCell ref="A12:I12"/>
  </mergeCells>
  <hyperlinks>
    <hyperlink ref="A1" location="'Table of Contents'!A1" display="Return to Table of Contents" xr:uid="{CBE64155-1E57-4C0D-B21D-66242B22EDB3}"/>
    <hyperlink ref="A16" location="'Table of Contents'!A1" display="Return to Table of Contents" xr:uid="{B076D7B9-C760-4162-A65F-4D1EB47B85E9}"/>
  </hyperlinks>
  <pageMargins left="0.2" right="0.2" top="0.5" bottom="0.5" header="0" footer="0"/>
  <pageSetup paperSize="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showGridLines="0" zoomScaleNormal="100" workbookViewId="0">
      <selection activeCell="A36" sqref="A36"/>
    </sheetView>
  </sheetViews>
  <sheetFormatPr defaultColWidth="11" defaultRowHeight="15" customHeight="1"/>
  <cols>
    <col min="1" max="1" width="14" bestFit="1" customWidth="1"/>
    <col min="2" max="2" width="16" bestFit="1" customWidth="1"/>
    <col min="3" max="4" width="9" bestFit="1" customWidth="1"/>
    <col min="5" max="5" width="15" bestFit="1" customWidth="1"/>
  </cols>
  <sheetData>
    <row r="1" spans="1:6" ht="15" customHeight="1">
      <c r="A1" s="128" t="s">
        <v>204</v>
      </c>
    </row>
    <row r="2" spans="1:6" ht="108.6" customHeight="1">
      <c r="A2" s="1243" t="s">
        <v>301</v>
      </c>
      <c r="B2" s="1243"/>
      <c r="C2" s="1243"/>
      <c r="D2" s="1243"/>
      <c r="E2" s="1243"/>
    </row>
    <row r="3" spans="1:6" ht="15" customHeight="1">
      <c r="A3" s="304" t="s">
        <v>292</v>
      </c>
      <c r="B3" s="304" t="s">
        <v>292</v>
      </c>
      <c r="C3" s="304" t="s">
        <v>292</v>
      </c>
      <c r="D3" s="304" t="s">
        <v>292</v>
      </c>
      <c r="E3" s="304" t="s">
        <v>292</v>
      </c>
    </row>
    <row r="4" spans="1:6" ht="17.100000000000001" customHeight="1">
      <c r="A4" s="1274" t="s">
        <v>302</v>
      </c>
      <c r="B4" s="1271"/>
      <c r="C4" s="862" t="s">
        <v>234</v>
      </c>
      <c r="D4" s="863" t="s">
        <v>238</v>
      </c>
      <c r="E4" s="863" t="s">
        <v>239</v>
      </c>
    </row>
    <row r="5" spans="1:6" ht="17.100000000000001" customHeight="1">
      <c r="A5" s="1275" t="s">
        <v>212</v>
      </c>
      <c r="B5" s="301" t="s">
        <v>303</v>
      </c>
      <c r="C5" s="300">
        <v>9295</v>
      </c>
      <c r="D5" s="302">
        <v>5650</v>
      </c>
      <c r="E5" s="302">
        <v>14945</v>
      </c>
    </row>
    <row r="6" spans="1:6" ht="17.100000000000001" customHeight="1">
      <c r="A6" s="1275"/>
      <c r="B6" s="301" t="s">
        <v>304</v>
      </c>
      <c r="C6" s="300">
        <v>41078</v>
      </c>
      <c r="D6" s="302">
        <v>30502</v>
      </c>
      <c r="E6" s="302">
        <v>71580</v>
      </c>
    </row>
    <row r="7" spans="1:6" ht="17.100000000000001" customHeight="1">
      <c r="A7" s="1275"/>
      <c r="B7" s="301" t="s">
        <v>305</v>
      </c>
      <c r="C7" s="300">
        <v>15425</v>
      </c>
      <c r="D7" s="302">
        <v>12683</v>
      </c>
      <c r="E7" s="302">
        <v>28108</v>
      </c>
      <c r="F7" s="5"/>
    </row>
    <row r="8" spans="1:6" ht="17.100000000000001" customHeight="1">
      <c r="A8" s="1275"/>
      <c r="B8" s="301" t="s">
        <v>306</v>
      </c>
      <c r="C8" s="300">
        <v>9710</v>
      </c>
      <c r="D8" s="302">
        <v>7569</v>
      </c>
      <c r="E8" s="302">
        <v>17279</v>
      </c>
      <c r="F8" s="5"/>
    </row>
    <row r="9" spans="1:6" ht="17.100000000000001" customHeight="1">
      <c r="A9" s="1275"/>
      <c r="B9" s="301" t="s">
        <v>307</v>
      </c>
      <c r="C9" s="300">
        <v>7560</v>
      </c>
      <c r="D9" s="302">
        <v>6191</v>
      </c>
      <c r="E9" s="302">
        <v>13751</v>
      </c>
    </row>
    <row r="10" spans="1:6" ht="17.100000000000001" customHeight="1">
      <c r="A10" s="1275"/>
      <c r="B10" s="301" t="s">
        <v>308</v>
      </c>
      <c r="C10" s="300">
        <v>4098</v>
      </c>
      <c r="D10" s="302">
        <v>3036</v>
      </c>
      <c r="E10" s="302">
        <v>7134</v>
      </c>
    </row>
    <row r="11" spans="1:6" ht="17.100000000000001" customHeight="1">
      <c r="A11" s="1275"/>
      <c r="B11" s="301" t="s">
        <v>309</v>
      </c>
      <c r="C11" s="300">
        <v>2772</v>
      </c>
      <c r="D11" s="302">
        <v>1908</v>
      </c>
      <c r="E11" s="302">
        <v>4680</v>
      </c>
    </row>
    <row r="12" spans="1:6" ht="17.100000000000001" customHeight="1">
      <c r="A12" s="1275"/>
      <c r="B12" s="301" t="s">
        <v>310</v>
      </c>
      <c r="C12" s="300">
        <v>2822</v>
      </c>
      <c r="D12" s="302">
        <v>1727</v>
      </c>
      <c r="E12" s="302">
        <v>4549</v>
      </c>
    </row>
    <row r="13" spans="1:6" ht="17.100000000000001" customHeight="1">
      <c r="A13" s="1275"/>
      <c r="B13" s="301" t="s">
        <v>311</v>
      </c>
      <c r="C13" s="300">
        <v>1013</v>
      </c>
      <c r="D13" s="301">
        <v>645</v>
      </c>
      <c r="E13" s="302">
        <v>1658</v>
      </c>
    </row>
    <row r="14" spans="1:6" ht="17.100000000000001" customHeight="1">
      <c r="A14" s="1275"/>
      <c r="B14" s="301" t="s">
        <v>312</v>
      </c>
      <c r="C14" s="299">
        <v>46</v>
      </c>
      <c r="D14" s="301">
        <v>32</v>
      </c>
      <c r="E14" s="301">
        <v>78</v>
      </c>
    </row>
    <row r="15" spans="1:6" ht="17.100000000000001" customHeight="1">
      <c r="A15" s="1275"/>
      <c r="B15" s="301" t="s">
        <v>313</v>
      </c>
      <c r="C15" s="299">
        <v>6</v>
      </c>
      <c r="D15" s="301">
        <v>12</v>
      </c>
      <c r="E15" s="301">
        <v>18</v>
      </c>
    </row>
    <row r="16" spans="1:6" ht="17.100000000000001" customHeight="1">
      <c r="A16" s="1276"/>
      <c r="B16" s="310" t="s">
        <v>237</v>
      </c>
      <c r="C16" s="311">
        <v>93825</v>
      </c>
      <c r="D16" s="312">
        <v>69955</v>
      </c>
      <c r="E16" s="312">
        <v>163780</v>
      </c>
    </row>
    <row r="17" spans="1:8" ht="17.100000000000001" customHeight="1">
      <c r="A17" s="1275" t="s">
        <v>213</v>
      </c>
      <c r="B17" s="301" t="s">
        <v>303</v>
      </c>
      <c r="C17" s="300">
        <v>29916</v>
      </c>
      <c r="D17" s="302">
        <v>20011</v>
      </c>
      <c r="E17" s="302">
        <v>49927</v>
      </c>
    </row>
    <row r="18" spans="1:8" ht="17.100000000000001" customHeight="1">
      <c r="A18" s="1275"/>
      <c r="B18" s="301" t="s">
        <v>304</v>
      </c>
      <c r="C18" s="300">
        <v>27892</v>
      </c>
      <c r="D18" s="302">
        <v>18331</v>
      </c>
      <c r="E18" s="302">
        <v>46223</v>
      </c>
    </row>
    <row r="19" spans="1:8" ht="17.100000000000001" customHeight="1">
      <c r="A19" s="1275"/>
      <c r="B19" s="301" t="s">
        <v>305</v>
      </c>
      <c r="C19" s="300">
        <v>26663</v>
      </c>
      <c r="D19" s="302">
        <v>18418</v>
      </c>
      <c r="E19" s="302">
        <v>45081</v>
      </c>
    </row>
    <row r="20" spans="1:8" ht="17.100000000000001" customHeight="1">
      <c r="A20" s="1275"/>
      <c r="B20" s="301" t="s">
        <v>306</v>
      </c>
      <c r="C20" s="300">
        <v>23711</v>
      </c>
      <c r="D20" s="302">
        <v>14485</v>
      </c>
      <c r="E20" s="302">
        <v>38196</v>
      </c>
    </row>
    <row r="21" spans="1:8" ht="17.100000000000001" customHeight="1">
      <c r="A21" s="1275"/>
      <c r="B21" s="301" t="s">
        <v>307</v>
      </c>
      <c r="C21" s="300">
        <v>21046</v>
      </c>
      <c r="D21" s="302">
        <v>11206</v>
      </c>
      <c r="E21" s="302">
        <v>32252</v>
      </c>
    </row>
    <row r="22" spans="1:8" ht="17.100000000000001" customHeight="1">
      <c r="A22" s="1275"/>
      <c r="B22" s="301" t="s">
        <v>308</v>
      </c>
      <c r="C22" s="300">
        <v>12433</v>
      </c>
      <c r="D22" s="302">
        <v>5839</v>
      </c>
      <c r="E22" s="302">
        <v>18272</v>
      </c>
    </row>
    <row r="23" spans="1:8" ht="17.100000000000001" customHeight="1">
      <c r="A23" s="1275"/>
      <c r="B23" s="301" t="s">
        <v>309</v>
      </c>
      <c r="C23" s="300">
        <v>8876</v>
      </c>
      <c r="D23" s="302">
        <v>3744</v>
      </c>
      <c r="E23" s="302">
        <v>12620</v>
      </c>
    </row>
    <row r="24" spans="1:8" ht="17.100000000000001" customHeight="1">
      <c r="A24" s="1275"/>
      <c r="B24" s="301" t="s">
        <v>310</v>
      </c>
      <c r="C24" s="300">
        <v>10556</v>
      </c>
      <c r="D24" s="302">
        <v>3875</v>
      </c>
      <c r="E24" s="302">
        <v>14431</v>
      </c>
    </row>
    <row r="25" spans="1:8" ht="17.100000000000001" customHeight="1">
      <c r="A25" s="1275"/>
      <c r="B25" s="301" t="s">
        <v>311</v>
      </c>
      <c r="C25" s="300">
        <v>5074</v>
      </c>
      <c r="D25" s="302">
        <v>1986</v>
      </c>
      <c r="E25" s="302">
        <v>7060</v>
      </c>
    </row>
    <row r="26" spans="1:8" ht="17.100000000000001" customHeight="1">
      <c r="A26" s="1275"/>
      <c r="B26" s="301" t="s">
        <v>312</v>
      </c>
      <c r="C26" s="299">
        <v>601</v>
      </c>
      <c r="D26" s="301">
        <v>362</v>
      </c>
      <c r="E26" s="301">
        <v>963</v>
      </c>
    </row>
    <row r="27" spans="1:8" ht="17.100000000000001" customHeight="1">
      <c r="A27" s="1275"/>
      <c r="B27" s="301" t="s">
        <v>313</v>
      </c>
      <c r="C27" s="299">
        <v>21</v>
      </c>
      <c r="D27" s="301">
        <v>17</v>
      </c>
      <c r="E27" s="301">
        <v>38</v>
      </c>
    </row>
    <row r="28" spans="1:8" ht="17.100000000000001" customHeight="1">
      <c r="A28" s="1276"/>
      <c r="B28" s="310" t="s">
        <v>237</v>
      </c>
      <c r="C28" s="311">
        <v>166789</v>
      </c>
      <c r="D28" s="312">
        <v>98274</v>
      </c>
      <c r="E28" s="312">
        <v>265063</v>
      </c>
    </row>
    <row r="29" spans="1:8" ht="17.100000000000001" customHeight="1">
      <c r="A29" s="313" t="s">
        <v>239</v>
      </c>
      <c r="B29" s="864" t="s">
        <v>292</v>
      </c>
      <c r="C29" s="865">
        <v>260614</v>
      </c>
      <c r="D29" s="866">
        <v>168229</v>
      </c>
      <c r="E29" s="866">
        <v>428843</v>
      </c>
    </row>
    <row r="30" spans="1:8" ht="17.100000000000001" customHeight="1">
      <c r="A30" s="286"/>
      <c r="B30" s="286"/>
      <c r="C30" s="286"/>
      <c r="D30" s="286"/>
      <c r="E30" s="286"/>
    </row>
    <row r="31" spans="1:8" ht="16.2">
      <c r="A31" s="1219" t="s">
        <v>314</v>
      </c>
      <c r="B31" s="1219"/>
      <c r="C31" s="1219"/>
      <c r="D31" s="1219"/>
      <c r="E31" s="1219"/>
      <c r="F31" s="246"/>
      <c r="G31" s="246"/>
      <c r="H31" s="246"/>
    </row>
    <row r="32" spans="1:8" ht="16.2">
      <c r="A32" s="1221" t="s">
        <v>241</v>
      </c>
      <c r="B32" s="1221"/>
      <c r="C32" s="1221"/>
      <c r="D32" s="1221"/>
      <c r="E32" s="1221"/>
    </row>
    <row r="33" spans="1:8" ht="16.2">
      <c r="A33" s="1219" t="s">
        <v>315</v>
      </c>
      <c r="B33" s="1219"/>
      <c r="C33" s="1219"/>
      <c r="D33" s="1219"/>
      <c r="E33" s="1219"/>
      <c r="F33" s="246"/>
      <c r="G33" s="246"/>
      <c r="H33" s="246"/>
    </row>
    <row r="34" spans="1:8" ht="15" customHeight="1">
      <c r="A34" s="1221" t="s">
        <v>316</v>
      </c>
      <c r="B34" s="1221"/>
      <c r="C34" s="1221"/>
      <c r="D34" s="1221"/>
      <c r="E34" s="1221"/>
    </row>
    <row r="36" spans="1:8" ht="15" customHeight="1">
      <c r="A36" s="128" t="s">
        <v>204</v>
      </c>
    </row>
  </sheetData>
  <mergeCells count="8">
    <mergeCell ref="A34:E34"/>
    <mergeCell ref="A2:E2"/>
    <mergeCell ref="A32:E32"/>
    <mergeCell ref="A4:B4"/>
    <mergeCell ref="A5:A16"/>
    <mergeCell ref="A17:A28"/>
    <mergeCell ref="A31:E31"/>
    <mergeCell ref="A33:E33"/>
  </mergeCells>
  <hyperlinks>
    <hyperlink ref="A1" location="'Table of Contents'!A1" display="Return to Table of Contents" xr:uid="{7BC22068-0E59-4D47-9B70-08B94EA5B628}"/>
    <hyperlink ref="A36" location="'Table of Contents'!A1" display="Return to Table of Contents" xr:uid="{3EBC8C15-48B2-42D4-9593-C36BBF815211}"/>
  </hyperlinks>
  <pageMargins left="0.2" right="0.2" top="0.5" bottom="0.5" header="0" footer="0"/>
  <pageSetup paperSize="5"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2D7372E98F834AAC20092EE9CBAF22" ma:contentTypeVersion="3" ma:contentTypeDescription="Create a new document." ma:contentTypeScope="" ma:versionID="0188594a1b36c6a668e5fb554980338f">
  <xsd:schema xmlns:xsd="http://www.w3.org/2001/XMLSchema" xmlns:xs="http://www.w3.org/2001/XMLSchema" xmlns:p="http://schemas.microsoft.com/office/2006/metadata/properties" xmlns:ns2="30b5b24a-6d2e-4ae1-b5b7-7004b9ebc6b7" targetNamespace="http://schemas.microsoft.com/office/2006/metadata/properties" ma:root="true" ma:fieldsID="500e9353e30b4e365602b6880dbc9534" ns2:_="">
    <xsd:import namespace="30b5b24a-6d2e-4ae1-b5b7-7004b9ebc6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5b24a-6d2e-4ae1-b5b7-7004b9ebc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46DA3-E9E8-4B54-82A3-181FDBA6C2DF}">
  <ds:schemaRefs>
    <ds:schemaRef ds:uri="http://schemas.microsoft.com/sharepoint/v3/contenttype/forms"/>
  </ds:schemaRefs>
</ds:datastoreItem>
</file>

<file path=customXml/itemProps2.xml><?xml version="1.0" encoding="utf-8"?>
<ds:datastoreItem xmlns:ds="http://schemas.openxmlformats.org/officeDocument/2006/customXml" ds:itemID="{8FB1D334-3C66-4968-AAAA-8E0CC11ECBF8}">
  <ds:schemaRefs>
    <ds:schemaRef ds:uri="http://schemas.microsoft.com/office/2006/documentManagement/types"/>
    <ds:schemaRef ds:uri="http://purl.org/dc/terms/"/>
    <ds:schemaRef ds:uri="http://schemas.microsoft.com/office/infopath/2007/PartnerControls"/>
    <ds:schemaRef ds:uri="30b5b24a-6d2e-4ae1-b5b7-7004b9ebc6b7"/>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DF51B11-9399-42B2-887B-AD459B6F6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5b24a-6d2e-4ae1-b5b7-7004b9ebc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1867</vt:i4>
      </vt:variant>
    </vt:vector>
  </HeadingPairs>
  <TitlesOfParts>
    <vt:vector size="1946" baseType="lpstr">
      <vt:lpstr>Table of Contents</vt:lpstr>
      <vt:lpstr>Points of Interest</vt:lpstr>
      <vt:lpstr>FB 1.1T FALL HDCT FT-PT STATUS</vt:lpstr>
      <vt:lpstr>FB 1.2T FALL HDCT RACE</vt:lpstr>
      <vt:lpstr>FB 1.3T FALL HDCT FT-PT RACE SX</vt:lpstr>
      <vt:lpstr>FB 1.4T FALL HDCT COLL RACE SEX</vt:lpstr>
      <vt:lpstr>FB 1.5T 5YR FALL HDCT STATUS</vt:lpstr>
      <vt:lpstr>FB 1.6T 5YR FALL HDCT RACE</vt:lpstr>
      <vt:lpstr>FB 1.7T FALL HDCT FT-PT AGE SEX</vt:lpstr>
      <vt:lpstr>FB 2.1T ANNUAL STUDENT HDCT</vt:lpstr>
      <vt:lpstr>FB 2.2T ANNUAL UNDUP HDCT</vt:lpstr>
      <vt:lpstr>FB 2.3.1T 5YR SERVED LOWER</vt:lpstr>
      <vt:lpstr>FB 2.3.2T 5YR SERVED UPPER</vt:lpstr>
      <vt:lpstr>FB 2.3.3T 5YR SERVED ALL</vt:lpstr>
      <vt:lpstr>FB 2.3.4T 5YR ENROLLED LOWER</vt:lpstr>
      <vt:lpstr>FB 2.3.5T 5YR ENROLLED UPPER</vt:lpstr>
      <vt:lpstr>FB 2.3.6T 5YR ENROLLED ALL</vt:lpstr>
      <vt:lpstr>FB 2.3.7T 5YR FUNDED LOWER</vt:lpstr>
      <vt:lpstr>FB 2.3.8T 5YR FUNDED UPPER</vt:lpstr>
      <vt:lpstr>FB 2.3.9T 5YR FUNDED ALL</vt:lpstr>
      <vt:lpstr>FB 2.4T 5YR DISAB HDCT</vt:lpstr>
      <vt:lpstr>FB 3.1T FUNDED FTE BY PROG AREA</vt:lpstr>
      <vt:lpstr>FB 3.2.1T FUNDED FTE LOWER</vt:lpstr>
      <vt:lpstr>FB 3.2.2T FUNDED FTE ALL</vt:lpstr>
      <vt:lpstr>FB 3.3T ANN FUNDED FTE DISCPLIN</vt:lpstr>
      <vt:lpstr>FB 3.4T FUNDED FTE % PROG AREA</vt:lpstr>
      <vt:lpstr>FB 4.1T CRED PROG HDCT BY PROG</vt:lpstr>
      <vt:lpstr>FB 4.2T CRED PROG HDCT BY AWARD</vt:lpstr>
      <vt:lpstr>FB 4.3.1T CRED PROG HDCT AA</vt:lpstr>
      <vt:lpstr>FB 4.3.2T CRED PROG HDCT EPI</vt:lpstr>
      <vt:lpstr>FB 4.3.3T CRED PROG HDCT CPP</vt:lpstr>
      <vt:lpstr>FB 4.3.4T CRED PROG HDCT AS</vt:lpstr>
      <vt:lpstr>FB 4.3.5T CRED PROG HDCT APPR</vt:lpstr>
      <vt:lpstr>FB 4.3.6T CRED PROG HDCT CCC</vt:lpstr>
      <vt:lpstr>FB 4.3.7T CRED PROG HDCT ATC</vt:lpstr>
      <vt:lpstr>FB 4.3.8T CRED PROG HDCT ALL</vt:lpstr>
      <vt:lpstr>FB 4.4T PROG ENROLL HDCT</vt:lpstr>
      <vt:lpstr>FB 4.5T CRED WORK ED HDCT PROG</vt:lpstr>
      <vt:lpstr>FB 4.6T CRED WORK ED APPR HDCT</vt:lpstr>
      <vt:lpstr>FB 4.7.1T BACH-ED HDCT DEMOG</vt:lpstr>
      <vt:lpstr>FB 4.7.2T BACH-NURS HDCT DEMOG</vt:lpstr>
      <vt:lpstr>FB 4.7.3T BACH-OTHER HDCT DEMOG</vt:lpstr>
      <vt:lpstr>FB 4.7.4T BACH-ALL HDCT DEMOG</vt:lpstr>
      <vt:lpstr>FB 5.1T CRED PROG COMP BY AWARD</vt:lpstr>
      <vt:lpstr>FB 5.2T MIN CRED PROG COMP</vt:lpstr>
      <vt:lpstr>FB 5.3T CRED PROG COMPS HDCT</vt:lpstr>
      <vt:lpstr>FB 5.41T AA</vt:lpstr>
      <vt:lpstr>FB 5.42T EPI</vt:lpstr>
      <vt:lpstr>FB 5.43T CPP</vt:lpstr>
      <vt:lpstr>FB 5.44T AS</vt:lpstr>
      <vt:lpstr>FB 5.45T CC</vt:lpstr>
      <vt:lpstr>FB 5.46T CCC</vt:lpstr>
      <vt:lpstr>FB 5.47T ADV TECH CERT</vt:lpstr>
      <vt:lpstr>FB 5.48T ALL</vt:lpstr>
      <vt:lpstr>FB 5.5.1T BACH_EDUC</vt:lpstr>
      <vt:lpstr>FB 5.5.2T BACH_NURSING</vt:lpstr>
      <vt:lpstr>FB 5.5.3T BACH_OTHER</vt:lpstr>
      <vt:lpstr>FB 5.5.4T BACH_ALL</vt:lpstr>
      <vt:lpstr>FB 6.1T EMP HDCT BY OCCUP</vt:lpstr>
      <vt:lpstr>FB 6.2T EMP HDCT</vt:lpstr>
      <vt:lpstr>FB 6.3T EMP HDCT DEMOG</vt:lpstr>
      <vt:lpstr>FB 6.4T EMP HDCT OCC ACT DEMOG</vt:lpstr>
      <vt:lpstr>FB 6.5T AVG SAL FT INST BY SEM</vt:lpstr>
      <vt:lpstr>FB 6.6T EMPLOYED BY COLL BY SEM</vt:lpstr>
      <vt:lpstr>FB 6.7T AVG SAL FT INST DEG</vt:lpstr>
      <vt:lpstr>FB 7.1T OP EXP</vt:lpstr>
      <vt:lpstr>FB 7.2T OP BUDG FUND HIST</vt:lpstr>
      <vt:lpstr>FB 7.3T and 7.4T COST ANALYSIS</vt:lpstr>
      <vt:lpstr>FB 7.5T CA-EXP BY CAT</vt:lpstr>
      <vt:lpstr>FB 7.6T COST ANALYSIS SUMM</vt:lpstr>
      <vt:lpstr>FB 7.6.2T</vt:lpstr>
      <vt:lpstr>FB 7.7T COST ANALYSIS EXP BY CR</vt:lpstr>
      <vt:lpstr>FB 7.8T STUDENT FEES LL RES</vt:lpstr>
      <vt:lpstr>FB 7.9T STUDENT FEES LL NR</vt:lpstr>
      <vt:lpstr>FB 7.10T STUDENT FEES LL </vt:lpstr>
      <vt:lpstr>FB 7.11T STUDENT FEES BACC RES</vt:lpstr>
      <vt:lpstr>FB 7.12T STUDENT FEES BACC NR</vt:lpstr>
      <vt:lpstr>FB 7.13T STUDENT FEES BACC</vt:lpstr>
      <vt:lpstr>FB 7.14T FACILITIES</vt:lpstr>
      <vt:lpstr>_</vt:lpstr>
      <vt:lpstr>_2.0_Semester</vt:lpstr>
      <vt:lpstr>_2.0_Semester_Equivalent</vt:lpstr>
      <vt:lpstr>_2.5_Semester</vt:lpstr>
      <vt:lpstr>_2018___19</vt:lpstr>
      <vt:lpstr>_2018_19_Through_2022_23</vt:lpstr>
      <vt:lpstr>_2019___20</vt:lpstr>
      <vt:lpstr>_2020___21</vt:lpstr>
      <vt:lpstr>_2021___22</vt:lpstr>
      <vt:lpstr>_2022___23</vt:lpstr>
      <vt:lpstr>_2022_23</vt:lpstr>
      <vt:lpstr>_2022_23_ACTUAL_CREDIT_HOURS</vt:lpstr>
      <vt:lpstr>_2022_23_COST_ANALYSIS_SUMMARY</vt:lpstr>
      <vt:lpstr>_2022_23_FTE_3</vt:lpstr>
      <vt:lpstr>_2023_FEES_FOR_ACADEMIC_YEAR__30_HOURS</vt:lpstr>
      <vt:lpstr>_2023fees</vt:lpstr>
      <vt:lpstr>_2024_Fact_Book_Table_of_Contents</vt:lpstr>
      <vt:lpstr>_3.0_Semester</vt:lpstr>
      <vt:lpstr>_advancedprofuppper</vt:lpstr>
      <vt:lpstr>_College</vt:lpstr>
      <vt:lpstr>_epi123</vt:lpstr>
      <vt:lpstr>_fall22fees</vt:lpstr>
      <vt:lpstr>_fall23fees</vt:lpstr>
      <vt:lpstr>_FB_7.14T_FACILITIES_2022_23</vt:lpstr>
      <vt:lpstr>_FB_7.14T_FACILITIES_College</vt:lpstr>
      <vt:lpstr>_FB_7.14T_FACILITIES_Florida_College_System</vt:lpstr>
      <vt:lpstr>_percentIncrease</vt:lpstr>
      <vt:lpstr>'FB 7.13T STUDENT FEES BACC'!_percincrease</vt:lpstr>
      <vt:lpstr>_percincrease</vt:lpstr>
      <vt:lpstr>A___P</vt:lpstr>
      <vt:lpstr>A___P__Upper___Lower</vt:lpstr>
      <vt:lpstr>A_P</vt:lpstr>
      <vt:lpstr>AA</vt:lpstr>
      <vt:lpstr>aandp</vt:lpstr>
      <vt:lpstr>ACADEMIC_SUPPORT</vt:lpstr>
      <vt:lpstr>ACADEMIC1</vt:lpstr>
      <vt:lpstr>academsupp</vt:lpstr>
      <vt:lpstr>ACTUAL</vt:lpstr>
      <vt:lpstr>aded</vt:lpstr>
      <vt:lpstr>Adult_Basic</vt:lpstr>
      <vt:lpstr>Adult_Ed.</vt:lpstr>
      <vt:lpstr>Adult_Education</vt:lpstr>
      <vt:lpstr>Adult_Education_Basic___Secondary</vt:lpstr>
      <vt:lpstr>Adult_GED</vt:lpstr>
      <vt:lpstr>ADULT_SEC</vt:lpstr>
      <vt:lpstr>Adult_Secondary</vt:lpstr>
      <vt:lpstr>adult_secondary123</vt:lpstr>
      <vt:lpstr>adultbasic</vt:lpstr>
      <vt:lpstr>adultbasic123</vt:lpstr>
      <vt:lpstr>ADULTBASIC5</vt:lpstr>
      <vt:lpstr>ADULTED8</vt:lpstr>
      <vt:lpstr>adultged</vt:lpstr>
      <vt:lpstr>adultged123</vt:lpstr>
      <vt:lpstr>ADULTGED5</vt:lpstr>
      <vt:lpstr>adultsec</vt:lpstr>
      <vt:lpstr>ADULTSEC5</vt:lpstr>
      <vt:lpstr>Advanced___Professional__Lower_Level</vt:lpstr>
      <vt:lpstr>Advanced___Professional__Upper_Level</vt:lpstr>
      <vt:lpstr>ADVANCED___PROFESSIONAL_LOWER_LEVEL</vt:lpstr>
      <vt:lpstr>ADVANCED___PROFESSIONAL_UPPER_LEVEL</vt:lpstr>
      <vt:lpstr>Advanced_and_Professional</vt:lpstr>
      <vt:lpstr>Advanced_Masters</vt:lpstr>
      <vt:lpstr>advproflower123</vt:lpstr>
      <vt:lpstr>ADVPROFLOWER8</vt:lpstr>
      <vt:lpstr>ADVPROFUPPER8</vt:lpstr>
      <vt:lpstr>Age_Ranges</vt:lpstr>
      <vt:lpstr>Agriculture_Natural_Resources</vt:lpstr>
      <vt:lpstr>ALL</vt:lpstr>
      <vt:lpstr>American__Indian</vt:lpstr>
      <vt:lpstr>American_Indian_or_Alaskan_Native</vt:lpstr>
      <vt:lpstr>Annual_Headcount_Enrollment</vt:lpstr>
      <vt:lpstr>Annual_Unduplicated_Student_Headcount_Enrollment</vt:lpstr>
      <vt:lpstr>APPCLASS</vt:lpstr>
      <vt:lpstr>APPOJT</vt:lpstr>
      <vt:lpstr>appren12</vt:lpstr>
      <vt:lpstr>APPRENT8</vt:lpstr>
      <vt:lpstr>Apprentice</vt:lpstr>
      <vt:lpstr>Apprentice__OTJ___Class</vt:lpstr>
      <vt:lpstr>Apprentice_Classroom</vt:lpstr>
      <vt:lpstr>Apprentice_OJT</vt:lpstr>
      <vt:lpstr>APPRENTICE_ON_THE_JOB_TRAINING</vt:lpstr>
      <vt:lpstr>apprentice1</vt:lpstr>
      <vt:lpstr>apprenticeclass</vt:lpstr>
      <vt:lpstr>apprenticeclass123</vt:lpstr>
      <vt:lpstr>apprenticeojt123</vt:lpstr>
      <vt:lpstr>APPRENTICESHIP</vt:lpstr>
      <vt:lpstr>APPRN_CLASS</vt:lpstr>
      <vt:lpstr>APPRN_OJT</vt:lpstr>
      <vt:lpstr>Argibus_Nat_Resources</vt:lpstr>
      <vt:lpstr>AS</vt:lpstr>
      <vt:lpstr>AS_Degree</vt:lpstr>
      <vt:lpstr>Asian</vt:lpstr>
      <vt:lpstr>Asian_or_Pacific_Islander</vt:lpstr>
      <vt:lpstr>Associate</vt:lpstr>
      <vt:lpstr>Associate_In_Arts</vt:lpstr>
      <vt:lpstr>Associate_in_Science</vt:lpstr>
      <vt:lpstr>Associate_in_science_Female</vt:lpstr>
      <vt:lpstr>Associate_in_Science_Male</vt:lpstr>
      <vt:lpstr>Associate_in_science_Total_3</vt:lpstr>
      <vt:lpstr>Associate_in_science_Unknown</vt:lpstr>
      <vt:lpstr>Autism</vt:lpstr>
      <vt:lpstr>Award_Types</vt:lpstr>
      <vt:lpstr>Bachelor_s</vt:lpstr>
      <vt:lpstr>Black_African_American</vt:lpstr>
      <vt:lpstr>Black_African_American_3</vt:lpstr>
      <vt:lpstr>Black_African_American_FemaleFB_5.44T_AS_</vt:lpstr>
      <vt:lpstr>Black_African_American_Percentage</vt:lpstr>
      <vt:lpstr>Black_African_American_Sum</vt:lpstr>
      <vt:lpstr>Black_African_Female</vt:lpstr>
      <vt:lpstr>Black_African_Male</vt:lpstr>
      <vt:lpstr>Brain_Injury</vt:lpstr>
      <vt:lpstr>BROW</vt:lpstr>
      <vt:lpstr>Building_Values</vt:lpstr>
      <vt:lpstr>Business</vt:lpstr>
      <vt:lpstr>CAPITAL_EXPENSES</vt:lpstr>
      <vt:lpstr>CAPITAL_IMPROVEMENT_FEE</vt:lpstr>
      <vt:lpstr>Capital_Outlay</vt:lpstr>
      <vt:lpstr>CAPITAL4</vt:lpstr>
      <vt:lpstr>capitalimpfee</vt:lpstr>
      <vt:lpstr>capitaloutlay1</vt:lpstr>
      <vt:lpstr>CAR</vt:lpstr>
      <vt:lpstr>CAR_Cert.</vt:lpstr>
      <vt:lpstr>Category</vt:lpstr>
      <vt:lpstr>Certificate__of_Professional_Prep</vt:lpstr>
      <vt:lpstr>Certificate_of_Professional__Prep</vt:lpstr>
      <vt:lpstr>Certificate_of_Professional_Prep</vt:lpstr>
      <vt:lpstr>Certificates</vt:lpstr>
      <vt:lpstr>CFLA</vt:lpstr>
      <vt:lpstr>Change</vt:lpstr>
      <vt:lpstr>CHIP</vt:lpstr>
      <vt:lpstr>cifee</vt:lpstr>
      <vt:lpstr>Co_Op_Training</vt:lpstr>
      <vt:lpstr>CODE_DISCIPLINE</vt:lpstr>
      <vt:lpstr>'FB 7.10T STUDENT FEES LL '!College</vt:lpstr>
      <vt:lpstr>'FB 7.13T STUDENT FEES BACC'!College</vt:lpstr>
      <vt:lpstr>COLLEGE</vt:lpstr>
      <vt:lpstr>College___Vocational_Preparatory</vt:lpstr>
      <vt:lpstr>COLLEGE_8</vt:lpstr>
      <vt:lpstr>College_Cert.</vt:lpstr>
      <vt:lpstr>college_name</vt:lpstr>
      <vt:lpstr>COLLEGE_TOTAL</vt:lpstr>
      <vt:lpstr>'FB 7.10T STUDENT FEES LL '!College1</vt:lpstr>
      <vt:lpstr>COLLEGE1</vt:lpstr>
      <vt:lpstr>College12</vt:lpstr>
      <vt:lpstr>College123</vt:lpstr>
      <vt:lpstr>COLLEGES</vt:lpstr>
      <vt:lpstr>COLLEGES4</vt:lpstr>
      <vt:lpstr>COLLEGETOTAL8</vt:lpstr>
      <vt:lpstr>collesell</vt:lpstr>
      <vt:lpstr>column1</vt:lpstr>
      <vt:lpstr>Combined_Values</vt:lpstr>
      <vt:lpstr>Community_Instructional_Services_Rec.___Leisure</vt:lpstr>
      <vt:lpstr>CONSOLIDATED_SUMMARY</vt:lpstr>
      <vt:lpstr>CONSOLIDATEDSUMMARY</vt:lpstr>
      <vt:lpstr>Content_Values</vt:lpstr>
      <vt:lpstr>Continuing_Workforce_Education</vt:lpstr>
      <vt:lpstr>continuingworkforceed</vt:lpstr>
      <vt:lpstr>contworkforce</vt:lpstr>
      <vt:lpstr>CONTWORKFORCE5</vt:lpstr>
      <vt:lpstr>Credit_Program_Completions</vt:lpstr>
      <vt:lpstr>Current_Expense</vt:lpstr>
      <vt:lpstr>CURRENT_EXPENSES</vt:lpstr>
      <vt:lpstr>CURRENT4</vt:lpstr>
      <vt:lpstr>currexp</vt:lpstr>
      <vt:lpstr>CWE</vt:lpstr>
      <vt:lpstr>DAYT</vt:lpstr>
      <vt:lpstr>Deg_Cert_Seeking_Continuing</vt:lpstr>
      <vt:lpstr>Deg_Cert_Seeking_First_Time</vt:lpstr>
      <vt:lpstr>Deg_Cert_Seeking_Transfer_In</vt:lpstr>
      <vt:lpstr>Degree_Certificate_Seeking</vt:lpstr>
      <vt:lpstr>Degrees__Certificates_Awarded</vt:lpstr>
      <vt:lpstr>Dev._Ed.</vt:lpstr>
      <vt:lpstr>DEV_ED</vt:lpstr>
      <vt:lpstr>Dev_Ed.</vt:lpstr>
      <vt:lpstr>DEV_ED_EAP</vt:lpstr>
      <vt:lpstr>dev_ed456</vt:lpstr>
      <vt:lpstr>deved</vt:lpstr>
      <vt:lpstr>deved1</vt:lpstr>
      <vt:lpstr>deved123</vt:lpstr>
      <vt:lpstr>DEVED5</vt:lpstr>
      <vt:lpstr>DEVED8</vt:lpstr>
      <vt:lpstr>Developmental_Edcuation</vt:lpstr>
      <vt:lpstr>Developmental_Education</vt:lpstr>
      <vt:lpstr>DIRECT_INSTRUCTION</vt:lpstr>
      <vt:lpstr>Directinst</vt:lpstr>
      <vt:lpstr>DIRECTINST1</vt:lpstr>
      <vt:lpstr>Disabled</vt:lpstr>
      <vt:lpstr>Disadvantage</vt:lpstr>
      <vt:lpstr>DIVISION</vt:lpstr>
      <vt:lpstr>Doctorate</vt:lpstr>
      <vt:lpstr>EAP___Developmental_Education</vt:lpstr>
      <vt:lpstr>EAP___Literacy</vt:lpstr>
      <vt:lpstr>EAP___Vocational_Prep</vt:lpstr>
      <vt:lpstr>eap_vocational_prep</vt:lpstr>
      <vt:lpstr>EAPdeved123</vt:lpstr>
      <vt:lpstr>EAPliteracy123</vt:lpstr>
      <vt:lpstr>EDPRE8</vt:lpstr>
      <vt:lpstr>edprepinst</vt:lpstr>
      <vt:lpstr>EDUCATOR_PREPARATION_INSTITUTE</vt:lpstr>
      <vt:lpstr>EFSC</vt:lpstr>
      <vt:lpstr>Employee_Information</vt:lpstr>
      <vt:lpstr>Employee_Type</vt:lpstr>
      <vt:lpstr>ENGLISH_FOR_ACADEMIC_PURPOSED_DEVELOPMENTAL_EDUCATION</vt:lpstr>
      <vt:lpstr>ENGLISH_FOR_ACADEMIC_PURPOSES_LITERACY</vt:lpstr>
      <vt:lpstr>ENGLISH_FOR_ACADEMIC_PURPOSES_VOCATIONAL_PREPARATION</vt:lpstr>
      <vt:lpstr>ENGLISH5</vt:lpstr>
      <vt:lpstr>ENGLISHLIT5</vt:lpstr>
      <vt:lpstr>ENGLISHVOCPREP</vt:lpstr>
      <vt:lpstr>Enrollment__2022_23</vt:lpstr>
      <vt:lpstr>Enrollments</vt:lpstr>
      <vt:lpstr>epi</vt:lpstr>
      <vt:lpstr>epi1_2</vt:lpstr>
      <vt:lpstr>EPII</vt:lpstr>
      <vt:lpstr>Exec.__Admin._Mgr.</vt:lpstr>
      <vt:lpstr>Facilities</vt:lpstr>
      <vt:lpstr>Fact_Book_1.1T_Florida_College_System_Fall_Headcount_Enrollment_Full_Tme_Part_Time_Fall_2023_Beginning_of_Term</vt:lpstr>
      <vt:lpstr>Fact_Book_1.2T_Florida_College_System_Race_Ethnicity_Fall_Headcount_Enrollment_Fall_2023_Beginning_of_Term</vt:lpstr>
      <vt:lpstr>Fact_Book_1.3T_Florida_College_System_Fall_Headcount_Enrollment_Full_Time_Part_Time_by_Race_Ethnicity_and_Sex_Students_Enrolled_for_Credit_Fall_2023_Beginning_of_Term</vt:lpstr>
      <vt:lpstr>Fact_Book_1.4T_Florida_College_System_Fall_Headcount_Enrollment_Colleges_by_Race_Ethnicity_and_Sex_Fall_2023_Beginning_of_Term</vt:lpstr>
      <vt:lpstr>Fact_Book_1.5T_Florida_College_System_Fall_Headcount_Enrollment_Fall_2019_2023_Beginning_of_Term</vt:lpstr>
      <vt:lpstr>Fact_Book_1.6T_Florida_College_System_Race_Ethnicity_Fall_Headcount_Enrollment_Fall_2019_2023_Beginning_of_Term</vt:lpstr>
      <vt:lpstr>Fact_Book_1.7T_Florida_College_System_Fall_Headcount_Enrollment_Full_Time_Part_Time_by_Age_Ranges_Students_Enrolled_for_Credit_Fall_2023_Beginning_of_Term</vt:lpstr>
      <vt:lpstr>Fact_Book_2.1T_Florida_College_System_Annual_Student_Headcount_2023_24</vt:lpstr>
      <vt:lpstr>Fact_Book_2.2T</vt:lpstr>
      <vt:lpstr>Fact_Book_2.3.1T</vt:lpstr>
      <vt:lpstr>Fact_Book_2.3.2T</vt:lpstr>
      <vt:lpstr>Fact_Book_2.3.3T</vt:lpstr>
      <vt:lpstr>Fact_Book_2.3.4T</vt:lpstr>
      <vt:lpstr>Fact_Book_2.3.5T</vt:lpstr>
      <vt:lpstr>Fact_Book_2.3.6T</vt:lpstr>
      <vt:lpstr>Fact_Book_2.3.7T</vt:lpstr>
      <vt:lpstr>Fact_Book_2.3.8T</vt:lpstr>
      <vt:lpstr>Fact_Book_2.3.9T</vt:lpstr>
      <vt:lpstr>Fact_Book_2.4T_Florida_College_System_Annual_Disability_Headcount_Enrollment_2019_2023</vt:lpstr>
      <vt:lpstr>Fact_Book_3.1T_Florida_College_System_FTE_Enrollment__Funded__by_Program_Area_2022_2023</vt:lpstr>
      <vt:lpstr>FACT_BOOK_3.2.1T</vt:lpstr>
      <vt:lpstr>FACT_BOOK_3.2.2T</vt:lpstr>
      <vt:lpstr>FACT_BOOK_3.4T</vt:lpstr>
      <vt:lpstr>Fact_Book_3.4T_Florida_College_System_FTE_Enrollment__Funded__Actual_FTE_and_Percent_by_Program_Area_2022_23</vt:lpstr>
      <vt:lpstr>Fact_Book_4.1T_Florida_College_System_Credit_Program_Enrollment_Headcount_by_Program_Area_2022_23</vt:lpstr>
      <vt:lpstr>Fact_Book_4.2T_Florida_College_System_Credit_Program_Enrollment_Headcount_by_Award_Type_2022_23</vt:lpstr>
      <vt:lpstr>Fact_Book_4.3.1T_Florida_College_System_Credit_Program_Enrollment_Associate_in_Arts_Degree_Program_Headcount_by_College_by_Race_Ethnicity_and_Special_Populations_2022_2023</vt:lpstr>
      <vt:lpstr>Fact_Book_4.3.2T_Florida_College_System_Credit_Program_Enrollment_Educator_Preparation_Institute_Certificate_Program_Headcount_by_College_by_Race_Ethnicity_and_Special_Populations_2022_2023</vt:lpstr>
      <vt:lpstr>Fact_Book_4.3.3T_Florida_College_System_Credit_Program_Enrollment_Certificate_of_Professional_Prep_Program_Headcount_by_College_by_Race_Ethnicity_and_Special_Populations_2022_2023</vt:lpstr>
      <vt:lpstr>Fact_Book_4.3.4T_Florida_College_System_Credit_Program_Enrollment_Associate_in_Science_Degree_Program_Headcount_by_College_by_Race_Ethnicity_and_Special_Populations_2022_2023</vt:lpstr>
      <vt:lpstr>Fact_Book_4.3.5T_Florida_College_System_Credit_Program_Enrollment_Career_Certificate_and_Apprenticeship_Headcount_by_College_by_Race_Ethnicity_and_Special_Populations_2022_2023</vt:lpstr>
      <vt:lpstr>Fact_Book_4.3.6T_Florida_College_System_Credit_Program_Enrollment_College_Credit_Certificate_Headcount_by_College_by_Race_Ethnicity_and_Special_Populations_2022_2023</vt:lpstr>
      <vt:lpstr>Fact_Book_4.3.7T_Florida_College_System_Credit_Program_Enrollment_Advanced_Technical_Certificate_Program_Headcount_by_College_by_Race_Ethnicity_and_Special_Populations_2022_2023</vt:lpstr>
      <vt:lpstr>Fact_Book_4.3.8T_Florida_College_System_Credit_Program_Enrollment_All_Program_Areas_Headcount_by_College_by_Race_Ethnicity_and_Special_Populations_2022_2023</vt:lpstr>
      <vt:lpstr>Fact_Book_4.4T_Florida_College_System_Program_Enrollment_Headcount_by_College_and_Program_Area_2022_2023</vt:lpstr>
      <vt:lpstr>Fact_Book_4.5T_Florida_College_System_Credit_Program_Enrollment__Workforce_Education_Headcount_by_College_and_Program_Area_2022_23</vt:lpstr>
      <vt:lpstr>Fact_Book_4.6T_Florida_College_System_Credit_Program_Enrollment_Workforce_Education_Headcount_by_College_and_Apprenticeship_Program_Areas_2022_2023</vt:lpstr>
      <vt:lpstr>Fact_Book_4.7.1T_Florida_College_System_Credit_Program_Enrollment_Educational_Bachelor_s_Degree_Program_Headcount_by_College_by_Race_Ethnicity_and_Special_Populations_2022_2023</vt:lpstr>
      <vt:lpstr>Fact_Book_4.7.2T_Florida_College_System_Credit_Program_Enrollment_Nursing_Bachelor_s_Degree_Program_Headcount_by_College_by_Race_Ethnicity_and_Special_Populations_2022_2023</vt:lpstr>
      <vt:lpstr>Fact_Book_4.7.3T_Florida_College_System_Credit_Program_Enrollment_Other_Bachelor_s_Degree_Program_HHeadcount_by_College_by_Race_Ethnicity_and_Special_Populations_2022_2023</vt:lpstr>
      <vt:lpstr>Fact_Book_4.7.4T_Florida_College_System_Credit_Program_Enrollment_All_Bachelor_s_Degree_Program_Headcount_by_College_by_Race_Ethnicity_and_Special_Populations_2022_2023</vt:lpstr>
      <vt:lpstr>Fact_Book_5.1T_Florida_College_System_Credit_Program_Completers_Headcount_by_Award_Type_2022_2023</vt:lpstr>
      <vt:lpstr>Fact_Book_5.2T_Florida_College_System_Minority_Credit_Program_Completers_Headcount_by_Award_Type_2022_2023</vt:lpstr>
      <vt:lpstr>Fact_Book_5.3T_Florida_College_System_Credit_Program_Completers_Headcount_by_College__Award_Type__and_Sex_2022_2023</vt:lpstr>
      <vt:lpstr>Fact_Book_5.4.1T_Florida_College_System_Credit_Program_Completers_Associate_in_Arts_Degree_Program_Headcount_by_College_by_Race_Ethnicity_and_Special_Populations_2022_2023</vt:lpstr>
      <vt:lpstr>Fact_Book_5.4.2T_Florida_College_System_Credit_Program_Completers_Educator_Preparation_Institute_Certificate_Program_Headcount_by_College_by_Race_Ethnicity_and_Special_Populations_2022_2023</vt:lpstr>
      <vt:lpstr>Fact_Book_5.4.3T_Florida_College_System_Credit_Program_Completers_Certificate_of_Professional_Prep_Headcount_by_College_by_Race_Ethnicity_and_Special_Populations_2022_2023</vt:lpstr>
      <vt:lpstr>Fact_Book_5.4.4T_Florida_College_System_Credit_Program_Completers_Workforce_Education__Associate_in_Science_Headcount_by_College_by_Race_Ethnicity_and_Special_Populations_2022_2023</vt:lpstr>
      <vt:lpstr>Fact_Book_5.4.5T_Florida_College_System_Credit_Program_Completers_Workforce_Education__Career_Certificate_and_Apprenticeship_Headcount_by_College_by_Race_Ethnicity_and_Special_Populations_2022_2023</vt:lpstr>
      <vt:lpstr>Fact_Book_5.4.6T_Florida_College_System_Credit_Program_Completers_Workforce_Education__College_Credit_Certificate_Headcount_by_College_by_Race_Ethnicity_and_Special_Populations_2022_2023</vt:lpstr>
      <vt:lpstr>Fact_Book_5.4.7T_Florida_College_System_Credit_Program_Completers_Workforce_Education__Advanced_Technical_Certificate_Program_Headcount_by_College_by_Race_Ethnicity_and_Special_Populations_2022_2023</vt:lpstr>
      <vt:lpstr>Fact_Book_5.4.8T_Florida_College_System_Credit_Program_Completers_All_Program_Areas_Headcount_by_College_by_Race_Ethnicity_and_Special_Populations_2022_2023</vt:lpstr>
      <vt:lpstr>Fact_Book_5.5.1.T_Florida_College_System_Credit_Program_Completers_Educational_Bachelor_s_Degree_Program_Headcount_by_College_by_Race_Ethnicity_and_Special_Populations_2022_2023</vt:lpstr>
      <vt:lpstr>Fact_Book_5.5.2.T_Florida_College_System_Credit_Program_Completers_Nursing_Bachelor_s_Degree_Program_Headcount_by_College_by_Race_Ethnicity_and_Special_Populations_2022_2023</vt:lpstr>
      <vt:lpstr>Fact_Book_5.5.3.T_Florida_College_System_Credit_Program_Completers_Other_Bachelor_s_Degree_Program_Headcount_by_College_by_Race_Ethnicity_and_Special_Populations_2022_2023</vt:lpstr>
      <vt:lpstr>Fact_Book_5.5.4.T_Florida_College_System_Credit_Program_Completers_All_Bachelor_s_Degree_Program_Headcount_by_College_by_Race_Ethnicity_and_Special_Populations_2022_2023</vt:lpstr>
      <vt:lpstr>Fact_Book_6.1T_Florida_College_System_Employee_Headcount_by_Occupational_Activity</vt:lpstr>
      <vt:lpstr>Fact_Book_6.2T_Florida_College_System_Employee_Headcount_by_Occupational_Activity_Fall_2023_24</vt:lpstr>
      <vt:lpstr>Fact_Book_6.3T_Florida_College_System_Employee_Headcount_Full_Time_Part_Time_by_Race_Ethnicity_and_Sex_Fall_2023_24</vt:lpstr>
      <vt:lpstr>Fact_Book_6.4T_Florida_College_System_College_Employee_Headcount_by_Occupational_Activity__Full_Time_Part_Time__Race_Ethnicity_and_Sex_Fall_2023_2024</vt:lpstr>
      <vt:lpstr>Fact_Book_6.5T_Florida_College_System_Average_Salary_of_Full_Time_Instructional_Personnel_by_Semesters_Employed_Fall_2012_23_through_Fall_2023_24</vt:lpstr>
      <vt:lpstr>Fact_Book_6.6T_Florida_College_System_College_by_Semesters_Employed_Fall_Term_2023_24</vt:lpstr>
      <vt:lpstr>Fact_Book_6.7T_Florida_College_System_Average_Converted_Salary_of_Full_Time_Instructional_Personnel_by_College_and_Degree_Fall_Term_2023_24</vt:lpstr>
      <vt:lpstr>Fact_Book_7.14T</vt:lpstr>
      <vt:lpstr>Fact_Book_7.1T___WITH_AMOUNTS</vt:lpstr>
      <vt:lpstr>'FB 7.13T STUDENT FEES BACC'!FALL_2022_Actual_Fees</vt:lpstr>
      <vt:lpstr>FALL_2022_Actual_Fees</vt:lpstr>
      <vt:lpstr>'FB 7.13T STUDENT FEES BACC'!FALL_2023_Actual_Fees</vt:lpstr>
      <vt:lpstr>FALL_2023_Actual_Fees</vt:lpstr>
      <vt:lpstr>Fall_2023_College_Credit_Students</vt:lpstr>
      <vt:lpstr>Fall_Headcount_Enrollment</vt:lpstr>
      <vt:lpstr>fall22actfees</vt:lpstr>
      <vt:lpstr>Fall22fees</vt:lpstr>
      <vt:lpstr>'FB 7.13T STUDENT FEES BACC'!fall22nonresfees</vt:lpstr>
      <vt:lpstr>fall22nonresfees</vt:lpstr>
      <vt:lpstr>fall22resfees</vt:lpstr>
      <vt:lpstr>fall23actualfees</vt:lpstr>
      <vt:lpstr>'FB 7.13T STUDENT FEES BACC'!fall23nonresfees</vt:lpstr>
      <vt:lpstr>fall23nonresfees</vt:lpstr>
      <vt:lpstr>Family_Consumer</vt:lpstr>
      <vt:lpstr>FB_1.1T_FALL_HDCT_FT_PT_STATUS_Total</vt:lpstr>
      <vt:lpstr>FB_1.2TF_FALL_HDCT_RACE_Total</vt:lpstr>
      <vt:lpstr>FB_1.3_FALL_HDCT_FT_PT_RACE_SK_Deg_Cert_Seeking_First_Time</vt:lpstr>
      <vt:lpstr>FB_1.3_FALL_HDCT_FT_PT_RACE_SX_Deg_Cert_Seeking_Continuing</vt:lpstr>
      <vt:lpstr>FB_1.3_FALL_HDCT_FT_PT_RACE_SX_deg_Cert_Seeking_First_time</vt:lpstr>
      <vt:lpstr>FB_1.3_FALL_HDCT_FT_PT_RACE_SX_DEG_Cert_Seeking_Transfer_In</vt:lpstr>
      <vt:lpstr>FB_1.3_FALL_HDCT_FT_PT_RACE_SX_Non_Deg_Cert_Seeking_2</vt:lpstr>
      <vt:lpstr>FB_1.3_FALL_HDCT_FT_PT_RACE_SX_Total</vt:lpstr>
      <vt:lpstr>FB_1.3_Total_Full_Time_Students_2</vt:lpstr>
      <vt:lpstr>FB_1.3FALL_HDCCT_FT_PT_RACE_SX_Non_Deg_Cert_Seeking</vt:lpstr>
      <vt:lpstr>FB_1.3T_FALL_HDCT_FT_PT_RACE_SX_Deg_Cert_Seeking_Continuing_2</vt:lpstr>
      <vt:lpstr>FB_1.3T_FALL_HDCT_FT_PT_RACE_SX_Deg_Cert_seeking_Transfer_In</vt:lpstr>
      <vt:lpstr>FB_1.3T_FALL_HDCT_FT_PT_RACE_SX_Full_Time</vt:lpstr>
      <vt:lpstr>FB_1.3T_FALL_HDCT_FT_PT_RACE_SX_Grand_Total</vt:lpstr>
      <vt:lpstr>FB_1.3T_FALL_HDCT_FT_PT_RAXE_SX_Category_</vt:lpstr>
      <vt:lpstr>FB_1.4_FALL_HDCT_COLL_RACE_SEX_COLLEGE</vt:lpstr>
      <vt:lpstr>FB_1.4_FALL_HDCT_COLL_RACE_SEX_Female</vt:lpstr>
      <vt:lpstr>FB_1.4_FALL_HDCT_COLL_RACE_SEX_Male</vt:lpstr>
      <vt:lpstr>FB_1.4_FALL_HDCT_COLL_RACE_SEX_Total</vt:lpstr>
      <vt:lpstr>FB_1.4_Female_</vt:lpstr>
      <vt:lpstr>FB_1.4_HDCT_COLL_RACE_SEX_Hispanic</vt:lpstr>
      <vt:lpstr>FB_1.4T_FALL_HDCT_COLL_RACE_SEX_College_Name</vt:lpstr>
      <vt:lpstr>FB_1.4T_FALL_HDCT_COLL_RACE_SEX_Non_Resident_Alien</vt:lpstr>
      <vt:lpstr>FB_1.5_5YR_FALL_HDCT_STATUS_Total</vt:lpstr>
      <vt:lpstr>FB_1.5_5YR_HDCT_STATUS_Category</vt:lpstr>
      <vt:lpstr>FB_1.6_5YR_FALL_HDCT_RACE_Non_Resident_Alien</vt:lpstr>
      <vt:lpstr>FB_1.6_5YR_FALL_HDCT_RACE_Term</vt:lpstr>
      <vt:lpstr>FB_1.6T_5YR_FALL_HDCT_RACE_Other_Minority</vt:lpstr>
      <vt:lpstr>FB_1.6T_5YR_FALL_HDCT_RACE_Total</vt:lpstr>
      <vt:lpstr>FB_1.6T_5YR_FALL_HDCT_RACE_Two_or_More_Races</vt:lpstr>
      <vt:lpstr>FB_1.6T_5YR_FALL_HDCT_RACE_Unknown_Ethnicity</vt:lpstr>
      <vt:lpstr>FB_1.6T_5YR_FALL_HDCT_RACE_White</vt:lpstr>
      <vt:lpstr>FB_1.7_FALL_HCDT_FT_PT_AGE_SEX_FULL_TIME</vt:lpstr>
      <vt:lpstr>FB_1.7T_FALL_HDC_FT_PT_AGE_SEX_Subtotal</vt:lpstr>
      <vt:lpstr>FB_1.7T_FALL_HDCT_FT_PT_AGE_SEX_Female</vt:lpstr>
      <vt:lpstr>FB_1.7T_FALL_HDCT_FT_PT_AGE_SEX_Grand_Total</vt:lpstr>
      <vt:lpstr>FB_1.7T_FALL_HDCT_FT_PT_AGE_SEX_Male</vt:lpstr>
      <vt:lpstr>FB_1.7T_FALL_HDCT_FT_PT_AGE_SEX_Part_Time</vt:lpstr>
      <vt:lpstr>FB_2.1T_ANNUAL_STUDENT_HDCT_Total</vt:lpstr>
      <vt:lpstr>FB_2.2_ANNUAL_UMDUP_HDCT_STUDENTS_ENROLLED_IN_A_COURSE</vt:lpstr>
      <vt:lpstr>FB_2.2_ANNUAL_UNDUP_HDCT_FUNDED_STUDENTS_ENROLLED_IN_A_COURSE_2</vt:lpstr>
      <vt:lpstr>FB_2.2_ANNUAL_UNDUP_HDCT_STUDENTS_SERVED</vt:lpstr>
      <vt:lpstr>FB_2.23T_5YR_SERVED_ALL_2018_19_THROUGH_2022_23</vt:lpstr>
      <vt:lpstr>FB_2.2T_ANNUAL_UNDUP_HDCT_FUNDED_STUDENTS_ENROLLED_IN_A_COURSE</vt:lpstr>
      <vt:lpstr>FB_2.2T_ANNUAL_UNDUP_HDCT_STUDENTS_ENROLLED_IN_A_COURSE</vt:lpstr>
      <vt:lpstr>FB_2.2T_ANNUAL_UNDUP_HDCT_STUDENTS_SERVED</vt:lpstr>
      <vt:lpstr>FB_2.3._1T_5YR_SERVED_LOWER_ANNUAL_UNDUPLICATED_STUDENT_HEADCOUNT_ENROLLMENT</vt:lpstr>
      <vt:lpstr>FB_2.3.1T_5YR_SERVED_LOWER_FLORIDA_COLLEGE_SYSTEM</vt:lpstr>
      <vt:lpstr>FB_2.3.2T_5YR_SERVED_UPPER_2018_19</vt:lpstr>
      <vt:lpstr>FB_2.3.2T_5YR_SERVED_UPPER_2018_19_THROUGHT_2022_23</vt:lpstr>
      <vt:lpstr>FB_2.3.2T_5YR_SERVED_UPPER_2019_20</vt:lpstr>
      <vt:lpstr>FB_2.3.2T_5YR_SERVED_UPPER_2020_21</vt:lpstr>
      <vt:lpstr>FB_2.3.2T_5YR_SERVED_UPPER_2021_22</vt:lpstr>
      <vt:lpstr>FB_2.3.2T_5YR_SERVED_UPPER_2022_23</vt:lpstr>
      <vt:lpstr>FB_2.3.2T_5YR_SERVED_UPPER_ANNUAL_UNDUPLICATED_STUDENT_HEADCOUNT_ENROLLMENT</vt:lpstr>
      <vt:lpstr>FB_2.3.2T_5YR_SURVED_UPPER_FLORIDA_COLLEGE_SYSTEM_</vt:lpstr>
      <vt:lpstr>FB_2.3.3T_5YR_SERVED_ALL</vt:lpstr>
      <vt:lpstr>FB_2.3.3T_5YR_SERVED_ALL_2018_19</vt:lpstr>
      <vt:lpstr>FB_2.3.3T_5YR_SERVED_ALL_2019_20</vt:lpstr>
      <vt:lpstr>FB_2.3.3T_5YR_SERVED_ALL_2020_21</vt:lpstr>
      <vt:lpstr>FB_2.3.3T_5YR_SERVED_ALL_2020_21_2</vt:lpstr>
      <vt:lpstr>FB_2.3.3T_5YR_SERVED_ALL_2021_22</vt:lpstr>
      <vt:lpstr>FB_2.3.3T_5YR_SERVED_ALL_ANNUAL_UNDUPLICATED_STUDENT_HEADCOUNT_ENROLLMENT</vt:lpstr>
      <vt:lpstr>FB_2.3.3T_5YR_SERVED_ALL_FLORIDA_COLLEGE_SYSTEM</vt:lpstr>
      <vt:lpstr>FB_2.3.4T_5YR_ENROLLED_LOWER_2018_19</vt:lpstr>
      <vt:lpstr>FB_2.3.4T_5YR_ENROLLED_LOWER_2018_19_THROUGH_2022_23</vt:lpstr>
      <vt:lpstr>FB_2.3.4T_5YR_ENROLLED_LOWER_2019_20</vt:lpstr>
      <vt:lpstr>FB_2.3.4T_5YR_ENROLLED_LOWER_2020_21</vt:lpstr>
      <vt:lpstr>FB_2.3.4T_5YR_ENROLLED_LOWER_2021_22</vt:lpstr>
      <vt:lpstr>FB_2.3.4T_5YR_ENROLLED_LOWER_2022_23</vt:lpstr>
      <vt:lpstr>FB_2.3.4T_5YR_ENROLLED_LOWER_ANNUAL_UNDUPLICATED_STUDENT_HEADCOUNT_ENROLLMENT</vt:lpstr>
      <vt:lpstr>FB_2.3.4T_5YR_ENROLLED_LOWER_FLORIDA_COLLEGE_SYSTEM</vt:lpstr>
      <vt:lpstr>FB_2.3.5T_5YR_ENROLLED_UPPER_2018_19</vt:lpstr>
      <vt:lpstr>FB_2.3.5T_5YR_ENROLLED_UPPER_2018_19_2022_23</vt:lpstr>
      <vt:lpstr>FB_2.3.5T_5YR_ENROLLED_UPPER_2019_20</vt:lpstr>
      <vt:lpstr>FB_2.3.5T_5YR_ENROLLED_UPPER_2020_21</vt:lpstr>
      <vt:lpstr>FB_2.3.5T_5YR_ENROLLED_UPPER_2021_22</vt:lpstr>
      <vt:lpstr>FB_2.3.5T_5YR_ENROLLED_UPPER_2022_23</vt:lpstr>
      <vt:lpstr>FB_2.3.5T_5YR_ENROLLED_UPPER_ANNUAL_UNDUPLICATED_STUDENT_HEADCOUNT_ENROLLMENT</vt:lpstr>
      <vt:lpstr>FB_2.3.5T_5YR_ENROLLED_UPPER_FLORIDA_COLEGE_FLORIDA_COLLEGE_SYSTEM_2</vt:lpstr>
      <vt:lpstr>FB_2.3.6T_5YR_ENROLLED_ALL_2018_19</vt:lpstr>
      <vt:lpstr>FB_2.3.6T_5YR_ENROLLED_ALL_2018_THROUGH_2022_23</vt:lpstr>
      <vt:lpstr>FB_2.3.6T_5YR_ENROLLED_ALL_2019_20</vt:lpstr>
      <vt:lpstr>FB_2.3.6T_5YR_ENROLLED_ALL_2020_21</vt:lpstr>
      <vt:lpstr>FB_2.3.6T_5YR_ENROLLED_ALL_2021_22</vt:lpstr>
      <vt:lpstr>FB_2.3.6T_5YR_ENROLLED_ALL_2022_23</vt:lpstr>
      <vt:lpstr>FB_2.3.6T_5YR_ENROLLED_ALL_ANNUAL_UNDUPLICATED_STUDENT_HEADCOUNT_ENROLLMENT</vt:lpstr>
      <vt:lpstr>FB_2.3.6T_5YR_ENROLLED_ALL_FLORIDA_COLLEGE_SYSTEM</vt:lpstr>
      <vt:lpstr>FB_2.3.7T_5YR_FUNDED_LOWER_2018_19</vt:lpstr>
      <vt:lpstr>FB_2.3.7T_5YR_FUNDED_LOWER_2018_19_THROUGH_2022_23</vt:lpstr>
      <vt:lpstr>FB_2.3.7T_5YR_FUNDED_LOWER_2019_20</vt:lpstr>
      <vt:lpstr>FB_2.3.7T_5YR_FUNDED_LOWER_2020_21</vt:lpstr>
      <vt:lpstr>FB_2.3.7T_5YR_FUNDED_LOWER_2021_22</vt:lpstr>
      <vt:lpstr>FB_2.3.7T_5YR_FUNDED_LOWER_2022_23</vt:lpstr>
      <vt:lpstr>FB_2.3.7T_5YR_FUNDED_LOWER_ANNUAL_UNDUPLICATED_STUDENT_HEADCOUNT_ENROLLMENT</vt:lpstr>
      <vt:lpstr>FB_2.3.7T_5YR_FUNDED_LOWER_FLORIDA_COLLEGE_SYSTEM</vt:lpstr>
      <vt:lpstr>FB_2.3.8T_5YR_FUNDED_UPPER_2018_19</vt:lpstr>
      <vt:lpstr>FB_2.3.8T_5YR_FUNDED_UPPER_2018_19_Through_2022_23</vt:lpstr>
      <vt:lpstr>FB_2.3.8T_5YR_FUNDED_UPPER_2019_20</vt:lpstr>
      <vt:lpstr>FB_2.3.8T_5YR_FUNDED_UPPER_2020_21</vt:lpstr>
      <vt:lpstr>FB_2.3.8T_5YR_FUNDED_UPPER_2021_22</vt:lpstr>
      <vt:lpstr>FB_2.3.8T_5YR_FUNDED_UPPER_2022_23</vt:lpstr>
      <vt:lpstr>FB_2.3.8T_5YR_FUNDED_UPPER_Annual_Unduplicated_Student_Headcount_Enrollment</vt:lpstr>
      <vt:lpstr>FB_2.3.8T_5YR_FUNDED_UPPER_Florida_College_System</vt:lpstr>
      <vt:lpstr>FB_2.3.9T_5YR_FUNDED_ALL_2018_19</vt:lpstr>
      <vt:lpstr>FB_2.3.9T_5YR_FUNDED_ALL_2018_19_Through_2022_23</vt:lpstr>
      <vt:lpstr>FB_2.3.9T_5YR_FUNDED_ALL_2019_20</vt:lpstr>
      <vt:lpstr>FB_2.3.9T_5YR_FUNDED_ALL_2020_21</vt:lpstr>
      <vt:lpstr>FB_2.3.9T_5YR_FUNDED_ALL_2021_22</vt:lpstr>
      <vt:lpstr>FB_2.3.9T_5YR_FUNDED_ALL_2022_23</vt:lpstr>
      <vt:lpstr>FB_2.3.9T_5YR_FUNDED_ALL_Annual_Unduplicated_student_Headcount_Enrollment_</vt:lpstr>
      <vt:lpstr>FB_2.4T_5YR_DISAB_HDCT_Total</vt:lpstr>
      <vt:lpstr>FB_3.1T_FUNDED_FTE_BY_PROG_AREA_Adult_Education</vt:lpstr>
      <vt:lpstr>FB_3.1T_FUNDED_FTE_BY_PROG_AREA_EPI</vt:lpstr>
      <vt:lpstr>FB_3.2.1T_FUNDED_FTE_LOWER_Adult_Basic</vt:lpstr>
      <vt:lpstr>FB_3.2.1T_FUNDED_FTE_LOWER_EPI</vt:lpstr>
      <vt:lpstr>FB_3.2.1T_FUNDED_FTE_LOWER_FLORIDA_COLLEGE_SYSTEM</vt:lpstr>
      <vt:lpstr>FB_3.2.1T_FUNDED_FTE_LOWER_Total</vt:lpstr>
      <vt:lpstr>FB_3.2.2T_FUNDED_FTE_ALL_2022_23_FTE_3</vt:lpstr>
      <vt:lpstr>FB_3.2.2T_FUNDED_FTE_ALL_A_AND_P</vt:lpstr>
      <vt:lpstr>FB_3.2.2T_FUNDED_FTE_ALL_Adult_Basic</vt:lpstr>
      <vt:lpstr>FB_3.2.2T_FUNDED_FTE_ALL_Adult_sec</vt:lpstr>
      <vt:lpstr>FB_3.2.2T_FUNDED_FTE_ALL_Appen_Class</vt:lpstr>
      <vt:lpstr>FB_3.2.2T_FUNDED_FTE_ALL_Apprn_OJT</vt:lpstr>
      <vt:lpstr>FB_3.2.2T_FUNDED_FTE_ALL_Dev_Ed</vt:lpstr>
      <vt:lpstr>FB_3.2.2T_FUNDED_FTE_ALL_Dev_Ed_Eap</vt:lpstr>
      <vt:lpstr>FB_3.2.2T_FUNDED_FTE_ALL_EPI</vt:lpstr>
      <vt:lpstr>FB_3.2.2T_FUNDED_FTE_ALL_Florida_College_System</vt:lpstr>
      <vt:lpstr>FB_3.2.2T_FUNDED_FTE_ALL_GED_PREP</vt:lpstr>
      <vt:lpstr>FB_3.2.2T_FUNDED_FTE_ALL_Ltrcy_Eap</vt:lpstr>
      <vt:lpstr>FB_3.2.2T_FUNDED_FTE_ALL_Postec_Adult_Voc</vt:lpstr>
      <vt:lpstr>FB_3.2.2T_FUNDED_FTE_ALL_Postsecvoc</vt:lpstr>
      <vt:lpstr>FB_3.2.2T_FUNDED_FTE_ALL_VOC_PREP</vt:lpstr>
      <vt:lpstr>FB_3.2.2T_FUNDED_FTE_ALL_VOC_PREP_EAP</vt:lpstr>
      <vt:lpstr>FB_3.3T_ANN_FUNDED_FTE_DISCPLIN_2022_23_FTE_3</vt:lpstr>
      <vt:lpstr>FB_3.3T_ANN_FUNDED_FTE_DISCPLIN_Florida_College_System</vt:lpstr>
      <vt:lpstr>FB_3.3T_ANN_FUNDED_FTE_DISCPLIN_TOTAL_DEVELOPMENTAL_EDUCATION</vt:lpstr>
      <vt:lpstr>FB_3.4T_FUNDED_FTE_PROG_AREA_8</vt:lpstr>
      <vt:lpstr>FB_3.4T_FUNDED_FTE_PROG_AREA_AS</vt:lpstr>
      <vt:lpstr>FB_3.4T_FUNDED_FTE_PROG_AREA_CAR</vt:lpstr>
      <vt:lpstr>FB_3.4T_FUNDED_FTE_PROG_AREA_EPI</vt:lpstr>
      <vt:lpstr>FB_3.4T_FUNDED_FTE_PROG_AREA_Percent</vt:lpstr>
      <vt:lpstr>FB_3.4T_FUNDED_FTE_PROG_AREA_Percentage</vt:lpstr>
      <vt:lpstr>FB_3.4T_FUNDED_FTE_PROG_AREA_Percentage_10</vt:lpstr>
      <vt:lpstr>FB_3.4T_FUNDED_FTE_PROG_AREA_Percentage_2</vt:lpstr>
      <vt:lpstr>FB_3.4T_FUNDED_FTE_PROG_AREA_Percentage_5</vt:lpstr>
      <vt:lpstr>FB_3.4T_FUNDED_FTE_PROG_AREA_Percentage_6</vt:lpstr>
      <vt:lpstr>FB_3.4T_FUNDED_FTE_PROG_AREA_Percentage_8</vt:lpstr>
      <vt:lpstr>FB_3.4T_FUNDED_FTE_PROG_AREA_Reporting_Year</vt:lpstr>
      <vt:lpstr>FB_3.4T_FUNDED_FTE_PROG_AREA_Sum</vt:lpstr>
      <vt:lpstr>FB_3.4T_FUNDED_FTE_PROG_AREA_Sum_10</vt:lpstr>
      <vt:lpstr>FB_3.4T_FUNDED_FTE_PROG_AREA_Sum_11</vt:lpstr>
      <vt:lpstr>FB_3.4T_FUNDED_FTE_PROG_AREA_Sum_2</vt:lpstr>
      <vt:lpstr>FB_3.4T_FUNDED_FTE_PROG_AREA_Sum_4</vt:lpstr>
      <vt:lpstr>FB_3.4T_FUNDED_FTE_PROG_AREA_Sum_5</vt:lpstr>
      <vt:lpstr>FB_3.4T_FUNDED_FTE_PROG_AREA_Sum_7</vt:lpstr>
      <vt:lpstr>FB_3.4T_FUNDED_FTE_PROG_AREA_Sum_9</vt:lpstr>
      <vt:lpstr>FB_4.1T_CRED_PROG_HDCT_BY_PROG_Apprentice</vt:lpstr>
      <vt:lpstr>FB_4.1T_CRED_PROG_HDCT_BY_PROG_EPI</vt:lpstr>
      <vt:lpstr>FB_4.1T_CRED_PROG_HDCT_BY_PROG_FB_4.1T_CRED_PROG_HDCT_BY_PROG_Percentage_9</vt:lpstr>
      <vt:lpstr>FB_4.1T_CRED_PROG_HDCT_BY_PROG_Percentage</vt:lpstr>
      <vt:lpstr>FB_4.1T_CRED_PROG_HDCT_BY_PROG_Percentage_11</vt:lpstr>
      <vt:lpstr>FB_4.1T_CRED_PROG_HDCT_BY_PROG_Percentage_12</vt:lpstr>
      <vt:lpstr>FB_4.1T_CRED_PROG_HDCT_BY_PROG_Percentage_13</vt:lpstr>
      <vt:lpstr>FB_4.1T_CRED_PROG_HDCT_BY_PROG_Percentage_2</vt:lpstr>
      <vt:lpstr>FB_4.1T_CRED_PROG_HDCT_BY_PROG_Percentage_3</vt:lpstr>
      <vt:lpstr>FB_4.1T_CRED_PROG_HDCT_BY_PROG_Percentage_4</vt:lpstr>
      <vt:lpstr>FB_4.1T_CRED_PROG_HDCT_BY_PROG_Percentage_5</vt:lpstr>
      <vt:lpstr>FB_4.1T_CRED_PROG_HDCT_BY_PROG_Percentage_6</vt:lpstr>
      <vt:lpstr>FB_4.1T_CRED_PROG_HDCT_BY_PROG_Percentage_8</vt:lpstr>
      <vt:lpstr>FB_4.1T_CRED_PROG_HDCT_BY_PROG_Percntage_7</vt:lpstr>
      <vt:lpstr>FB_4.1T_CRED_PROG_HDCT_BY_PROG_Sum_10</vt:lpstr>
      <vt:lpstr>FB_4.1T_CRED_PROG_HDCT_BY_PROG_Sum_11</vt:lpstr>
      <vt:lpstr>FB_4.1T_CRED_PROG_HDCT_BY_PROG_Sum_12</vt:lpstr>
      <vt:lpstr>FB_4.1T_CRED_PROG_HDCT_BY_PROG_Sum_2</vt:lpstr>
      <vt:lpstr>FB_4.1T_CRED_PROG_HDCT_BY_PROG_Sum_3</vt:lpstr>
      <vt:lpstr>FB_4.1T_CRED_PROG_HDCT_BY_PROG_Sum_4</vt:lpstr>
      <vt:lpstr>FB_4.1T_CRED_PROG_HDCT_BY_PROG_Sum_5</vt:lpstr>
      <vt:lpstr>FB_4.1T_CRED_PROG_HDCT_BY_PROG_Sum_6</vt:lpstr>
      <vt:lpstr>FB_4.1T_CRED_PROG_HDCT_BY_PROG_Sum_7</vt:lpstr>
      <vt:lpstr>FB_4.1T_CRED_PROG_HDCT_BY_PROG_Sum_8</vt:lpstr>
      <vt:lpstr>FB_4.1T_CRED_PROG_HDCT_BY_PROG_Sum_9</vt:lpstr>
      <vt:lpstr>FB_4.2T_CRED_PROG_HDCT_BY_AWARD_AA</vt:lpstr>
      <vt:lpstr>FB_4.2T_CRED_PROG_HDCT_BY_AWARD_AS</vt:lpstr>
      <vt:lpstr>FB_4.2T_CRED_PROG_HDCT_BY_AWARD_EPI</vt:lpstr>
      <vt:lpstr>FB_4.2T_CRED_PROG_HDCT_BY_AWARD_Total</vt:lpstr>
      <vt:lpstr>FB_4.3.1T_CRED_PROG_HDCT_AA__college</vt:lpstr>
      <vt:lpstr>FB_4.3.1T_CRED_PROG_HDCT_AA_Black_African_American</vt:lpstr>
      <vt:lpstr>FB_4.3.1T_CRED_PROG_HDCT_AA_College</vt:lpstr>
      <vt:lpstr>FB_4.3.1T_CRED_PROG_HDCT_AA_College_Name</vt:lpstr>
      <vt:lpstr>FB_4.3.1T_CRED_PROG_HDCT_AA_College_Total</vt:lpstr>
      <vt:lpstr>FB_4.3.1T_CRED_PROG_HDCT_AA_Disabled</vt:lpstr>
      <vt:lpstr>FB_4.3.1T_CRED_PROG_HDCT_AA_Disadvantege</vt:lpstr>
      <vt:lpstr>FB_4.3.1T_CRED_PROG_HDCT_AA_Female</vt:lpstr>
      <vt:lpstr>FB_4.3.1T_CRED_PROG_HDCT_AA_Female_2</vt:lpstr>
      <vt:lpstr>FB_4.3.1T_CRED_PROG_HDCT_AA_Female_3</vt:lpstr>
      <vt:lpstr>FB_4.3.1T_CRED_PROG_HDCT_AA_Female_4</vt:lpstr>
      <vt:lpstr>FB_4.3.1T_CRED_PROG_HDCT_AA_Female_5</vt:lpstr>
      <vt:lpstr>FB_4.3.1T_CRED_PROG_HDCT_AA_Female_6</vt:lpstr>
      <vt:lpstr>FB_4.3.1T_CRED_PROG_HDCT_AA_Female_7</vt:lpstr>
      <vt:lpstr>FB_4.3.1T_CRED_PROG_HDCT_AA_Female_8</vt:lpstr>
      <vt:lpstr>FB_4.3.1T_CRED_PROG_HDCT_AA_LEP</vt:lpstr>
      <vt:lpstr>FB_4.3.1T_CRED_PROG_HDCT_AA_Male</vt:lpstr>
      <vt:lpstr>FB_4.3.1T_CRED_PROG_HDCT_AA_Male_2</vt:lpstr>
      <vt:lpstr>FB_4.3.1T_CRED_PROG_HDCT_AA_Male_3</vt:lpstr>
      <vt:lpstr>FB_4.3.1T_CRED_PROG_HDCT_AA_Male_4</vt:lpstr>
      <vt:lpstr>FB_4.3.1T_CRED_PROG_HDCT_AA_Male_5</vt:lpstr>
      <vt:lpstr>FB_4.3.1T_CRED_PROG_HDCT_AA_Male_6</vt:lpstr>
      <vt:lpstr>FB_4.3.1T_CRED_PROG_HDCT_AA_Male_7</vt:lpstr>
      <vt:lpstr>FB_4.3.1T_CRED_PROG_HDCT_AA_Male_8</vt:lpstr>
      <vt:lpstr>FB_4.3.1T_CRED_PROG_HDCT_AA_Non_Resident_Alien</vt:lpstr>
      <vt:lpstr>FB_4.3.1T_CRED_PROG_HDCT_AA_Special_Populations</vt:lpstr>
      <vt:lpstr>FB_4.3.1T_CRED_PROG_HDCT_AA_Total</vt:lpstr>
      <vt:lpstr>FB_4.3.1T_CRED_PROG_HDCT_AA_Total_</vt:lpstr>
      <vt:lpstr>FB_4.3.1T_CRED_PROG_HDCT_AA_Total_2</vt:lpstr>
      <vt:lpstr>FB_4.3.1T_CRED_PROG_HDCT_AA_Total_3</vt:lpstr>
      <vt:lpstr>FB_4.3.1T_CRED_PROG_HDCT_AA_Two_Or_More_Race</vt:lpstr>
      <vt:lpstr>FB_4.3.1T_CRED_PROG_HDCT_AA_Two_Or_More_Races_Male</vt:lpstr>
      <vt:lpstr>FB_4.3.1T_CRED_PROG_HDCT_AA_Unknowns</vt:lpstr>
      <vt:lpstr>FB_4.3.1T_CRED_PROG_HDCT_AA_White</vt:lpstr>
      <vt:lpstr>FB_4.3.2T_CRED_PROG_HDCT_EPI_American_Indian</vt:lpstr>
      <vt:lpstr>FB_4.3.2T_CRED_PROG_HDCT_EPI_American_Indian_Female</vt:lpstr>
      <vt:lpstr>FB_4.3.2T_CRED_PROG_HDCT_EPI_American_Indian_Male</vt:lpstr>
      <vt:lpstr>FB_4.3.2T_CRED_PROG_HDCT_EPI_Asian</vt:lpstr>
      <vt:lpstr>FB_4.3.2T_CRED_PROG_HDCT_EPI_Asian_Female</vt:lpstr>
      <vt:lpstr>FB_4.3.2T_CRED_PROG_HDCT_EPI_Asian_Male</vt:lpstr>
      <vt:lpstr>FB_4.3.2T_CRED_PROG_HDCT_EPI_Black_African_American</vt:lpstr>
      <vt:lpstr>FB_4.3.2T_CRED_PROG_HDCT_EPI_Black_African_American_Female</vt:lpstr>
      <vt:lpstr>FB_4.3.2T_CRED_PROG_HDCT_EPI_Black_African_American_Male</vt:lpstr>
      <vt:lpstr>FB_4.3.2T_CRED_PROG_HDCT_EPI_College</vt:lpstr>
      <vt:lpstr>FB_4.3.2T_CRED_PROG_HDCT_EPI_College_2</vt:lpstr>
      <vt:lpstr>FB_4.3.2T_CRED_PROG_HDCT_EPI_College_Name</vt:lpstr>
      <vt:lpstr>FB_4.3.2T_CRED_PROG_HDCT_EPI_Disabled</vt:lpstr>
      <vt:lpstr>FB_4.3.2T_CRED_PROG_HDCT_EPI_Disadvantage</vt:lpstr>
      <vt:lpstr>FB_4.3.2T_CRED_PROG_HDCT_EPI_Hispanic_Latino</vt:lpstr>
      <vt:lpstr>FB_4.3.2T_CRED_PROG_HDCT_EPI_Hispanic_Latino_Female</vt:lpstr>
      <vt:lpstr>FB_4.3.2T_CRED_PROG_HDCT_EPI_Hispanic_Latino_Male</vt:lpstr>
      <vt:lpstr>FB_4.3.2T_CRED_PROG_HDCT_EPI_LEP</vt:lpstr>
      <vt:lpstr>FB_4.3.2T_CRED_PROG_HDCT_EPI_Non_Resident_Alian_Female</vt:lpstr>
      <vt:lpstr>FB_4.3.2T_CRED_PROG_HDCT_EPI_Non_Resident_Alien</vt:lpstr>
      <vt:lpstr>FB_4.3.2T_CRED_PROG_HDCT_EPI_Non_Resident_Alien_Male</vt:lpstr>
      <vt:lpstr>FB_4.3.2T_CRED_PROG_HDCT_EPI_Pacific_Islander</vt:lpstr>
      <vt:lpstr>FB_4.3.2T_CRED_PROG_HDCT_EPI_Pacific_Islander_Female</vt:lpstr>
      <vt:lpstr>FB_4.3.2T_CRED_PROG_HDCT_EPI_Pacific_Islander_Male</vt:lpstr>
      <vt:lpstr>FB_4.3.2T_CRED_PROG_HDCT_EPI_Race_Ethnicity_And_Sex</vt:lpstr>
      <vt:lpstr>FB_4.3.2T_CRED_PROG_HDCT_EPI_Special_Populations</vt:lpstr>
      <vt:lpstr>FB_4.3.2T_CRED_PROG_HDCT_EPI_Total_1</vt:lpstr>
      <vt:lpstr>FB_4.3.2T_CRED_PROG_HDCT_EPI_Total_2</vt:lpstr>
      <vt:lpstr>FB_4.3.2T_CRED_PROG_HDCT_EPI_Two_Or_More_Races</vt:lpstr>
      <vt:lpstr>FB_4.3.2T_CRED_PROG_HDCT_EPI_Two_or_More_Races_Female</vt:lpstr>
      <vt:lpstr>FB_4.3.2T_CRED_PROG_HDCT_EPI_Two_Or_More_Races_Male</vt:lpstr>
      <vt:lpstr>FB_4.3.2T_CRED_PROG_HDCT_EPI_Unknowns</vt:lpstr>
      <vt:lpstr>FB_4.3.2T_CRED_PROG_HDCT_EPI_White</vt:lpstr>
      <vt:lpstr>FB_4.3.2T_CRED_PROG_HDCT_EPI_White_Female</vt:lpstr>
      <vt:lpstr>FB_4.3.2T_CRED_PROG_HDCT_EPI_White_Male</vt:lpstr>
      <vt:lpstr>FB_4.3.3T_CRED_PROG_HDCT_CPP_American_Indian</vt:lpstr>
      <vt:lpstr>FB_4.3.3T_CRED_PROG_HDCT_CPP_American_Indian_Female</vt:lpstr>
      <vt:lpstr>FB_4.3.3T_CRED_PROG_HDCT_CPP_American_Indian_Male</vt:lpstr>
      <vt:lpstr>FB_4.3.3T_CRED_PROG_HDCT_CPP_Asian</vt:lpstr>
      <vt:lpstr>FB_4.3.3T_CRED_PROG_HDCT_CPP_Asian_Female</vt:lpstr>
      <vt:lpstr>FB_4.3.3T_CRED_PROG_HDCT_CPP_Asian_Male</vt:lpstr>
      <vt:lpstr>FB_4.3.3T_CRED_PROG_HDCT_CPP_Black_African_African_American_Female</vt:lpstr>
      <vt:lpstr>FB_4.3.3T_CRED_PROG_HDCT_CPP_Black_African_American</vt:lpstr>
      <vt:lpstr>FB_4.3.3T_CRED_PROG_HDCT_CPP_Black_African_American_Male</vt:lpstr>
      <vt:lpstr>FB_4.3.3T_CRED_PROG_HDCT_CPP_College</vt:lpstr>
      <vt:lpstr>FB_4.3.3T_CRED_PROG_HDCT_CPP_College_2</vt:lpstr>
      <vt:lpstr>FB_4.3.3T_CRED_PROG_HDCT_CPP_College_Name</vt:lpstr>
      <vt:lpstr>FB_4.3.3T_CRED_PROG_HDCT_CPP_Disabled</vt:lpstr>
      <vt:lpstr>FB_4.3.3T_CRED_PROG_HDCT_CPP_Disadvantage</vt:lpstr>
      <vt:lpstr>FB_4.3.3T_CRED_PROG_HDCT_CPP_Hispanic_Latino</vt:lpstr>
      <vt:lpstr>FB_4.3.3T_CRED_PROG_HDCT_CPP_Hispanic_Latino_Female</vt:lpstr>
      <vt:lpstr>FB_4.3.3T_CRED_PROG_HDCT_CPP_Hispanic_Latino_Male</vt:lpstr>
      <vt:lpstr>FB_4.3.3T_CRED_PROG_HDCT_CPP_LEP</vt:lpstr>
      <vt:lpstr>FB_4.3.3T_CRED_PROG_HDCT_CPP_Non_Resident_Alien</vt:lpstr>
      <vt:lpstr>FB_4.3.3T_CRED_PROG_HDCT_CPP_Non_Resident_Alien_Male</vt:lpstr>
      <vt:lpstr>FB_4.3.3T_CRED_PROG_HDCT_CPP_Non_Resident_Female</vt:lpstr>
      <vt:lpstr>FB_4.3.3T_CRED_PROG_HDCT_CPP_Pacific_Islander</vt:lpstr>
      <vt:lpstr>FB_4.3.3T_CRED_PROG_HDCT_CPP_Pacific_Islander_Female</vt:lpstr>
      <vt:lpstr>FB_4.3.3T_CRED_PROG_HDCT_CPP_Pacific_Islander_Male</vt:lpstr>
      <vt:lpstr>FB_4.3.3T_CRED_PROG_HDCT_CPP_Race_Ethnicity_And_Sex</vt:lpstr>
      <vt:lpstr>FB_4.3.3T_CRED_PROG_HDCT_CPP_Special_populations</vt:lpstr>
      <vt:lpstr>FB_4.3.3T_CRED_PROG_HDCT_CPP_Total</vt:lpstr>
      <vt:lpstr>FB_4.3.3T_CRED_PROG_HDCT_CPP_Total_2</vt:lpstr>
      <vt:lpstr>FB_4.3.3T_CRED_PROG_HDCT_CPP_Two_Or_More_Female</vt:lpstr>
      <vt:lpstr>FB_4.3.3T_CRED_PROG_HDCT_CPP_Two_Or_More_Races</vt:lpstr>
      <vt:lpstr>FB_4.3.3T_CRED_PROG_HDCT_CPP_Two_Or_More_Races_Male</vt:lpstr>
      <vt:lpstr>FB_4.3.3T_CRED_PROG_HDCT_CPP_Unknowns</vt:lpstr>
      <vt:lpstr>FB_4.3.3T_CRED_PROG_HDCT_CPP_White</vt:lpstr>
      <vt:lpstr>FB_4.3.3T_CRED_PROG_HDCT_CPP_White_Female</vt:lpstr>
      <vt:lpstr>FB_4.3.3T_CRED_PROG_HDCT_CPP_White_Male</vt:lpstr>
      <vt:lpstr>FB_4.3.4T_CRED_PROG_HDCT_AS_American_Indian</vt:lpstr>
      <vt:lpstr>FB_4.3.4T_CRED_PROG_HDCT_AS_American_Indian_Female</vt:lpstr>
      <vt:lpstr>FB_4.3.4T_CRED_PROG_HDCT_AS_American_Male</vt:lpstr>
      <vt:lpstr>FB_4.3.4T_CRED_PROG_HDCT_AS_Asian</vt:lpstr>
      <vt:lpstr>FB_4.3.4T_CRED_PROG_HDCT_AS_Asian_Female</vt:lpstr>
      <vt:lpstr>FB_4.3.4T_CRED_PROG_HDCT_AS_Asian_Male</vt:lpstr>
      <vt:lpstr>FB_4.3.4T_CRED_PROG_HDCT_AS_Black_African_American</vt:lpstr>
      <vt:lpstr>FB_4.3.4T_CRED_PROG_HDCT_AS_Black_African_American_Male</vt:lpstr>
      <vt:lpstr>FB_4.3.4T_CRED_PROG_HDCT_AS_Black_African_Female</vt:lpstr>
      <vt:lpstr>FB_4.3.4T_CRED_PROG_HDCT_AS_College</vt:lpstr>
      <vt:lpstr>FB_4.3.4T_CRED_PROG_HDCT_AS_College_2</vt:lpstr>
      <vt:lpstr>FB_4.3.4T_CRED_PROG_HDCT_AS_College_Name</vt:lpstr>
      <vt:lpstr>FB_4.3.4T_CRED_PROG_HDCT_AS_Disabled</vt:lpstr>
      <vt:lpstr>FB_4.3.4T_CRED_PROG_HDCT_AS_Disadvantage</vt:lpstr>
      <vt:lpstr>FB_4.3.4T_CRED_PROG_HDCT_AS_Hispanic_Latino</vt:lpstr>
      <vt:lpstr>FB_4.3.4T_CRED_PROG_HDCT_AS_Hispanic_Latino_Female</vt:lpstr>
      <vt:lpstr>FB_4.3.4T_CRED_PROG_HDCT_AS_Hispanic_Latino_Male</vt:lpstr>
      <vt:lpstr>FB_4.3.4T_CRED_PROG_HDCT_AS_LEP</vt:lpstr>
      <vt:lpstr>FB_4.3.4T_CRED_PROG_HDCT_AS_Non_Resident_Alien</vt:lpstr>
      <vt:lpstr>FB_4.3.4T_CRED_PROG_HDCT_AS_Non_Resident_Alien_Female</vt:lpstr>
      <vt:lpstr>FB_4.3.4T_CRED_PROG_HDCT_AS_Non_Resident_Male</vt:lpstr>
      <vt:lpstr>FB_4.3.4T_CRED_PROG_HDCT_AS_Pacific_Islander</vt:lpstr>
      <vt:lpstr>FB_4.3.4T_CRED_PROG_HDCT_AS_Pacific_Islander_Female</vt:lpstr>
      <vt:lpstr>FB_4.3.4T_CRED_PROG_HDCT_AS_Pacific_Islander_Male</vt:lpstr>
      <vt:lpstr>FB_4.3.4T_CRED_PROG_HDCT_AS_Race_Ethnicity_And_Sex</vt:lpstr>
      <vt:lpstr>FB_4.3.4T_CRED_PROG_HDCT_AS_Special_Populations</vt:lpstr>
      <vt:lpstr>FB_4.3.4T_CRED_PROG_HDCT_AS_Total</vt:lpstr>
      <vt:lpstr>FB_4.3.4T_CRED_PROG_HDCT_AS_Total_2</vt:lpstr>
      <vt:lpstr>FB_4.3.4T_CRED_PROG_HDCT_AS_Two_Or_More_Female</vt:lpstr>
      <vt:lpstr>FB_4.3.4T_CRED_PROG_HDCT_AS_Two_Or_More_Male</vt:lpstr>
      <vt:lpstr>FB_4.3.4T_CRED_PROG_HDCT_AS_Two_Or_More_Races</vt:lpstr>
      <vt:lpstr>FB_4.3.4T_CRED_PROG_HDCT_AS_Unknowns</vt:lpstr>
      <vt:lpstr>FB_4.3.4T_CRED_PROG_HDCT_AS_White</vt:lpstr>
      <vt:lpstr>FB_4.3.4T_CRED_PROG_HDCT_AS_White_Female</vt:lpstr>
      <vt:lpstr>FB_4.3.4T_CRED_PROG_HDCT_AS_White_Male</vt:lpstr>
      <vt:lpstr>FB_4.3.5T_CRED_PROG_HDCT_APPR_American_Indian_</vt:lpstr>
      <vt:lpstr>FB_4.3.5T_CRED_PROG_HDCT_APPR_American_Indian_Female</vt:lpstr>
      <vt:lpstr>FB_4.3.5T_CRED_PROG_HDCT_APPR_American_Indian_Male</vt:lpstr>
      <vt:lpstr>FB_4.3.5T_CRED_PROG_HDCT_APPR_Asian_</vt:lpstr>
      <vt:lpstr>FB_4.3.5T_CRED_PROG_HDCT_APPR_Asian_Female</vt:lpstr>
      <vt:lpstr>FB_4.3.5T_CRED_PROG_HDCT_APPR_Asian_Male</vt:lpstr>
      <vt:lpstr>FB_4.3.5T_CRED_PROG_HDCT_APPR_Black_African_American_</vt:lpstr>
      <vt:lpstr>FB_4.3.5T_CRED_PROG_HDCT_APPR_Black_African_American_Female</vt:lpstr>
      <vt:lpstr>FB_4.3.5T_CRED_PROG_HDCT_APPR_Black_African_American_Male</vt:lpstr>
      <vt:lpstr>FB_4.3.5T_CRED_PROG_HDCT_APPR_College</vt:lpstr>
      <vt:lpstr>FB_4.3.5T_CRED_PROG_HDCT_APPR_College_2</vt:lpstr>
      <vt:lpstr>FB_4.3.5T_CRED_PROG_HDCT_APPR_College_Name</vt:lpstr>
      <vt:lpstr>FB_4.3.5T_CRED_PROG_HDCT_APPR_Disabled</vt:lpstr>
      <vt:lpstr>FB_4.3.5T_CRED_PROG_HDCT_APPR_Disavantage</vt:lpstr>
      <vt:lpstr>FB_4.3.5T_CRED_PROG_HDCT_APPR_Hispanic_Latino</vt:lpstr>
      <vt:lpstr>FB_4.3.5T_CRED_PROG_HDCT_APPR_Hispanic_Latino_Female</vt:lpstr>
      <vt:lpstr>FB_4.3.5T_CRED_PROG_HDCT_APPR_Hispanic_Latino_Male</vt:lpstr>
      <vt:lpstr>FB_4.3.5T_CRED_PROG_HDCT_APPR_LEP</vt:lpstr>
      <vt:lpstr>FB_4.3.5T_CRED_PROG_HDCT_APPR_Non_Resident_Alien</vt:lpstr>
      <vt:lpstr>FB_4.3.5T_CRED_PROG_HDCT_APPR_Non_Resident_Alien_Female</vt:lpstr>
      <vt:lpstr>FB_4.3.5T_CRED_PROG_HDCT_APPR_Non_Resident_Alien_Male</vt:lpstr>
      <vt:lpstr>FB_4.3.5T_CRED_PROG_HDCT_APPR_Pacific_Islander</vt:lpstr>
      <vt:lpstr>FB_4.3.5T_CRED_PROG_HDCT_APPR_Pacific_Islander_Female</vt:lpstr>
      <vt:lpstr>FB_4.3.5T_CRED_PROG_HDCT_APPR_Pacific_Islander_Male</vt:lpstr>
      <vt:lpstr>FB_4.3.5T_CRED_PROG_HDCT_APPR_Race_Ethnicity_And_Sex</vt:lpstr>
      <vt:lpstr>FB_4.3.5T_CRED_PROG_HDCT_APPR_Special_Populations</vt:lpstr>
      <vt:lpstr>FB_4.3.5T_CRED_PROG_HDCT_APPR_Total</vt:lpstr>
      <vt:lpstr>FB_4.3.5T_CRED_PROG_HDCT_APPR_Total_2</vt:lpstr>
      <vt:lpstr>FB_4.3.5T_CRED_PROG_HDCT_APPR_Two_Or_More_Races_</vt:lpstr>
      <vt:lpstr>FB_4.3.5T_CRED_PROG_HDCT_APPR_Two_Or_More_Races_Female</vt:lpstr>
      <vt:lpstr>FB_4.3.5T_CRED_PROG_HDCT_APPR_Two_Or_More_Races_Male</vt:lpstr>
      <vt:lpstr>FB_4.3.5T_CRED_PROG_HDCT_APPR_Unknowns</vt:lpstr>
      <vt:lpstr>FB_4.3.5T_CRED_PROG_HDCT_APPR_White</vt:lpstr>
      <vt:lpstr>FB_4.3.5T_CRED_PROG_HDCT_APPR_White_Female</vt:lpstr>
      <vt:lpstr>FB_4.3.5T_CRED_PROG_HDCT_APPR_White_Male</vt:lpstr>
      <vt:lpstr>FB_4.3.6T_CRED_PROG_HDCT_CCC_American_Indian</vt:lpstr>
      <vt:lpstr>FB_4.3.6T_CRED_PROG_HDCT_CCC_American_Indian_Female</vt:lpstr>
      <vt:lpstr>FB_4.3.6T_CRED_PROG_HDCT_CCC_American_Indian_Male</vt:lpstr>
      <vt:lpstr>FB_4.3.6T_CRED_PROG_HDCT_CCC_Asian</vt:lpstr>
      <vt:lpstr>FB_4.3.6T_CRED_PROG_HDCT_CCC_Asian_Female</vt:lpstr>
      <vt:lpstr>FB_4.3.6T_CRED_PROG_HDCT_CCC_Asian_Male</vt:lpstr>
      <vt:lpstr>FB_4.3.6T_CRED_PROG_HDCT_CCC_Black_African_American_</vt:lpstr>
      <vt:lpstr>FB_4.3.6T_CRED_PROG_HDCT_CCC_Black_African_American_Female</vt:lpstr>
      <vt:lpstr>FB_4.3.6T_CRED_PROG_HDCT_CCC_Black_African_American_Male</vt:lpstr>
      <vt:lpstr>FB_4.3.6T_CRED_PROG_HDCT_CCC_College</vt:lpstr>
      <vt:lpstr>FB_4.3.6T_CRED_PROG_HDCT_CCC_College_Name</vt:lpstr>
      <vt:lpstr>FB_4.3.6T_CRED_PROG_HDCT_CCC_Colleges</vt:lpstr>
      <vt:lpstr>FB_4.3.6T_CRED_PROG_HDCT_CCC_Disabled</vt:lpstr>
      <vt:lpstr>FB_4.3.6T_CRED_PROG_HDCT_CCC_Disadvantage</vt:lpstr>
      <vt:lpstr>FB_4.3.6T_CRED_PROG_HDCT_CCC_Hispanic_Latino_</vt:lpstr>
      <vt:lpstr>FB_4.3.6T_CRED_PROG_HDCT_CCC_Hispanic_Latino_Female</vt:lpstr>
      <vt:lpstr>FB_4.3.6T_CRED_PROG_HDCT_CCC_Hispanic_Latino_Male</vt:lpstr>
      <vt:lpstr>FB_4.3.6T_CRED_PROG_HDCT_CCC_LEP</vt:lpstr>
      <vt:lpstr>FB_4.3.6T_CRED_PROG_HDCT_CCC_Non_Resident_Alien_</vt:lpstr>
      <vt:lpstr>FB_4.3.6T_CRED_PROG_HDCT_CCC_Non_Resident_Alien_Female</vt:lpstr>
      <vt:lpstr>FB_4.3.6T_CRED_PROG_HDCT_CCC_Non_Resident_Alien_Male</vt:lpstr>
      <vt:lpstr>FB_4.3.6T_CRED_PROG_HDCT_CCC_Pacific_Islander</vt:lpstr>
      <vt:lpstr>FB_4.3.6T_CRED_PROG_HDCT_CCC_Pacific_Islander_Female</vt:lpstr>
      <vt:lpstr>FB_4.3.6T_CRED_PROG_HDCT_CCC_Pacific_Islander_Male</vt:lpstr>
      <vt:lpstr>FB_4.3.6T_CRED_PROG_HDCT_CCC_Race_Ethnicity_And_Sex</vt:lpstr>
      <vt:lpstr>FB_4.3.6T_CRED_PROG_HDCT_CCC_Special_Populations</vt:lpstr>
      <vt:lpstr>FB_4.3.6T_CRED_PROG_HDCT_CCC_Total</vt:lpstr>
      <vt:lpstr>FB_4.3.6T_CRED_PROG_HDCT_CCC_Total_2</vt:lpstr>
      <vt:lpstr>FB_4.3.6T_CRED_PROG_HDCT_CCC_Two_Or_More_Races</vt:lpstr>
      <vt:lpstr>FB_4.3.6T_CRED_PROG_HDCT_CCC_Two_Or_More_Races_Female</vt:lpstr>
      <vt:lpstr>FB_4.3.6T_CRED_PROG_HDCT_CCC_Two_Or_More_Races_Male</vt:lpstr>
      <vt:lpstr>FB_4.3.6T_CRED_PROG_HDCT_CCC_Unknowns</vt:lpstr>
      <vt:lpstr>FB_4.3.6T_CRED_PROG_HDCT_CCC_White</vt:lpstr>
      <vt:lpstr>FB_4.3.6T_CRED_PROG_HDCT_CCC_White_Female</vt:lpstr>
      <vt:lpstr>FB_4.3.6T_CRED_PROG_HDCT_CCC_White_Male</vt:lpstr>
      <vt:lpstr>FB_4.3.7T_CRED_PROG_HDCT_ATC_American_Indian</vt:lpstr>
      <vt:lpstr>FB_4.3.7T_CRED_PROG_HDCT_ATC_American_Indian_Female</vt:lpstr>
      <vt:lpstr>FB_4.3.7T_CRED_PROG_HDCT_ATC_American_Indian_Male</vt:lpstr>
      <vt:lpstr>FB_4.3.7T_CRED_PROG_HDCT_ATC_Asian</vt:lpstr>
      <vt:lpstr>FB_4.3.7T_CRED_PROG_HDCT_ATC_Asian_Female</vt:lpstr>
      <vt:lpstr>FB_4.3.7T_CRED_PROG_HDCT_ATC_Asian_Male</vt:lpstr>
      <vt:lpstr>FB_4.3.7T_CRED_PROG_HDCT_ATC_Black_African_American</vt:lpstr>
      <vt:lpstr>FB_4.3.7T_CRED_PROG_HDCT_ATC_Black_African_American_Male</vt:lpstr>
      <vt:lpstr>FB_4.3.7T_CRED_PROG_HDCT_ATC_Black_African_Female</vt:lpstr>
      <vt:lpstr>FB_4.3.7T_CRED_PROG_HDCT_ATC_College</vt:lpstr>
      <vt:lpstr>FB_4.3.7T_CRED_PROG_HDCT_ATC_College_2</vt:lpstr>
      <vt:lpstr>FB_4.3.7T_CRED_PROG_HDCT_ATC_College_Name</vt:lpstr>
      <vt:lpstr>FB_4.3.7T_CRED_PROG_HDCT_ATC_Disabled</vt:lpstr>
      <vt:lpstr>FB_4.3.7T_CRED_PROG_HDCT_ATC_Disadvantage</vt:lpstr>
      <vt:lpstr>FB_4.3.7T_CRED_PROG_HDCT_ATC_Hispanic_Latino</vt:lpstr>
      <vt:lpstr>FB_4.3.7T_CRED_PROG_HDCT_ATC_Hispanic_Latino_Female</vt:lpstr>
      <vt:lpstr>FB_4.3.7T_CRED_PROG_HDCT_ATC_Hispanic_Latino_Male</vt:lpstr>
      <vt:lpstr>FB_4.3.7T_CRED_PROG_HDCT_ATC_LEP</vt:lpstr>
      <vt:lpstr>FB_4.3.7T_CRED_PROG_HDCT_ATC_Non_Resident_Alien</vt:lpstr>
      <vt:lpstr>FB_4.3.7T_CRED_PROG_HDCT_ATC_Non_Resident_Alien_Female</vt:lpstr>
      <vt:lpstr>FB_4.3.7T_CRED_PROG_HDCT_ATC_Non_Resident_Alien_Male</vt:lpstr>
      <vt:lpstr>FB_4.3.7T_CRED_PROG_HDCT_ATC_Pacific_Islander</vt:lpstr>
      <vt:lpstr>FB_4.3.7T_CRED_PROG_HDCT_ATC_Pacific_Islander_Female</vt:lpstr>
      <vt:lpstr>FB_4.3.7T_CRED_PROG_HDCT_ATC_Pacific_Islander_Male</vt:lpstr>
      <vt:lpstr>FB_4.3.7T_CRED_PROG_HDCT_ATC_Race_Ethnicity_Sex</vt:lpstr>
      <vt:lpstr>FB_4.3.7T_CRED_PROG_HDCT_ATC_Special_Populations</vt:lpstr>
      <vt:lpstr>FB_4.3.7T_CRED_PROG_HDCT_ATC_Total</vt:lpstr>
      <vt:lpstr>FB_4.3.7T_CRED_PROG_HDCT_ATC_Total_2</vt:lpstr>
      <vt:lpstr>FB_4.3.7T_CRED_PROG_HDCT_ATC_Two_Or_More_Races</vt:lpstr>
      <vt:lpstr>FB_4.3.7T_CRED_PROG_HDCT_ATC_Two_Or_More_Races_Female</vt:lpstr>
      <vt:lpstr>FB_4.3.7T_CRED_PROG_HDCT_ATC_Two_Or_More_Races_Male</vt:lpstr>
      <vt:lpstr>FB_4.3.7T_CRED_PROG_HDCT_ATC_Unknowns</vt:lpstr>
      <vt:lpstr>FB_4.3.7T_CRED_PROG_HDCT_ATC_White</vt:lpstr>
      <vt:lpstr>FB_4.3.7T_CRED_PROG_HDCT_ATC_White_Female</vt:lpstr>
      <vt:lpstr>FB_4.3.7T_CRED_PROG_HDCT_ATC_White_Male</vt:lpstr>
      <vt:lpstr>FB_4.3.8T_CRED_PROG_HDCT_ALL_American_Indian</vt:lpstr>
      <vt:lpstr>FB_4.3.8T_CRED_PROG_HDCT_ALL_American_Indian_Female</vt:lpstr>
      <vt:lpstr>FB_4.3.8T_CRED_PROG_HDCT_ALL_American_Indian_Male</vt:lpstr>
      <vt:lpstr>FB_4.3.8T_CRED_PROG_HDCT_ALL_Asian</vt:lpstr>
      <vt:lpstr>FB_4.3.8T_CRED_PROG_HDCT_ALL_Asian_Female</vt:lpstr>
      <vt:lpstr>FB_4.3.8T_CRED_PROG_HDCT_ALL_Asian_Male</vt:lpstr>
      <vt:lpstr>FB_4.3.8T_CRED_PROG_HDCT_ALL_Back_African_American_Female</vt:lpstr>
      <vt:lpstr>FB_4.3.8T_CRED_PROG_HDCT_ALL_Black_African_American</vt:lpstr>
      <vt:lpstr>FB_4.3.8T_CRED_PROG_HDCT_ALL_Black_African_American_Male</vt:lpstr>
      <vt:lpstr>FB_4.3.8T_CRED_PROG_HDCT_ALL_College</vt:lpstr>
      <vt:lpstr>FB_4.3.8T_CRED_PROG_HDCT_ALL_College_2</vt:lpstr>
      <vt:lpstr>FB_4.3.8T_CRED_PROG_HDCT_ALL_College_Name</vt:lpstr>
      <vt:lpstr>FB_4.3.8T_CRED_PROG_HDCT_ALL_Disabled</vt:lpstr>
      <vt:lpstr>FB_4.3.8T_CRED_PROG_HDCT_ALL_Disadvantage</vt:lpstr>
      <vt:lpstr>FB_4.3.8T_CRED_PROG_HDCT_ALL_Hispanic_Latino</vt:lpstr>
      <vt:lpstr>FB_4.3.8T_CRED_PROG_HDCT_ALL_Hispanic_Latino_Female</vt:lpstr>
      <vt:lpstr>FB_4.3.8T_CRED_PROG_HDCT_ALL_Hispanic_Latino_Male</vt:lpstr>
      <vt:lpstr>FB_4.3.8T_CRED_PROG_HDCT_ALL_LEP</vt:lpstr>
      <vt:lpstr>FB_4.3.8T_CRED_PROG_HDCT_ALL_Non_Resident_Alien</vt:lpstr>
      <vt:lpstr>FB_4.3.8T_CRED_PROG_HDCT_ALL_Non_Resident_Alien_Female</vt:lpstr>
      <vt:lpstr>FB_4.3.8T_CRED_PROG_HDCT_ALL_Non_Resident_Alien_Male</vt:lpstr>
      <vt:lpstr>FB_4.3.8T_CRED_PROG_HDCT_ALL_Pacific_Islander</vt:lpstr>
      <vt:lpstr>FB_4.3.8T_CRED_PROG_HDCT_ALL_Pacific_Islander_Female</vt:lpstr>
      <vt:lpstr>FB_4.3.8T_CRED_PROG_HDCT_ALL_Pacific_Islander_Male</vt:lpstr>
      <vt:lpstr>FB_4.3.8T_CRED_PROG_HDCT_ALL_Race_Ethnicity_And_Sex</vt:lpstr>
      <vt:lpstr>FB_4.3.8T_CRED_PROG_HDCT_ALL_Special_Populations</vt:lpstr>
      <vt:lpstr>FB_4.3.8T_CRED_PROG_HDCT_ALL_Total_2</vt:lpstr>
      <vt:lpstr>FB_4.3.8T_CRED_PROG_HDCT_ALL_Total_3</vt:lpstr>
      <vt:lpstr>FB_4.3.8T_CRED_PROG_HDCT_ALL_Two_Or_more_Races</vt:lpstr>
      <vt:lpstr>FB_4.3.8T_CRED_PROG_HDCT_ALL_Two_Or_MOre_Races_Female</vt:lpstr>
      <vt:lpstr>FB_4.3.8T_CRED_PROG_HDCT_ALL_Two_Or_More_Races_Male</vt:lpstr>
      <vt:lpstr>FB_4.3.8T_CRED_PROG_HDCT_ALL_Unknowns</vt:lpstr>
      <vt:lpstr>FB_4.3.8T_CRED_PROG_HDCT_ALL_White</vt:lpstr>
      <vt:lpstr>FB_4.3.8T_CRED_PROG_HDCT_ALL_White_Female</vt:lpstr>
      <vt:lpstr>FB_4.3.8T_CRED_PROG_HDCT_ALL_White_Male</vt:lpstr>
      <vt:lpstr>FB_4.4T_PROG_ENROLL_HDCT_College</vt:lpstr>
      <vt:lpstr>FB_4.4T_PROG_ENROLL_HDCT_College_Name</vt:lpstr>
      <vt:lpstr>FB_4.4T_PROG_ENROLL_HDCT_Continuing_Workforce_Education</vt:lpstr>
      <vt:lpstr>FB_4.4T_PROG_ENROLL_HDCT_Educator_Preparation_Institute</vt:lpstr>
      <vt:lpstr>FB_4.4T_PROG_ENROLL_HDCT_Other</vt:lpstr>
      <vt:lpstr>FB_4.5T_CRED_WORK_ED_HDCT_PROG_Apprentice</vt:lpstr>
      <vt:lpstr>FB_4.5T_CRED_WORK_ED_HDCT_PROG_Business</vt:lpstr>
      <vt:lpstr>FB_4.5T_CRED_WORK_ED_HDCT_PROG_College</vt:lpstr>
      <vt:lpstr>FB_4.5T_CRED_WORK_ED_HDCT_PROG_College_Name</vt:lpstr>
      <vt:lpstr>FB_4.5T_CRED_WORK_ED_HDCT_PROG_Family_Consumer</vt:lpstr>
      <vt:lpstr>FB_4.5T_CRED_WORK_ED_HDCT_PROG_Health</vt:lpstr>
      <vt:lpstr>FB_4.5T_CRED_WORK_ED_HDCT_PROG_Industrial</vt:lpstr>
      <vt:lpstr>FB_4.5T_CRED_WORK_ED_HDCT_PROG_Marketing</vt:lpstr>
      <vt:lpstr>FB_4.5T_CRED_WORK_ED_HDCT_PROG_Total</vt:lpstr>
      <vt:lpstr>FB_4.6T_CRED_WORK_ED_APPR_HDCT_Agriculture_Natural_Resources</vt:lpstr>
      <vt:lpstr>FB_4.6T_CRED_WORK_ED_APPR_HDCT_Business</vt:lpstr>
      <vt:lpstr>FB_4.6T_CRED_WORK_ED_APPR_HDCT_College</vt:lpstr>
      <vt:lpstr>FB_4.6T_CRED_WORK_ED_APPR_HDCT_College_Name</vt:lpstr>
      <vt:lpstr>FB_4.6T_CRED_WORK_ED_APPR_HDCT_Family_Consumer</vt:lpstr>
      <vt:lpstr>FB_4.6T_CRED_WORK_ED_APPR_HDCT_Health</vt:lpstr>
      <vt:lpstr>FB_4.6T_CRED_WORK_ED_APPR_HDCT_Industrial</vt:lpstr>
      <vt:lpstr>FB_4.6T_CRED_WORK_ED_APPR_HDCT_Marketing</vt:lpstr>
      <vt:lpstr>FB_4.6T_CRED_WORK_ED_APPR_HDCT_Public_Service</vt:lpstr>
      <vt:lpstr>FB_4.6T_CRED_WORK_ED_APPR_HDCT_Total</vt:lpstr>
      <vt:lpstr>FB_4.7.1T_BACH_ED_HDCT_DEMOG_American_Indian_</vt:lpstr>
      <vt:lpstr>FB_4.7.1T_BACH_ED_HDCT_DEMOG_American_Indian_Female</vt:lpstr>
      <vt:lpstr>FB_4.7.1T_BACH_ED_HDCT_DEMOG_American_Indian_Male</vt:lpstr>
      <vt:lpstr>FB_4.7.1T_BACH_ED_HDCT_DEMOG_Asian_</vt:lpstr>
      <vt:lpstr>FB_4.7.1T_BACH_ED_HDCT_DEMOG_Asian_Female</vt:lpstr>
      <vt:lpstr>FB_4.7.1T_BACH_ED_HDCT_DEMOG_Asian_Male</vt:lpstr>
      <vt:lpstr>FB_4.7.1T_BACH_ED_HDCT_DEMOG_Black_African_American_</vt:lpstr>
      <vt:lpstr>FB_4.7.1T_BACH_ED_HDCT_DEMOG_Black_African_American_Female</vt:lpstr>
      <vt:lpstr>FB_4.7.1T_BACH_ED_HDCT_DEMOG_Black_African_American_Male</vt:lpstr>
      <vt:lpstr>FB_4.7.1T_BACH_ED_HDCT_DEMOG_College</vt:lpstr>
      <vt:lpstr>FB_4.7.1T_BACH_ED_HDCT_DEMOG_College_2</vt:lpstr>
      <vt:lpstr>FB_4.7.1T_BACH_ED_HDCT_DEMOG_College_Name</vt:lpstr>
      <vt:lpstr>FB_4.7.1T_BACH_ED_HDCT_DEMOG_Disabled</vt:lpstr>
      <vt:lpstr>FB_4.7.1T_BACH_ED_HDCT_DEMOG_Disadvantege</vt:lpstr>
      <vt:lpstr>FB_4.7.1T_BACH_ED_HDCT_DEMOG_Hispanic_Latino_</vt:lpstr>
      <vt:lpstr>FB_4.7.1T_BACH_ED_HDCT_DEMOG_Hispanic_Latino_Female</vt:lpstr>
      <vt:lpstr>FB_4.7.1T_BACH_ED_HDCT_DEMOG_Hispanic_Latino_Male</vt:lpstr>
      <vt:lpstr>FB_4.7.1T_BACH_ED_HDCT_DEMOG_LEP</vt:lpstr>
      <vt:lpstr>FB_4.7.1T_BACH_ED_HDCT_DEMOG_Non_Resident_Alien</vt:lpstr>
      <vt:lpstr>FB_4.7.1T_BACH_ED_HDCT_DEMOG_Non_Resident_Alien_Male</vt:lpstr>
      <vt:lpstr>FB_4.7.1T_BACH_ED_HDCT_DEMOG_Non_Resident_Female</vt:lpstr>
      <vt:lpstr>FB_4.7.1T_BACH_ED_HDCT_DEMOG_Pacific_Islander_</vt:lpstr>
      <vt:lpstr>FB_4.7.1T_BACH_ED_HDCT_DEMOG_Pacific_Islander_Female</vt:lpstr>
      <vt:lpstr>FB_4.7.1T_BACH_ED_HDCT_DEMOG_Pacific_Islander_Male</vt:lpstr>
      <vt:lpstr>FB_4.7.1T_BACH_ED_HDCT_DEMOG_Race_Ethnicity_And_Sex</vt:lpstr>
      <vt:lpstr>FB_4.7.1T_BACH_ED_HDCT_DEMOG_Special_Populations</vt:lpstr>
      <vt:lpstr>FB_4.7.1T_BACH_ED_HDCT_DEMOG_Total</vt:lpstr>
      <vt:lpstr>FB_4.7.1T_BACH_ED_HDCT_DEMOG_Total_2</vt:lpstr>
      <vt:lpstr>FB_4.7.1T_BACH_ED_HDCT_DEMOG_Two_Or_More_Races_</vt:lpstr>
      <vt:lpstr>FB_4.7.1T_BACH_ED_HDCT_DEMOG_Two_Or_More_Races_Female</vt:lpstr>
      <vt:lpstr>FB_4.7.1T_BACH_ED_HDCT_DEMOG_Two_Or_More_Races_Male</vt:lpstr>
      <vt:lpstr>FB_4.7.1T_BACH_ED_HDCT_DEMOG_Unknowns</vt:lpstr>
      <vt:lpstr>FB_4.7.1T_BACH_ED_HDCT_DEMOG_White_</vt:lpstr>
      <vt:lpstr>FB_4.7.1T_BACH_ED_HDCT_DEMOG_White_Female</vt:lpstr>
      <vt:lpstr>FB_4.7.1T_BACH_ED_HDCT_DEMOG_White_Male</vt:lpstr>
      <vt:lpstr>FB_4.7.2T_BACH_NURS_HDCT_DEMOG_American_Indian_</vt:lpstr>
      <vt:lpstr>FB_4.7.2T_BACH_NURS_HDCT_DEMOG_American_Indian_Female</vt:lpstr>
      <vt:lpstr>FB_4.7.2T_BACH_NURS_HDCT_DEMOG_American_Indian_Male</vt:lpstr>
      <vt:lpstr>FB_4.7.2T_BACH_NURS_HDCT_DEMOG_Asian_</vt:lpstr>
      <vt:lpstr>FB_4.7.2T_BACH_NURS_HDCT_DEMOG_Asian_Female</vt:lpstr>
      <vt:lpstr>FB_4.7.2T_BACH_NURS_HDCT_DEMOG_Asian_Male</vt:lpstr>
      <vt:lpstr>FB_4.7.2T_BACH_NURS_HDCT_DEMOG_Black_African_American_</vt:lpstr>
      <vt:lpstr>FB_4.7.2T_BACH_NURS_HDCT_DEMOG_Black_African_American_Female</vt:lpstr>
      <vt:lpstr>FB_4.7.2T_BACH_NURS_HDCT_DEMOG_Black_African_American_Male</vt:lpstr>
      <vt:lpstr>FB_4.7.2T_BACH_NURS_HDCT_DEMOG_College</vt:lpstr>
      <vt:lpstr>FB_4.7.2T_BACH_NURS_HDCT_DEMOG_College_2</vt:lpstr>
      <vt:lpstr>FB_4.7.2T_BACH_NURS_HDCT_DEMOG_College_Name</vt:lpstr>
      <vt:lpstr>FB_4.7.2T_BACH_NURS_HDCT_DEMOG_Disabled</vt:lpstr>
      <vt:lpstr>FB_4.7.2T_BACH_NURS_HDCT_DEMOG_Disadvatage</vt:lpstr>
      <vt:lpstr>FB_4.7.2T_BACH_NURS_HDCT_DEMOG_Hispanic_Latino_</vt:lpstr>
      <vt:lpstr>FB_4.7.2T_BACH_NURS_HDCT_DEMOG_Hispanic_Latino_Female</vt:lpstr>
      <vt:lpstr>FB_4.7.2T_BACH_NURS_HDCT_DEMOG_Hispanic_Latino_Male</vt:lpstr>
      <vt:lpstr>FB_4.7.2T_BACH_NURS_HDCT_DEMOG_LEP</vt:lpstr>
      <vt:lpstr>FB_4.7.2T_BACH_NURS_HDCT_DEMOG_Non_Resident_Alien</vt:lpstr>
      <vt:lpstr>FB_4.7.2T_BACH_NURS_HDCT_DEMOG_Non_Resident_Alien_Female</vt:lpstr>
      <vt:lpstr>FB_4.7.2T_BACH_NURS_HDCT_DEMOG_Non_Resident_Alien_Male</vt:lpstr>
      <vt:lpstr>FB_4.7.2T_BACH_NURS_HDCT_DEMOG_Pacific_Islander_</vt:lpstr>
      <vt:lpstr>FB_4.7.2T_BACH_NURS_HDCT_DEMOG_Pacific_Islander_Female</vt:lpstr>
      <vt:lpstr>FB_4.7.2T_BACH_NURS_HDCT_DEMOG_Pacific_Islander_Male</vt:lpstr>
      <vt:lpstr>FB_4.7.2T_BACH_NURS_HDCT_DEMOG_Race_Ethnicity_And_Sex</vt:lpstr>
      <vt:lpstr>FB_4.7.2T_BACH_NURS_HDCT_DEMOG_Special_Populations</vt:lpstr>
      <vt:lpstr>FB_4.7.2T_BACH_NURS_HDCT_DEMOG_Total</vt:lpstr>
      <vt:lpstr>FB_4.7.2T_BACH_NURS_HDCT_DEMOG_Total_2</vt:lpstr>
      <vt:lpstr>FB_4.7.2T_BACH_NURS_HDCT_DEMOG_Two_Or_More_Races_</vt:lpstr>
      <vt:lpstr>FB_4.7.2T_BACH_NURS_HDCT_DEMOG_Two_Or_More_Races_Female</vt:lpstr>
      <vt:lpstr>FB_4.7.2T_BACH_NURS_HDCT_DEMOG_Two_Or_More_Races_Male</vt:lpstr>
      <vt:lpstr>FB_4.7.2T_BACH_NURS_HDCT_DEMOG_Unknowns</vt:lpstr>
      <vt:lpstr>FB_4.7.2T_BACH_NURS_HDCT_DEMOG_White</vt:lpstr>
      <vt:lpstr>FB_4.7.2T_BACH_NURS_HDCT_DEMOG_White_Female</vt:lpstr>
      <vt:lpstr>FB_4.7.2T_BACH_NURS_HDCT_DEMOG_White_Male</vt:lpstr>
      <vt:lpstr>FB_4.7.3T_BACH_OTHER_HDCT_DEMOG_American_Indian_</vt:lpstr>
      <vt:lpstr>FB_4.7.3T_BACH_OTHER_HDCT_DEMOG_American_Indian_Female</vt:lpstr>
      <vt:lpstr>FB_4.7.3T_BACH_OTHER_HDCT_DEMOG_American_Indian_Male</vt:lpstr>
      <vt:lpstr>FB_4.7.3T_BACH_OTHER_HDCT_DEMOG_Asian_</vt:lpstr>
      <vt:lpstr>FB_4.7.3T_BACH_OTHER_HDCT_DEMOG_Asian_Female</vt:lpstr>
      <vt:lpstr>FB_4.7.3T_BACH_OTHER_HDCT_DEMOG_Asian_Male</vt:lpstr>
      <vt:lpstr>FB_4.7.3T_BACH_OTHER_HDCT_DEMOG_Black_African_American_</vt:lpstr>
      <vt:lpstr>FB_4.7.3T_BACH_OTHER_HDCT_DEMOG_Black_African_American_Female</vt:lpstr>
      <vt:lpstr>FB_4.7.3T_BACH_OTHER_HDCT_DEMOG_Black_African_American_Male</vt:lpstr>
      <vt:lpstr>FB_4.7.3T_BACH_OTHER_HDCT_DEMOG_Black_Hispanic_</vt:lpstr>
      <vt:lpstr>FB_4.7.3T_BACH_OTHER_HDCT_DEMOG_Black_Hispanic_Female</vt:lpstr>
      <vt:lpstr>FB_4.7.3T_BACH_OTHER_HDCT_DEMOG_Black_Hispanic_Male</vt:lpstr>
      <vt:lpstr>FB_4.7.3T_BACH_OTHER_HDCT_DEMOG_College</vt:lpstr>
      <vt:lpstr>FB_4.7.3T_BACH_OTHER_HDCT_DEMOG_College_Name</vt:lpstr>
      <vt:lpstr>FB_4.7.3T_BACH_OTHER_HDCT_DEMOG_Disabled</vt:lpstr>
      <vt:lpstr>FB_4.7.3T_BACH_OTHER_HDCT_DEMOG_Disadvantage</vt:lpstr>
      <vt:lpstr>FB_4.7.3T_BACH_OTHER_HDCT_DEMOG_LEP</vt:lpstr>
      <vt:lpstr>FB_4.7.3T_BACH_OTHER_HDCT_DEMOG_Non_Resident_Alien_</vt:lpstr>
      <vt:lpstr>FB_4.7.3T_BACH_OTHER_HDCT_DEMOG_Non_Resident_Alien_Female</vt:lpstr>
      <vt:lpstr>FB_4.7.3T_BACH_OTHER_HDCT_DEMOG_Non_Resident_Alien_Male</vt:lpstr>
      <vt:lpstr>FB_4.7.3T_BACH_OTHER_HDCT_DEMOG_Pacific_</vt:lpstr>
      <vt:lpstr>FB_4.7.3T_BACH_OTHER_HDCT_DEMOG_Pacific_College_2</vt:lpstr>
      <vt:lpstr>FB_4.7.3T_BACH_OTHER_HDCT_DEMOG_Pacific_Female</vt:lpstr>
      <vt:lpstr>FB_4.7.3T_BACH_OTHER_HDCT_DEMOG_Pacific_Male</vt:lpstr>
      <vt:lpstr>FB_4.7.3T_BACH_OTHER_HDCT_DEMOG_Pacific_Total_2</vt:lpstr>
      <vt:lpstr>FB_4.7.3T_BACH_OTHER_HDCT_DEMOG_Race_Ethnicity_And_Sex</vt:lpstr>
      <vt:lpstr>FB_4.7.3T_BACH_OTHER_HDCT_DEMOG_Special_Populations</vt:lpstr>
      <vt:lpstr>FB_4.7.3T_BACH_OTHER_HDCT_DEMOG_Total</vt:lpstr>
      <vt:lpstr>FB_4.7.3T_BACH_OTHER_HDCT_DEMOG_Two_Or_More_Female</vt:lpstr>
      <vt:lpstr>FB_4.7.3T_BACH_OTHER_HDCT_DEMOG_Two_Or_More_Male_2</vt:lpstr>
      <vt:lpstr>FB_4.7.3T_BACH_OTHER_HDCT_DEMOG_Unknowns</vt:lpstr>
      <vt:lpstr>FB_4.7.3T_BACH_OTHER_HDCT_DEMOG_White</vt:lpstr>
      <vt:lpstr>FB_4.7.3T_BACH_OTHER_HDCT_DEMOG_White_Female</vt:lpstr>
      <vt:lpstr>FB_4.7.3T_BACH_OTHER_HDCT_DEMOG_White_Male</vt:lpstr>
      <vt:lpstr>FB_4.7.4T_BACH_ALL_HDCT_DEMOG_American_Indian</vt:lpstr>
      <vt:lpstr>FB_4.7.4T_BACH_ALL_HDCT_DEMOG_American_Indian_Female</vt:lpstr>
      <vt:lpstr>FB_4.7.4T_BACH_ALL_HDCT_DEMOG_American_Indian_Male</vt:lpstr>
      <vt:lpstr>FB_4.7.4T_BACH_ALL_HDCT_DEMOG_Asian</vt:lpstr>
      <vt:lpstr>FB_4.7.4T_BACH_ALL_HDCT_DEMOG_Asian_Female</vt:lpstr>
      <vt:lpstr>FB_4.7.4T_BACH_ALL_HDCT_DEMOG_Asian_Male</vt:lpstr>
      <vt:lpstr>FB_4.7.4T_BACH_ALL_HDCT_DEMOG_Black_African_American</vt:lpstr>
      <vt:lpstr>FB_4.7.4T_BACH_ALL_HDCT_DEMOG_Black_African_American_Female</vt:lpstr>
      <vt:lpstr>FB_4.7.4T_BACH_ALL_HDCT_DEMOG_Black_African_American_Male</vt:lpstr>
      <vt:lpstr>FB_4.7.4T_BACH_ALL_HDCT_DEMOG_College</vt:lpstr>
      <vt:lpstr>FB_4.7.4T_BACH_ALL_HDCT_DEMOG_College_2</vt:lpstr>
      <vt:lpstr>FB_4.7.4T_BACH_ALL_HDCT_DEMOG_College_Name</vt:lpstr>
      <vt:lpstr>FB_4.7.4T_BACH_ALL_HDCT_DEMOG_Disabled</vt:lpstr>
      <vt:lpstr>FB_4.7.4T_BACH_ALL_HDCT_DEMOG_Disadvantage</vt:lpstr>
      <vt:lpstr>FB_4.7.4T_BACH_ALL_HDCT_DEMOG_Hispanic</vt:lpstr>
      <vt:lpstr>FB_4.7.4T_BACH_ALL_HDCT_DEMOG_Hispanic_Female</vt:lpstr>
      <vt:lpstr>FB_4.7.4T_BACH_ALL_HDCT_DEMOG_Hispanic_Male</vt:lpstr>
      <vt:lpstr>FB_4.7.4T_BACH_ALL_HDCT_DEMOG_LEP</vt:lpstr>
      <vt:lpstr>FB_4.7.4T_BACH_ALL_HDCT_DEMOG_Non_Resident_Alien</vt:lpstr>
      <vt:lpstr>FB_4.7.4T_BACH_ALL_HDCT_DEMOG_Non_Resident_Alien_Female</vt:lpstr>
      <vt:lpstr>FB_4.7.4T_BACH_ALL_HDCT_DEMOG_Non_Resident_Alien_Male</vt:lpstr>
      <vt:lpstr>FB_4.7.4T_BACH_ALL_HDCT_DEMOG_Pacific</vt:lpstr>
      <vt:lpstr>FB_4.7.4T_BACH_ALL_HDCT_DEMOG_Pacific_Female</vt:lpstr>
      <vt:lpstr>FB_4.7.4T_BACH_ALL_HDCT_DEMOG_Pacific_Male</vt:lpstr>
      <vt:lpstr>FB_4.7.4T_BACH_ALL_HDCT_DEMOG_Race_Ethnicity_And_Sex</vt:lpstr>
      <vt:lpstr>FB_4.7.4T_BACH_ALL_HDCT_DEMOG_Special_Populations</vt:lpstr>
      <vt:lpstr>FB_4.7.4T_BACH_ALL_HDCT_DEMOG_Total</vt:lpstr>
      <vt:lpstr>FB_4.7.4T_BACH_ALL_HDCT_DEMOG_Total_2</vt:lpstr>
      <vt:lpstr>FB_4.7.4T_BACH_ALL_HDCT_DEMOG_Two_Or_More</vt:lpstr>
      <vt:lpstr>FB_4.7.4T_BACH_ALL_HDCT_DEMOG_Two_Or_More_Female</vt:lpstr>
      <vt:lpstr>FB_4.7.4T_BACH_ALL_HDCT_DEMOG_Two_Or_More_Male</vt:lpstr>
      <vt:lpstr>FB_4.7.4T_BACH_ALL_HDCT_DEMOG_Unknowns</vt:lpstr>
      <vt:lpstr>FB_4.7.4T_BACH_ALL_HDCT_DEMOG_White</vt:lpstr>
      <vt:lpstr>FB_4.7.4T_BACH_ALL_HDCT_DEMOG_White_Female</vt:lpstr>
      <vt:lpstr>FB_4.7.4T_BACH_ALL_HDCT_DEMOG_White_Male</vt:lpstr>
      <vt:lpstr>FB_5.1T_CRED_PROG_COMP_BY_AWARD_AA</vt:lpstr>
      <vt:lpstr>FB_5.1T_CRED_PROG_COMP_BY_AWARD_AS</vt:lpstr>
      <vt:lpstr>FB_5.1T_CRED_PROG_COMP_BY_AWARD_Award_Types</vt:lpstr>
      <vt:lpstr>FB_5.1T_CRED_PROG_COMP_BY_AWARD_Certificate_Of_Professional_Prep</vt:lpstr>
      <vt:lpstr>FB_5.1T_CRED_PROG_COMP_BY_AWARD_Certificates</vt:lpstr>
      <vt:lpstr>FB_5.1T_CRED_PROG_COMP_BY_AWARD_EPI</vt:lpstr>
      <vt:lpstr>FB_5.1T_CRED_PROG_COMP_BY_AWARD_Total</vt:lpstr>
      <vt:lpstr>FB_5.2T_MIN_CRED_PROG_COMP_Asian</vt:lpstr>
      <vt:lpstr>FB_5.2T_MIN_CRED_PROG_COMP_Black_African_American</vt:lpstr>
      <vt:lpstr>FB_5.2T_MIN_CRED_PROG_COMP_Hispanic</vt:lpstr>
      <vt:lpstr>FB_5.2T_MIN_CRED_PROG_COMP_Total</vt:lpstr>
      <vt:lpstr>FB_5.2T_MIN_CRED_PROG_COMP_Two_Or_More</vt:lpstr>
      <vt:lpstr>FB_5.3T_CRED_PROG_COMPS_HDCT_Associate_In_Arts</vt:lpstr>
      <vt:lpstr>FB_5.3T_CRED_PROG_COMPS_HDCT_Associate_In_Arts_Female</vt:lpstr>
      <vt:lpstr>FB_5.3T_CRED_PROG_COMPS_HDCT_Associate_In_Arts_Male</vt:lpstr>
      <vt:lpstr>FB_5.3T_CRED_PROG_COMPS_HDCT_Associate_In_Arts_Total</vt:lpstr>
      <vt:lpstr>FB_5.3T_CRED_PROG_COMPS_HDCT_Certificate_of_Professional_Prep</vt:lpstr>
      <vt:lpstr>FB_5.3T_CRED_PROG_COMPS_HDCT_Certificate_of_Professional_Prep_Female</vt:lpstr>
      <vt:lpstr>FB_5.3T_CRED_PROG_COMPS_HDCT_Certificate_of_Professional_Prep_Male</vt:lpstr>
      <vt:lpstr>FB_5.3T_CRED_PROG_COMPS_HDCT_Certificate_of_Professional_Prep_Total</vt:lpstr>
      <vt:lpstr>FB_5.3T_CRED_PROG_COMPS_HDCT_Certificate_of_Professional_Prep_Unknown</vt:lpstr>
      <vt:lpstr>FB_5.3T_CRED_PROG_COMPS_HDCT_Certificates</vt:lpstr>
      <vt:lpstr>FB_5.3T_CRED_PROG_COMPS_HDCT_Certificates_Female</vt:lpstr>
      <vt:lpstr>FB_5.3T_CRED_PROG_COMPS_HDCT_CertIficates_Male</vt:lpstr>
      <vt:lpstr>FB_5.3T_CRED_PROG_COMPS_HDCT_Certificates_Total_4</vt:lpstr>
      <vt:lpstr>FB_5.3T_CRED_PROG_COMPS_HDCT_Certificates_Unknown</vt:lpstr>
      <vt:lpstr>FB_5.3T_CRED_PROG_COMPS_HDCT_College</vt:lpstr>
      <vt:lpstr>FB_5.3T_CRED_PROG_COMPS_HDCT_College_2</vt:lpstr>
      <vt:lpstr>FB_5.3T_CRED_PROG_COMPS_HDCT_Educator_Preparation_Insitute</vt:lpstr>
      <vt:lpstr>FB_5.3T_CRED_PROG_COMPS_HDCT_Educator_Preparation_Insitute_Female</vt:lpstr>
      <vt:lpstr>FB_5.3T_CRED_PROG_COMPS_HDCT_Educator_Preparation_Insitute_Male</vt:lpstr>
      <vt:lpstr>FB_5.3T_CRED_PROG_COMPS_HDCT_Educator_Preparation_Insitute_Total_2</vt:lpstr>
      <vt:lpstr>FB_5.3T_CRED_PROG_COMPS_HDCT_Educator_Preparation_Insitute_Unknown</vt:lpstr>
      <vt:lpstr>FB_5.3T_CRED_PROG_COMPS_HDCT_Total_</vt:lpstr>
      <vt:lpstr>FB_5.3T_CRED_PROG_COMPS_HDCT_Total_Female</vt:lpstr>
      <vt:lpstr>FB_5.3T_CRED_PROG_COMPS_HDCT_Total_Male</vt:lpstr>
      <vt:lpstr>FB_5.3T_CRED_PROG_COMPS_HDCT_Total_Total</vt:lpstr>
      <vt:lpstr>FB_5.3T_CRED_PROG_COMPS_HDCT_Unknown</vt:lpstr>
      <vt:lpstr>FB_5.41T_AA_American_Indian</vt:lpstr>
      <vt:lpstr>FB_5.41T_AA_American_Indian_Female</vt:lpstr>
      <vt:lpstr>FB_5.41T_AA_American_Indian_Male</vt:lpstr>
      <vt:lpstr>FB_5.41T_AA_Asian</vt:lpstr>
      <vt:lpstr>FB_5.41T_AA_Asian_Female</vt:lpstr>
      <vt:lpstr>FB_5.41T_AA_Asian_Male</vt:lpstr>
      <vt:lpstr>FB_5.41T_AA_Balck_African_American_Male</vt:lpstr>
      <vt:lpstr>FB_5.41T_AA_Black_African_American_</vt:lpstr>
      <vt:lpstr>FB_5.41T_AA_Black_African_American_Female</vt:lpstr>
      <vt:lpstr>FB_5.41T_AA_College</vt:lpstr>
      <vt:lpstr>FB_5.41T_AA_College_2</vt:lpstr>
      <vt:lpstr>FB_5.41T_AA_College_Name</vt:lpstr>
      <vt:lpstr>FB_5.41T_AA_College_Total</vt:lpstr>
      <vt:lpstr>FB_5.41T_AA_Disabled</vt:lpstr>
      <vt:lpstr>FB_5.41T_AA_Disadvantage</vt:lpstr>
      <vt:lpstr>FB_5.41T_AA_Hispanic_Latino</vt:lpstr>
      <vt:lpstr>FB_5.41T_AA_Hispanic_Latino_Female</vt:lpstr>
      <vt:lpstr>FB_5.41T_AA_Hispanic_Latino_Male</vt:lpstr>
      <vt:lpstr>FB_5.41T_AA_LEP</vt:lpstr>
      <vt:lpstr>FB_5.41T_AA_Non_Resident_Alien</vt:lpstr>
      <vt:lpstr>FB_5.41T_AA_Non_Resident_Alien_Female</vt:lpstr>
      <vt:lpstr>FB_5.41T_AA_Non_Resident_Alien_Male</vt:lpstr>
      <vt:lpstr>FB_5.41T_AA_Pacific_Islander</vt:lpstr>
      <vt:lpstr>FB_5.41T_AA_Pacific_Islander_Female</vt:lpstr>
      <vt:lpstr>FB_5.41T_AA_Pacific_Islander_Male</vt:lpstr>
      <vt:lpstr>FB_5.41T_AA_Race_Ethnicity_And_Sex</vt:lpstr>
      <vt:lpstr>FB_5.41T_AA_Special_Populations</vt:lpstr>
      <vt:lpstr>FB_5.41T_AA_Total</vt:lpstr>
      <vt:lpstr>FB_5.41T_AA_Total_Unknowns</vt:lpstr>
      <vt:lpstr>FB_5.41T_AA_Two_Or_More_</vt:lpstr>
      <vt:lpstr>FB_5.41T_AA_Two_Or_More_Female</vt:lpstr>
      <vt:lpstr>FB_5.41T_AA_Two_Or_more_Races_Male</vt:lpstr>
      <vt:lpstr>FB_5.41T_AA_White_</vt:lpstr>
      <vt:lpstr>FB_5.41T_AA_White_Female</vt:lpstr>
      <vt:lpstr>FB_5.41T_AA_White_Male</vt:lpstr>
      <vt:lpstr>FB_5.42T_EPI_American_Indian</vt:lpstr>
      <vt:lpstr>FB_5.42T_EPI_American_Indian_Female</vt:lpstr>
      <vt:lpstr>FB_5.42T_EPI_American_Indian_Male</vt:lpstr>
      <vt:lpstr>FB_5.42T_EPI_Asian</vt:lpstr>
      <vt:lpstr>FB_5.42T_EPI_Asian_Female</vt:lpstr>
      <vt:lpstr>FB_5.42T_EPI_Asian_Male</vt:lpstr>
      <vt:lpstr>FB_5.42T_EPI_Black_African_American</vt:lpstr>
      <vt:lpstr>FB_5.42T_EPI_Black_African_American_Female</vt:lpstr>
      <vt:lpstr>FB_5.42T_EPI_Black_African_American_Male</vt:lpstr>
      <vt:lpstr>FB_5.42T_EPI_College</vt:lpstr>
      <vt:lpstr>FB_5.42T_EPI_College_2</vt:lpstr>
      <vt:lpstr>FB_5.42T_EPI_College_Name</vt:lpstr>
      <vt:lpstr>FB_5.42T_EPI_Disabled</vt:lpstr>
      <vt:lpstr>FB_5.42T_EPI_Disadvantage</vt:lpstr>
      <vt:lpstr>FB_5.42T_EPI_Hispanic_Latino</vt:lpstr>
      <vt:lpstr>FB_5.42T_EPI_Hispanic_Latino_Female</vt:lpstr>
      <vt:lpstr>FB_5.42T_EPI_Hispanic_Latino_Male</vt:lpstr>
      <vt:lpstr>FB_5.42T_EPI_LEP</vt:lpstr>
      <vt:lpstr>FB_5.42T_EPI_Non_Resident_Alien</vt:lpstr>
      <vt:lpstr>FB_5.42T_EPI_Non_Resident_Alien_Female</vt:lpstr>
      <vt:lpstr>FB_5.42T_EPI_Non_Resident_Alien_Male</vt:lpstr>
      <vt:lpstr>FB_5.42T_EPI_Pacific_Islander</vt:lpstr>
      <vt:lpstr>FB_5.42T_EPI_Pacific_Islander_Female</vt:lpstr>
      <vt:lpstr>FB_5.42T_EPI_Pacific_Islander_Male</vt:lpstr>
      <vt:lpstr>FB_5.42T_EPI_Race_Ethnicity_And_Sex</vt:lpstr>
      <vt:lpstr>FB_5.42T_EPI_Special_Populations</vt:lpstr>
      <vt:lpstr>FB_5.42T_EPI_Total</vt:lpstr>
      <vt:lpstr>FB_5.42T_EPI_Total_2</vt:lpstr>
      <vt:lpstr>FB_5.42T_EPI_Two_Or_More</vt:lpstr>
      <vt:lpstr>FB_5.42T_EPI_Two_Or_More_Female</vt:lpstr>
      <vt:lpstr>FB_5.42T_EPI_Two_Or_More_Races_Male</vt:lpstr>
      <vt:lpstr>FB_5.42T_EPI_Unknowns</vt:lpstr>
      <vt:lpstr>FB_5.42T_EPI_White</vt:lpstr>
      <vt:lpstr>FB_5.42T_EPI_White_Female</vt:lpstr>
      <vt:lpstr>FB_5.42T_EPI_White_Male</vt:lpstr>
      <vt:lpstr>FB_5.43T_CPP_American_Indian</vt:lpstr>
      <vt:lpstr>FB_5.43T_CPP_American_Indian_Female</vt:lpstr>
      <vt:lpstr>FB_5.43T_CPP_American_Indian_Male</vt:lpstr>
      <vt:lpstr>FB_5.43T_CPP_Asian</vt:lpstr>
      <vt:lpstr>FB_5.43T_CPP_Asian_Female</vt:lpstr>
      <vt:lpstr>FB_5.43T_CPP_Asian_Male</vt:lpstr>
      <vt:lpstr>FB_5.43T_CPP_Black_African_American</vt:lpstr>
      <vt:lpstr>FB_5.43T_CPP_Black_African_American_Female</vt:lpstr>
      <vt:lpstr>FB_5.43T_CPP_Black_African_American_Male</vt:lpstr>
      <vt:lpstr>FB_5.43T_CPP_College</vt:lpstr>
      <vt:lpstr>FB_5.43T_CPP_College_2</vt:lpstr>
      <vt:lpstr>FB_5.43T_CPP_College_Name</vt:lpstr>
      <vt:lpstr>FB_5.43T_CPP_Disabled</vt:lpstr>
      <vt:lpstr>FB_5.43T_CPP_Disadvantage</vt:lpstr>
      <vt:lpstr>FB_5.43T_CPP_Hispanic_Latino</vt:lpstr>
      <vt:lpstr>FB_5.43T_CPP_Hispanic_Latino_Female</vt:lpstr>
      <vt:lpstr>FB_5.43T_CPP_Hispanic_Latino_Male</vt:lpstr>
      <vt:lpstr>FB_5.43T_CPP_LEP</vt:lpstr>
      <vt:lpstr>FB_5.43T_CPP_Non_Resident_Alien</vt:lpstr>
      <vt:lpstr>FB_5.43T_CPP_Non_Resident_Alien_Female</vt:lpstr>
      <vt:lpstr>FB_5.43T_CPP_Non_Resident_Alien_Male</vt:lpstr>
      <vt:lpstr>FB_5.43T_CPP_Pacific_Islander</vt:lpstr>
      <vt:lpstr>FB_5.43T_CPP_Pacific_Islander_Female</vt:lpstr>
      <vt:lpstr>FB_5.43T_CPP_Pacific_Islander_Male</vt:lpstr>
      <vt:lpstr>FB_5.43T_CPP_Race_Ethnicity_And_Sex</vt:lpstr>
      <vt:lpstr>FB_5.43T_CPP_Special_Populations</vt:lpstr>
      <vt:lpstr>FB_5.43T_CPP_Total</vt:lpstr>
      <vt:lpstr>FB_5.43T_CPP_Total_2</vt:lpstr>
      <vt:lpstr>FB_5.43T_CPP_Two_Or_More_Races_</vt:lpstr>
      <vt:lpstr>FB_5.43T_CPP_Two_Or_More_Races_Female</vt:lpstr>
      <vt:lpstr>FB_5.43T_CPP_Two_Or_More_Races_Male</vt:lpstr>
      <vt:lpstr>FB_5.43T_CPP_Uknowns</vt:lpstr>
      <vt:lpstr>FB_5.43T_CPP_White</vt:lpstr>
      <vt:lpstr>FB_5.43T_CPP_White_Female</vt:lpstr>
      <vt:lpstr>FB_5.43T_CPP_White_Male</vt:lpstr>
      <vt:lpstr>FB_5.44T_AS_American_Indian</vt:lpstr>
      <vt:lpstr>FB_5.44T_AS_American_Indian_Female</vt:lpstr>
      <vt:lpstr>FB_5.44T_AS_American_Indian_Male</vt:lpstr>
      <vt:lpstr>FB_5.44T_AS_Asian_</vt:lpstr>
      <vt:lpstr>FB_5.44T_AS_Asian_Female</vt:lpstr>
      <vt:lpstr>FB_5.44T_AS_Asian_Male</vt:lpstr>
      <vt:lpstr>FB_5.44T_AS_Black_African_American_</vt:lpstr>
      <vt:lpstr>FB_5.44T_AS_Black_AfricanAmerican_Male</vt:lpstr>
      <vt:lpstr>FB_5.44T_AS_College_</vt:lpstr>
      <vt:lpstr>FB_5.44T_AS_College_Name</vt:lpstr>
      <vt:lpstr>FB_5.44T_AS_College_Total</vt:lpstr>
      <vt:lpstr>FB_5.44T_AS_Disabled</vt:lpstr>
      <vt:lpstr>FB_5.44T_AS_Disadvantage</vt:lpstr>
      <vt:lpstr>FB_5.44T_AS_Hispanic_Latino</vt:lpstr>
      <vt:lpstr>FB_5.44T_AS_Hispanic_Latino_Female</vt:lpstr>
      <vt:lpstr>FB_5.44T_AS_Hispanic_Latino_Male</vt:lpstr>
      <vt:lpstr>FB_5.44T_AS_LEP</vt:lpstr>
      <vt:lpstr>FB_5.44T_AS_Non_Resident_Alien</vt:lpstr>
      <vt:lpstr>FB_5.44T_AS_Non_Resident_Alien_Female</vt:lpstr>
      <vt:lpstr>FB_5.44T_AS_Non_Resident_Alien_Male</vt:lpstr>
      <vt:lpstr>FB_5.44T_AS_Pacific_Islander</vt:lpstr>
      <vt:lpstr>FB_5.44T_AS_Pacific_Islander_Female</vt:lpstr>
      <vt:lpstr>FB_5.44T_AS_Pacific_Islander_Male</vt:lpstr>
      <vt:lpstr>FB_5.44T_AS_Race_Ethnicity_And_Sex</vt:lpstr>
      <vt:lpstr>FB_5.44T_AS_Special_Populations</vt:lpstr>
      <vt:lpstr>FB_5.44T_AS_Two_Or_More_Races</vt:lpstr>
      <vt:lpstr>FB_5.44T_AS_Two_Or_More_Races_Female</vt:lpstr>
      <vt:lpstr>FB_5.44T_AS_Two_Or_More_Races_Male</vt:lpstr>
      <vt:lpstr>FB_5.44T_AS_White</vt:lpstr>
      <vt:lpstr>FB_5.44T_AS_White_Female</vt:lpstr>
      <vt:lpstr>FB_5.44T_AS_White_Male</vt:lpstr>
      <vt:lpstr>FB_5.45T_CC_American_Indian</vt:lpstr>
      <vt:lpstr>FB_5.45T_CC_American_Indian_Male</vt:lpstr>
      <vt:lpstr>FB_5.45T_CC_American_Inidan_Female</vt:lpstr>
      <vt:lpstr>FB_5.45T_CC_Asian</vt:lpstr>
      <vt:lpstr>FB_5.45T_CC_Asian_Female</vt:lpstr>
      <vt:lpstr>FB_5.45T_CC_Asian_Male</vt:lpstr>
      <vt:lpstr>FB_5.45T_CC_Black_African_American_</vt:lpstr>
      <vt:lpstr>FB_5.45T_CC_Black_African_American_Female</vt:lpstr>
      <vt:lpstr>FB_5.45T_CC_Black_African_American_Male</vt:lpstr>
      <vt:lpstr>FB_5.45T_CC_College</vt:lpstr>
      <vt:lpstr>FB_5.45T_CC_College_2</vt:lpstr>
      <vt:lpstr>FB_5.45T_CC_College_Name</vt:lpstr>
      <vt:lpstr>FB_5.45T_CC_disabled</vt:lpstr>
      <vt:lpstr>FB_5.45T_CC_Disadvantage</vt:lpstr>
      <vt:lpstr>FB_5.45T_CC_Hispanic_Latino</vt:lpstr>
      <vt:lpstr>FB_5.45T_CC_Hispanic_Latino_Female</vt:lpstr>
      <vt:lpstr>FB_5.45T_CC_Hispanic_Latino_Male</vt:lpstr>
      <vt:lpstr>FB_5.45T_CC_LEP</vt:lpstr>
      <vt:lpstr>FB_5.45T_CC_Non_Resident_Alien</vt:lpstr>
      <vt:lpstr>FB_5.45T_CC_Non_resident_Alien_Female</vt:lpstr>
      <vt:lpstr>FB_5.45T_CC_Non_Resident_Female_Male</vt:lpstr>
      <vt:lpstr>FB_5.45T_CC_Pacifc_Islander_Male</vt:lpstr>
      <vt:lpstr>FB_5.45T_CC_Pacific_Islander</vt:lpstr>
      <vt:lpstr>FB_5.45T_CC_Pacific_Islander_Female</vt:lpstr>
      <vt:lpstr>FB_5.45T_CC_Race_Ethnicity_And_Sex</vt:lpstr>
      <vt:lpstr>FB_5.45T_CC_Special_Populations</vt:lpstr>
      <vt:lpstr>FB_5.45T_CC_Total</vt:lpstr>
      <vt:lpstr>FB_5.45T_CC_Total_2</vt:lpstr>
      <vt:lpstr>FB_5.45T_CC_Two_Or_More_Races</vt:lpstr>
      <vt:lpstr>FB_5.45T_CC_Two_Or_More_Races_Female</vt:lpstr>
      <vt:lpstr>FB_5.45T_CC_Two_Or_More_Races_Male</vt:lpstr>
      <vt:lpstr>FB_5.45T_CC_Unkowns</vt:lpstr>
      <vt:lpstr>FB_5.45T_CC_White</vt:lpstr>
      <vt:lpstr>FB_5.45T_CC_White_Female</vt:lpstr>
      <vt:lpstr>FB_5.45T_CC_White_Male</vt:lpstr>
      <vt:lpstr>FB_5.46T_CCC_American_Indian</vt:lpstr>
      <vt:lpstr>FB_5.46T_CCC_American_Indian_Female</vt:lpstr>
      <vt:lpstr>FB_5.46T_CCC_American_Indian_Male</vt:lpstr>
      <vt:lpstr>FB_5.46T_CCC_Asian_</vt:lpstr>
      <vt:lpstr>FB_5.46T_CCC_Asian_Female</vt:lpstr>
      <vt:lpstr>FB_5.46T_CCC_Asian_Male</vt:lpstr>
      <vt:lpstr>FB_5.46T_CCC_Black_African_American_</vt:lpstr>
      <vt:lpstr>FB_5.46T_CCC_Black_african_American_Female</vt:lpstr>
      <vt:lpstr>FB_5.46T_CCC_Black_African_American_Male</vt:lpstr>
      <vt:lpstr>FB_5.46T_CCC_College</vt:lpstr>
      <vt:lpstr>FB_5.46T_CCC_College_Name</vt:lpstr>
      <vt:lpstr>FB_5.46T_CCC_Colllege_2</vt:lpstr>
      <vt:lpstr>FB_5.46T_CCC_Disabled</vt:lpstr>
      <vt:lpstr>FB_5.46T_CCC_Disadvantage</vt:lpstr>
      <vt:lpstr>FB_5.46T_CCC_Hispanic_Latino</vt:lpstr>
      <vt:lpstr>FB_5.46T_CCC_Hispanic_Latino_Female</vt:lpstr>
      <vt:lpstr>FB_5.46T_CCC_Hispanic_Latino_Male</vt:lpstr>
      <vt:lpstr>FB_5.46T_CCC_LEP</vt:lpstr>
      <vt:lpstr>FB_5.46T_CCC_Non_Resident_Alien</vt:lpstr>
      <vt:lpstr>FB_5.46T_CCC_Non_resident_Alien_Female</vt:lpstr>
      <vt:lpstr>FB_5.46T_CCC_Non_resident_Alien_Male</vt:lpstr>
      <vt:lpstr>FB_5.46T_CCC_Pacific_Islander</vt:lpstr>
      <vt:lpstr>FB_5.46T_CCC_Pacific_Islander_Female</vt:lpstr>
      <vt:lpstr>FB_5.46T_CCC_Pacific_Islander_Male</vt:lpstr>
      <vt:lpstr>FB_5.46T_CCC_Race_Ethnicity_And_race</vt:lpstr>
      <vt:lpstr>FB_5.46T_CCC_Special_Populations</vt:lpstr>
      <vt:lpstr>FB_5.46T_CCC_Total</vt:lpstr>
      <vt:lpstr>FB_5.46T_CCC_Total_2</vt:lpstr>
      <vt:lpstr>FB_5.46T_CCC_Two_Or_More_races</vt:lpstr>
      <vt:lpstr>FB_5.46T_CCC_Two_Or_More_races_Female</vt:lpstr>
      <vt:lpstr>FB_5.46T_CCC_Two_Or_More_Races_Male</vt:lpstr>
      <vt:lpstr>FB_5.46T_CCC_Unknowns</vt:lpstr>
      <vt:lpstr>FB_5.46T_CCC_White</vt:lpstr>
      <vt:lpstr>FB_5.46T_CCC_White_Female</vt:lpstr>
      <vt:lpstr>FB_5.46T_CCC_White_Male</vt:lpstr>
      <vt:lpstr>FB_5.47T_ADV_TECH_CERT_american_Indian</vt:lpstr>
      <vt:lpstr>FB_5.47T_ADV_TECH_CERT_American_Indian_Female</vt:lpstr>
      <vt:lpstr>FB_5.47T_ADV_TECH_CERT_American_Indian_Male</vt:lpstr>
      <vt:lpstr>FB_5.47T_ADV_TECH_CERT_Asian</vt:lpstr>
      <vt:lpstr>FB_5.47T_ADV_TECH_CERT_Asian_Female</vt:lpstr>
      <vt:lpstr>FB_5.47T_ADV_TECH_CERT_Asian_Male</vt:lpstr>
      <vt:lpstr>FB_5.47T_ADV_TECH_CERT_Black_African_American_</vt:lpstr>
      <vt:lpstr>FB_5.47T_ADV_TECH_CERT_Black_African_American_Female</vt:lpstr>
      <vt:lpstr>FB_5.47T_ADV_TECH_CERT_Black_African_American_Male</vt:lpstr>
      <vt:lpstr>FB_5.47T_ADV_TECH_CERT_College</vt:lpstr>
      <vt:lpstr>FB_5.47T_ADV_TECH_CERT_College_Name</vt:lpstr>
      <vt:lpstr>FB_5.47T_ADV_TECH_CERT_Disabled</vt:lpstr>
      <vt:lpstr>FB_5.47T_ADV_TECH_CERT_Disadvantage</vt:lpstr>
      <vt:lpstr>FB_5.47T_ADV_TECH_CERT_FB_5.47T_ADV_TECH_CERT_College_2</vt:lpstr>
      <vt:lpstr>FB_5.47T_ADV_TECH_CERT_Hispanic_Latino_Female</vt:lpstr>
      <vt:lpstr>FB_5.47T_ADV_TECH_CERT_Hispanic_Latino_Male</vt:lpstr>
      <vt:lpstr>FB_5.47T_ADV_TECH_CERT_Hispanic_Latno_</vt:lpstr>
      <vt:lpstr>FB_5.47T_ADV_TECH_CERT_LEP</vt:lpstr>
      <vt:lpstr>FB_5.47T_ADV_TECH_CERT_Non_Resident_Alien</vt:lpstr>
      <vt:lpstr>FB_5.47T_ADV_TECH_CERT_Non_resident_Alien_Female</vt:lpstr>
      <vt:lpstr>FB_5.47T_ADV_TECH_CERT_Non_Resident_Alien_Male</vt:lpstr>
      <vt:lpstr>FB_5.47T_ADV_TECH_CERT_Pacific_Islander</vt:lpstr>
      <vt:lpstr>FB_5.47T_ADV_TECH_CERT_Pacific_Islander_Female</vt:lpstr>
      <vt:lpstr>FB_5.47T_ADV_TECH_CERT_Pacific_Islander_Male</vt:lpstr>
      <vt:lpstr>FB_5.47T_ADV_TECH_CERT_Race_Ethnicity_and_Sex</vt:lpstr>
      <vt:lpstr>FB_5.47T_ADV_TECH_CERT_Special_Populations</vt:lpstr>
      <vt:lpstr>FB_5.47T_ADV_TECH_CERT_Total</vt:lpstr>
      <vt:lpstr>FB_5.47T_ADV_TECH_CERT_Total_2</vt:lpstr>
      <vt:lpstr>FB_5.47T_ADV_TECH_CERT_Two_Or_More_Races</vt:lpstr>
      <vt:lpstr>FB_5.47T_ADV_TECH_CERT_Two_Or_More_Races_Female</vt:lpstr>
      <vt:lpstr>FB_5.47T_ADV_TECH_CERT_Two_Or_More_Races_Male</vt:lpstr>
      <vt:lpstr>FB_5.47T_ADV_TECH_CERT_Unknowns</vt:lpstr>
      <vt:lpstr>FB_5.47T_ADV_TECH_CERT_White</vt:lpstr>
      <vt:lpstr>FB_5.47T_ADV_TECH_CERT_White_Female</vt:lpstr>
      <vt:lpstr>FB_5.47T_ADV_TECH_CERT_White_Male</vt:lpstr>
      <vt:lpstr>FB_5.48T_ALL_American_Indian</vt:lpstr>
      <vt:lpstr>FB_5.48T_ALL_American_Indian_Female</vt:lpstr>
      <vt:lpstr>FB_5.48T_ALL_American_Indian_Male</vt:lpstr>
      <vt:lpstr>FB_5.48T_ALL_Asian</vt:lpstr>
      <vt:lpstr>FB_5.48T_ALL_Asian_Female</vt:lpstr>
      <vt:lpstr>FB_5.48T_ALL_Asian_Male</vt:lpstr>
      <vt:lpstr>FB_5.48T_ALL_Black_African_American</vt:lpstr>
      <vt:lpstr>FB_5.48T_ALL_Black_African_American_Female</vt:lpstr>
      <vt:lpstr>FB_5.48T_ALL_Black_African_American_Male</vt:lpstr>
      <vt:lpstr>FB_5.48T_ALL_College</vt:lpstr>
      <vt:lpstr>FB_5.48T_ALL_College_2</vt:lpstr>
      <vt:lpstr>FB_5.48T_ALL_College_Name</vt:lpstr>
      <vt:lpstr>FB_5.48T_ALL_Disabled</vt:lpstr>
      <vt:lpstr>FB_5.48T_ALL_DIsadvantege</vt:lpstr>
      <vt:lpstr>FB_5.48T_ALL_Hispanic_Latino</vt:lpstr>
      <vt:lpstr>FB_5.48T_ALL_Hispanic_Latino_Female</vt:lpstr>
      <vt:lpstr>FB_5.48T_ALL_Hispanic_Latino_Male</vt:lpstr>
      <vt:lpstr>FB_5.48T_ALL_LEP</vt:lpstr>
      <vt:lpstr>FB_5.48T_ALL_Non_Resident_Alien</vt:lpstr>
      <vt:lpstr>FB_5.48T_ALL_Non_Resident_Alien_Female</vt:lpstr>
      <vt:lpstr>FB_5.48T_ALL_Non_Resident_Alien_Male</vt:lpstr>
      <vt:lpstr>FB_5.48T_ALL_Pacific_Islander</vt:lpstr>
      <vt:lpstr>FB_5.48T_ALL_Pacific_Islander_Female</vt:lpstr>
      <vt:lpstr>FB_5.48T_ALL_Pacific_Islander_Male</vt:lpstr>
      <vt:lpstr>FB_5.48T_ALL_Race_Ethnicity_And_Sex</vt:lpstr>
      <vt:lpstr>FB_5.48T_ALL_Special_Populations</vt:lpstr>
      <vt:lpstr>FB_5.48T_ALL_Total</vt:lpstr>
      <vt:lpstr>FB_5.48T_ALL_Total_2</vt:lpstr>
      <vt:lpstr>FB_5.48T_ALL_Two_Or_More_Races</vt:lpstr>
      <vt:lpstr>FB_5.48T_ALL_Two_Or_More_Races_Female</vt:lpstr>
      <vt:lpstr>FB_5.48T_ALL_Two_Or_More_Races_Male</vt:lpstr>
      <vt:lpstr>FB_5.48T_ALL_Unknowns</vt:lpstr>
      <vt:lpstr>FB_5.48T_ALL_White</vt:lpstr>
      <vt:lpstr>FB_5.48T_ALL_White_Female</vt:lpstr>
      <vt:lpstr>FB_5.5.1T_BACH_EDUC_American_Indian</vt:lpstr>
      <vt:lpstr>FB_5.5.1T_BACH_EDUC_American_Indian_Female</vt:lpstr>
      <vt:lpstr>FB_5.5.1T_BACH_EDUC_American_Indian_Male</vt:lpstr>
      <vt:lpstr>FB_5.5.1T_BACH_EDUC_Asian</vt:lpstr>
      <vt:lpstr>FB_5.5.1T_BACH_EDUC_Asian_Female</vt:lpstr>
      <vt:lpstr>FB_5.5.1T_BACH_EDUC_Asian_Male</vt:lpstr>
      <vt:lpstr>FB_5.5.1T_BACH_EDUC_Black_African_American</vt:lpstr>
      <vt:lpstr>FB_5.5.1T_BACH_EDUC_Black_African_American_Female</vt:lpstr>
      <vt:lpstr>FB_5.5.1T_BACH_EDUC_Black_African_American_Male</vt:lpstr>
      <vt:lpstr>FB_5.5.1T_BACH_EDUC_College</vt:lpstr>
      <vt:lpstr>FB_5.5.1T_BACH_EDUC_College_2</vt:lpstr>
      <vt:lpstr>FB_5.5.1T_BACH_EDUC_College_Name</vt:lpstr>
      <vt:lpstr>FB_5.5.1T_BACH_EDUC_Disabled</vt:lpstr>
      <vt:lpstr>FB_5.5.1T_BACH_EDUC_Disadvantage</vt:lpstr>
      <vt:lpstr>FB_5.5.1T_BACH_EDUC_Hispanic_Latino</vt:lpstr>
      <vt:lpstr>FB_5.5.1T_BACH_EDUC_Hispanic_Latino_Female</vt:lpstr>
      <vt:lpstr>FB_5.5.1T_BACH_EDUC_Hispanic_Latino_Male</vt:lpstr>
      <vt:lpstr>FB_5.5.1T_BACH_EDUC_LEP</vt:lpstr>
      <vt:lpstr>FB_5.5.1T_BACH_EDUC_Non_Resident_Alien</vt:lpstr>
      <vt:lpstr>FB_5.5.1T_BACH_EDUC_Non_Resident_Alien_Female</vt:lpstr>
      <vt:lpstr>FB_5.5.1T_BACH_EDUC_Non_Resident_Alien_Male</vt:lpstr>
      <vt:lpstr>FB_5.5.1T_BACH_EDUC_Pacific_Islander</vt:lpstr>
      <vt:lpstr>FB_5.5.1T_BACH_EDUC_Pacific_Islander_Male</vt:lpstr>
      <vt:lpstr>FB_5.5.1T_BACH_EDUC_Pacific_Islaner_Female</vt:lpstr>
      <vt:lpstr>FB_5.5.1T_BACH_EDUC_Race_Ethnicity_And_Sex</vt:lpstr>
      <vt:lpstr>FB_5.5.1T_BACH_EDUC_Special_Populations</vt:lpstr>
      <vt:lpstr>FB_5.5.1T_BACH_EDUC_Total</vt:lpstr>
      <vt:lpstr>FB_5.5.1T_BACH_EDUC_Total_2</vt:lpstr>
      <vt:lpstr>FB_5.5.1T_BACH_EDUC_Two_Or_More_Races_</vt:lpstr>
      <vt:lpstr>FB_5.5.1T_BACH_EDUC_Two_Or_More_Races_Female</vt:lpstr>
      <vt:lpstr>FB_5.5.1T_BACH_EDUC_Two_Or_More_Races_Male</vt:lpstr>
      <vt:lpstr>FB_5.5.1T_BACH_EDUC_Unknowns</vt:lpstr>
      <vt:lpstr>FB_5.5.1T_BACH_EDUC_White</vt:lpstr>
      <vt:lpstr>FB_5.5.1T_BACH_EDUC_White_Female</vt:lpstr>
      <vt:lpstr>FB_5.5.1T_BACH_EDUC_White_Male</vt:lpstr>
      <vt:lpstr>FB_5.5.2T_BACH_NURSING_</vt:lpstr>
      <vt:lpstr>FB_5.5.2T_BACH_NURSING_American_Indian</vt:lpstr>
      <vt:lpstr>FB_5.5.2T_BACH_NURSING_American_Indian_Female</vt:lpstr>
      <vt:lpstr>FB_5.5.2T_BACH_NURSING_American_Indian_Male</vt:lpstr>
      <vt:lpstr>FB_5.5.2T_BACH_NURSING_Asian</vt:lpstr>
      <vt:lpstr>FB_5.5.2T_BACH_NURSING_Asian_Female</vt:lpstr>
      <vt:lpstr>FB_5.5.2T_BACH_NURSING_Asian_Male</vt:lpstr>
      <vt:lpstr>FB_5.5.2T_BACH_NURSING_Black_African_American_</vt:lpstr>
      <vt:lpstr>FB_5.5.2T_BACH_NURSING_Black_african_American_Female</vt:lpstr>
      <vt:lpstr>FB_5.5.2T_BACH_NURSING_Black_African_American_Male</vt:lpstr>
      <vt:lpstr>FB_5.5.2T_BACH_NURSING_College</vt:lpstr>
      <vt:lpstr>FB_5.5.2T_BACH_NURSING_College_2</vt:lpstr>
      <vt:lpstr>FB_5.5.2T_BACH_NURSING_College_Name</vt:lpstr>
      <vt:lpstr>FB_5.5.2T_BACH_NURSING_Disabled</vt:lpstr>
      <vt:lpstr>FB_5.5.2T_BACH_NURSING_DIsadvantage</vt:lpstr>
      <vt:lpstr>FB_5.5.2T_BACH_NURSING_Hispanic_Latino</vt:lpstr>
      <vt:lpstr>FB_5.5.2T_BACH_NURSING_Hispanic_Latino_Female</vt:lpstr>
      <vt:lpstr>FB_5.5.2T_BACH_NURSING_Hispanic_Latino_Male</vt:lpstr>
      <vt:lpstr>FB_5.5.2T_BACH_NURSING_LEP</vt:lpstr>
      <vt:lpstr>FB_5.5.2T_BACH_NURSING_Non_Resident_Alien</vt:lpstr>
      <vt:lpstr>FB_5.5.2T_BACH_NURSING_Non_Resident_Alien_Female</vt:lpstr>
      <vt:lpstr>FB_5.5.2T_BACH_NURSING_Non_Resident_Alien_Male</vt:lpstr>
      <vt:lpstr>FB_5.5.2T_BACH_NURSING_Pacific_Islander</vt:lpstr>
      <vt:lpstr>FB_5.5.2T_BACH_NURSING_Pacific_Islander_Female</vt:lpstr>
      <vt:lpstr>FB_5.5.2T_BACH_NURSING_Pacific_Islander_Male</vt:lpstr>
      <vt:lpstr>FB_5.5.2T_BACH_NURSING_Race_Ethnicity_And_Race</vt:lpstr>
      <vt:lpstr>FB_5.5.2T_BACH_NURSING_Special_Populations</vt:lpstr>
      <vt:lpstr>FB_5.5.2T_BACH_NURSING_Total</vt:lpstr>
      <vt:lpstr>FB_5.5.2T_BACH_NURSING_Total_2</vt:lpstr>
      <vt:lpstr>FB_5.5.2T_BACH_NURSING_Two_Or_More_races_</vt:lpstr>
      <vt:lpstr>FB_5.5.2T_BACH_NURSING_Two_Or_More_Races_Female</vt:lpstr>
      <vt:lpstr>FB_5.5.2T_BACH_NURSING_Two_Or_More_Races_Male</vt:lpstr>
      <vt:lpstr>FB_5.5.2T_BACH_NURSING_Unknowns</vt:lpstr>
      <vt:lpstr>FB_5.5.2T_BACH_NURSING_White</vt:lpstr>
      <vt:lpstr>FB_5.5.2T_BACH_NURSING_White_Female</vt:lpstr>
      <vt:lpstr>FB_5.5.2T_BACH_NURSING_White_Male</vt:lpstr>
      <vt:lpstr>FB_5.5.3T_BACH_OTHER_American_Female</vt:lpstr>
      <vt:lpstr>FB_5.5.3T_BACH_OTHER_American_Indian</vt:lpstr>
      <vt:lpstr>FB_5.5.3T_BACH_OTHER_American_Indian_Male</vt:lpstr>
      <vt:lpstr>FB_5.5.3T_BACH_OTHER_Asian</vt:lpstr>
      <vt:lpstr>FB_5.5.3T_BACH_OTHER_Asian_Female</vt:lpstr>
      <vt:lpstr>FB_5.5.3T_BACH_OTHER_Asian_Male</vt:lpstr>
      <vt:lpstr>FB_5.5.3T_BACH_OTHER_Black_African_American</vt:lpstr>
      <vt:lpstr>FB_5.5.3T_BACH_OTHER_Black_African_American_Female</vt:lpstr>
      <vt:lpstr>FB_5.5.3T_BACH_OTHER_Black_African_American_Male</vt:lpstr>
      <vt:lpstr>FB_5.5.3T_BACH_OTHER_College_2</vt:lpstr>
      <vt:lpstr>FB_5.5.3T_BACH_OTHER_College_Name</vt:lpstr>
      <vt:lpstr>FB_5.5.3T_BACH_OTHER_Disabled</vt:lpstr>
      <vt:lpstr>FB_5.5.3T_BACH_OTHER_Disadvantage</vt:lpstr>
      <vt:lpstr>FB_5.5.3T_BACH_OTHER_Hispanic_Latino_</vt:lpstr>
      <vt:lpstr>FB_5.5.3T_BACH_OTHER_Hispanic_Latino_Female</vt:lpstr>
      <vt:lpstr>FB_5.5.3T_BACH_OTHER_Hispanic_Latino_Male</vt:lpstr>
      <vt:lpstr>FB_5.5.3T_BACH_OTHER_LEP</vt:lpstr>
      <vt:lpstr>FB_5.5.3T_BACH_OTHER_Non_Resident_Alien</vt:lpstr>
      <vt:lpstr>FB_5.5.3T_BACH_OTHER_Non_Resident_Alien_Female</vt:lpstr>
      <vt:lpstr>FB_5.5.3T_BACH_OTHER_Non_Resident_Alien_Male</vt:lpstr>
      <vt:lpstr>FB_5.5.3T_BACH_OTHER_Pacific_Islander</vt:lpstr>
      <vt:lpstr>FB_5.5.3T_BACH_OTHER_Pacific_Islander_</vt:lpstr>
      <vt:lpstr>FB_5.5.3T_BACH_OTHER_Pacific_Islander_Female</vt:lpstr>
      <vt:lpstr>FB_5.5.3T_BACH_OTHER_Race_Ethnicity_and_Sex</vt:lpstr>
      <vt:lpstr>FB_5.5.3T_BACH_OTHER_Special_Poplations</vt:lpstr>
      <vt:lpstr>FB_5.5.3T_BACH_OTHER_Total_2</vt:lpstr>
      <vt:lpstr>FB_5.5.3T_BACH_OTHER_Total_3</vt:lpstr>
      <vt:lpstr>FB_5.5.3T_BACH_OTHER_Two_Or_More_Races</vt:lpstr>
      <vt:lpstr>FB_5.5.3T_BACH_OTHER_Two_Or_More_Races_Male</vt:lpstr>
      <vt:lpstr>FB_5.5.3T_BACH_OTHER_Two_OrMore_Races_Female</vt:lpstr>
      <vt:lpstr>FB_5.5.3T_BACH_OTHER_Unknowns</vt:lpstr>
      <vt:lpstr>FB_5.5.3T_BACH_OTHER_White</vt:lpstr>
      <vt:lpstr>FB_5.5.3T_BACH_OTHER_White_Male</vt:lpstr>
      <vt:lpstr>FB_5.5.3T_BACH_OTHER_White_male_2</vt:lpstr>
      <vt:lpstr>FB_5.5.4T_BACH_ALL_American_Indian</vt:lpstr>
      <vt:lpstr>FB_5.5.4T_BACH_ALL_American_Indian_Female</vt:lpstr>
      <vt:lpstr>FB_5.5.4T_BACH_ALL_American_Indian_Male</vt:lpstr>
      <vt:lpstr>FB_5.5.4T_BACH_ALL_Asian</vt:lpstr>
      <vt:lpstr>FB_5.5.4T_BACH_ALL_Asian_Female</vt:lpstr>
      <vt:lpstr>FB_5.5.4T_BACH_ALL_Asian_Male</vt:lpstr>
      <vt:lpstr>FB_5.5.4T_BACH_ALL_Black_African_American_</vt:lpstr>
      <vt:lpstr>FB_5.5.4T_BACH_ALL_Black_African_American_Female</vt:lpstr>
      <vt:lpstr>FB_5.5.4T_BACH_ALL_Black_Africna_American_Male</vt:lpstr>
      <vt:lpstr>FB_5.5.4T_BACH_ALL_College</vt:lpstr>
      <vt:lpstr>FB_5.5.4T_BACH_ALL_College_2</vt:lpstr>
      <vt:lpstr>FB_5.5.4T_BACH_ALL_College_Name</vt:lpstr>
      <vt:lpstr>FB_5.5.4T_BACH_ALL_Disabled</vt:lpstr>
      <vt:lpstr>FB_5.5.4T_BACH_ALL_Disadvantage</vt:lpstr>
      <vt:lpstr>FB_5.5.4T_BACH_ALL_Hispanic_Latino</vt:lpstr>
      <vt:lpstr>FB_5.5.4T_BACH_ALL_Hispanic_Latino_Female</vt:lpstr>
      <vt:lpstr>FB_5.5.4T_BACH_ALL_Hispanic_Latino_Male</vt:lpstr>
      <vt:lpstr>FB_5.5.4T_BACH_ALL_LEP</vt:lpstr>
      <vt:lpstr>FB_5.5.4T_BACH_ALL_Non_Resident_Alien</vt:lpstr>
      <vt:lpstr>FB_5.5.4T_BACH_ALL_Non_Resident_Alien_Female</vt:lpstr>
      <vt:lpstr>FB_5.5.4T_BACH_ALL_Non_Resident_Alien_Male</vt:lpstr>
      <vt:lpstr>FB_5.5.4T_BACH_ALL_Pacific_Islander</vt:lpstr>
      <vt:lpstr>FB_5.5.4T_BACH_ALL_Pacific_Islander_Female</vt:lpstr>
      <vt:lpstr>FB_5.5.4T_BACH_ALL_Pacific_Islander_Male</vt:lpstr>
      <vt:lpstr>FB_5.5.4T_BACH_ALL_Race_Ethnicity_And_Sex</vt:lpstr>
      <vt:lpstr>FB_5.5.4T_BACH_ALL_Special_Populations</vt:lpstr>
      <vt:lpstr>FB_5.5.4T_BACH_ALL_Total_2</vt:lpstr>
      <vt:lpstr>FB_5.5.4T_BACH_ALL_Total_3</vt:lpstr>
      <vt:lpstr>FB_5.5.4T_BACH_ALL_Two_Or_More_Races</vt:lpstr>
      <vt:lpstr>FB_5.5.4T_BACH_ALL_Two_Or_More_Races_Female</vt:lpstr>
      <vt:lpstr>FB_5.5.4T_BACH_ALL_Two_Or_More_Races_Male_Male</vt:lpstr>
      <vt:lpstr>FB_5.5.4T_BACH_ALL_Unknowns</vt:lpstr>
      <vt:lpstr>FB_5.5.4T_BACH_ALL_White</vt:lpstr>
      <vt:lpstr>FB_5.5.4T_BACH_ALL_White_Female</vt:lpstr>
      <vt:lpstr>FB_5.5.4T_BACH_ALL_White_Male</vt:lpstr>
      <vt:lpstr>FB_6.1T_EMP_HDCT_BY_OCCUP_Sum</vt:lpstr>
      <vt:lpstr>FB_6.2T_EMP_HDCT_Other</vt:lpstr>
      <vt:lpstr>FB_6.2T_EMP_HDCT_Total_2</vt:lpstr>
      <vt:lpstr>FB_6.2T_EMP_HDCT_Year</vt:lpstr>
      <vt:lpstr>FB_6.3T_EMP_HDCT_DEMOG_Black_African_American</vt:lpstr>
      <vt:lpstr>FB_6.3T_EMP_HDCT_DEMOG_Black_African_American_Female</vt:lpstr>
      <vt:lpstr>FB_6.3T_EMP_HDCT_DEMOG_Black_African_American_Male</vt:lpstr>
      <vt:lpstr>FB_6.3T_EMP_HDCT_DEMOG_Hispanic_Latino_Female</vt:lpstr>
      <vt:lpstr>FB_6.3T_EMP_HDCT_DEMOG_Hispanic_Latino_Male</vt:lpstr>
      <vt:lpstr>FB_6.3T_EMP_HDCT_DEMOG_Other</vt:lpstr>
      <vt:lpstr>FB_6.3T_EMP_HDCT_DEMOG_Other_Female</vt:lpstr>
      <vt:lpstr>FB_6.3T_EMP_HDCT_DEMOG_Other_male</vt:lpstr>
      <vt:lpstr>FB_6.3T_EMP_HDCT_DEMOG_Total</vt:lpstr>
      <vt:lpstr>FB_6.3T_EMP_HDCT_DEMOG_White</vt:lpstr>
      <vt:lpstr>FB_6.3T_EMP_HDCT_DEMOG_White_Female</vt:lpstr>
      <vt:lpstr>FB_6.3T_EMP_HDCT_DEMOG_White_Male</vt:lpstr>
      <vt:lpstr>FB_6.4T_EMP_HDCT_OCC_ACT_DEMOG_Black_African_American</vt:lpstr>
      <vt:lpstr>FB_6.4T_EMP_HDCT_OCC_ACT_DEMOG_Black_African_American_2</vt:lpstr>
      <vt:lpstr>FB_6.4T_EMP_HDCT_OCC_ACT_DEMOG_Category</vt:lpstr>
      <vt:lpstr>FB_6.4T_EMP_HDCT_OCC_ACT_DEMOG_Female</vt:lpstr>
      <vt:lpstr>FB_6.4T_EMP_HDCT_OCC_ACT_DEMOG_Female_2</vt:lpstr>
      <vt:lpstr>FB_6.4T_EMP_HDCT_OCC_ACT_DEMOG_Female_Hispanic_Latino</vt:lpstr>
      <vt:lpstr>FB_6.4T_EMP_HDCT_OCC_ACT_DEMOG_Female_Other</vt:lpstr>
      <vt:lpstr>FB_6.4T_EMP_HDCT_OCC_ACT_DEMOG_Hashtag</vt:lpstr>
      <vt:lpstr>FB_6.4T_EMP_HDCT_OCC_ACT_DEMOG_Hashtag_2</vt:lpstr>
      <vt:lpstr>FB_6.4T_EMP_HDCT_OCC_ACT_DEMOG_Hashtag_3</vt:lpstr>
      <vt:lpstr>FB_6.4T_EMP_HDCT_OCC_ACT_DEMOG_Hashtag_4</vt:lpstr>
      <vt:lpstr>FB_6.4T_EMP_HDCT_OCC_ACT_DEMOG_Hispanic_Latino</vt:lpstr>
      <vt:lpstr>FB_6.4T_EMP_HDCT_OCC_ACT_DEMOG_Hispanic_latino_2</vt:lpstr>
      <vt:lpstr>FB_6.4T_EMP_HDCT_OCC_ACT_DEMOG_Male</vt:lpstr>
      <vt:lpstr>FB_6.4T_EMP_HDCT_OCC_ACT_DEMOG_Male_White</vt:lpstr>
      <vt:lpstr>FB_6.4T_EMP_HDCT_OCC_ACT_DEMOG_Other</vt:lpstr>
      <vt:lpstr>FB_6.4T_EMP_HDCT_OCC_ACT_DEMOG_Other_2</vt:lpstr>
      <vt:lpstr>FB_6.4T_EMP_HDCT_OCC_ACT_DEMOG_percent</vt:lpstr>
      <vt:lpstr>FB_6.4T_EMP_HDCT_OCC_ACT_DEMOG_Percent_2</vt:lpstr>
      <vt:lpstr>FB_6.4T_EMP_HDCT_OCC_ACT_DEMOG_Percent_4</vt:lpstr>
      <vt:lpstr>FB_6.4T_EMP_HDCT_OCC_ACT_DEMOG_Percent_5</vt:lpstr>
      <vt:lpstr>FB_6.4T_EMP_HDCT_OCC_ACT_DEMOG_Toatl</vt:lpstr>
      <vt:lpstr>FB_6.4T_EMP_HDCT_OCC_ACT_DEMOG_White</vt:lpstr>
      <vt:lpstr>FB_6.4T_EMP_HDCT_OCC_ACT_DEMOG_White_Black_African_American</vt:lpstr>
      <vt:lpstr>FB_6.5T_AVG_SAL_FT_INSTBY_SEM_Number</vt:lpstr>
      <vt:lpstr>FB_6.5T_AVG_SAL_FT_INSTBY_SEM_Number_2</vt:lpstr>
      <vt:lpstr>FB_6.5T_AVG_SAL_FT_INSTBY_SEM_Number_3</vt:lpstr>
      <vt:lpstr>FB_6.5T_AVG_SAL_FT_INSTBY_SEM_Salary</vt:lpstr>
      <vt:lpstr>FB_6.5T_AVG_SAL_FT_INSTBY_SEM_Salary_3</vt:lpstr>
      <vt:lpstr>FB_6.5T_AVG_SAL_FT_INSTBY_SEM_Salery_2</vt:lpstr>
      <vt:lpstr>FB_6.5T_AVG_SAL_FT_INSTBY_SEM_Year</vt:lpstr>
      <vt:lpstr>FB_6.6T_EMPLOYED_BY_COLL_BY_SEM_2.0_Semester</vt:lpstr>
      <vt:lpstr>FB_6.6T_EMPLOYED_BY_COLL_BY_SEM_2.0_Semester_Equivalent</vt:lpstr>
      <vt:lpstr>FB_6.6T_EMPLOYED_BY_COLL_BY_SEM_2.5_Semester</vt:lpstr>
      <vt:lpstr>FB_6.6T_EMPLOYED_BY_COLL_BY_SEM_3.0_Semester</vt:lpstr>
      <vt:lpstr>FB_6.6T_EMPLOYED_BY_COLL_BY_SEM_Change</vt:lpstr>
      <vt:lpstr>FB_6.6T_EMPLOYED_BY_COLL_BY_SEM_College</vt:lpstr>
      <vt:lpstr>FB_6.6T_EMPLOYED_BY_COLL_BY_SEM_College_Name</vt:lpstr>
      <vt:lpstr>FB_6.6T_EMPLOYED_BY_COLL_BY_SEM_Number</vt:lpstr>
      <vt:lpstr>FB_6.6T_EMPLOYED_BY_COLL_BY_SEM_Number_2</vt:lpstr>
      <vt:lpstr>FB_6.6T_EMPLOYED_BY_COLL_BY_SEM_Number_3</vt:lpstr>
      <vt:lpstr>FB_6.6T_EMPLOYED_BY_COLL_BY_SEM_Number_4</vt:lpstr>
      <vt:lpstr>FB_6.6T_EMPLOYED_BY_COLL_BY_SEM_Salary</vt:lpstr>
      <vt:lpstr>FB_6.6T_EMPLOYED_BY_COLL_BY_SEM_Salary_2</vt:lpstr>
      <vt:lpstr>FB_6.6T_EMPLOYED_BY_COLL_BY_SEM_Salary_3</vt:lpstr>
      <vt:lpstr>FB_6.6T_EMPLOYED_BY_COLL_BY_SEM_Salary_4</vt:lpstr>
      <vt:lpstr>FB_6.7T_AVG_SAL_FT_INST_DEG_Advanced_Number</vt:lpstr>
      <vt:lpstr>FB_6.7T_AVG_SAL_FT_INST_DEG_Advanced_Salary</vt:lpstr>
      <vt:lpstr>FB_6.7T_AVG_SAL_FT_INST_DEG_Associate_Number</vt:lpstr>
      <vt:lpstr>FB_6.7T_AVG_SAL_FT_INST_DEG_Associate_Salary</vt:lpstr>
      <vt:lpstr>FB_6.7T_AVG_SAL_FT_INST_DEG_Bachelors_Salary</vt:lpstr>
      <vt:lpstr>FB_6.7T_AVG_SAL_FT_INST_DEG_Bachrlors_Number</vt:lpstr>
      <vt:lpstr>FB_6.7T_AVG_SAL_FT_INST_DEG_College</vt:lpstr>
      <vt:lpstr>FB_6.7T_AVG_SAL_FT_INST_DEG_College_Name</vt:lpstr>
      <vt:lpstr>FB_6.7T_AVG_SAL_FT_INST_DEG_Doctarate_Number</vt:lpstr>
      <vt:lpstr>FB_6.7T_AVG_SAL_FT_INST_DEG_Doctorate_Salary</vt:lpstr>
      <vt:lpstr>FB_6.7T_AVG_SAL_FT_INST_DEG_Less_Than_Associate</vt:lpstr>
      <vt:lpstr>FB_6.7T_AVG_SAL_FT_INST_DEG_Less_Then_Associate_Salary</vt:lpstr>
      <vt:lpstr>FB_6.7T_AVG_SAL_FT_INST_DEG_Master</vt:lpstr>
      <vt:lpstr>FB_6.7T_AVG_SAL_FT_INST_DEG_Master_Salary</vt:lpstr>
      <vt:lpstr>FB_6.7T_AVG_SAL_FT_INST_DEG_Other</vt:lpstr>
      <vt:lpstr>FB_6.7T_AVG_SAL_FT_INST_DEG_Other_Number</vt:lpstr>
      <vt:lpstr>FB_6.7T_AVG_SAL_FT_INST_DEG_Other_Salary</vt:lpstr>
      <vt:lpstr>FB_6.7T_AVG_SAL_FT_INST_DEG_Total</vt:lpstr>
      <vt:lpstr>FB_6.7T_AVG_SAL_FT_INST_DEG_Unknown_Not_Applicable</vt:lpstr>
      <vt:lpstr>FB_6.7T_AVG_SAL_FT_INST_DEG_Unknown_Not_Applicable_Salary</vt:lpstr>
      <vt:lpstr>FB_7.10T_STUDENT_FEES_LL_College</vt:lpstr>
      <vt:lpstr>FB_7.10T_STUDENT_FEES_LL_Fall_2022_And_Fall_2023</vt:lpstr>
      <vt:lpstr>FB_7.10T_STUDENT_FEES_LL_Non_Resident_Students_Percent_Increase</vt:lpstr>
      <vt:lpstr>FB_7.10T_STUDENT_FEES_LL_Nonresident_Student_Fall_2023_Actual_Fees</vt:lpstr>
      <vt:lpstr>FB_7.10T_STUDENT_FEES_LL_Nonresident_Students</vt:lpstr>
      <vt:lpstr>FB_7.10T_STUDENT_FEES_LL_Nonresident_Students_Fall_2022_Actual_Fees</vt:lpstr>
      <vt:lpstr>FB_7.10T_STUDENT_FEES_LL_Resident_And_Nonresident_Student_Fees_By_College</vt:lpstr>
      <vt:lpstr>FB_7.10T_STUDENT_FEES_LL_Resident_Studenst_Fall_2023_Actual_Fees</vt:lpstr>
      <vt:lpstr>FB_7.10T_STUDENT_FEES_LL_Resident_Students</vt:lpstr>
      <vt:lpstr>FB_7.10T_STUDENT_FEES_LL_Resident_Students_Fall_2022_Actual_Fees</vt:lpstr>
      <vt:lpstr>FB_7.10T_STUDENT_FEES_LL_Resident_Students_Percent_Increase</vt:lpstr>
      <vt:lpstr>FB_7.10T_STUDENT_FEES_LL_Student_Fees_Comparison_For_Lower_Level_Credit_Programs</vt:lpstr>
      <vt:lpstr>FB_7.10T_STUDENT_FEES_LL_The_Florida_College_System</vt:lpstr>
      <vt:lpstr>FB_7.11T_STUDENT_FEES_BACC_RES_2023_Fees_For_Academic_Year_30_Hours</vt:lpstr>
      <vt:lpstr>FB_7.11T_STUDENT_FEES_BACC_RES_Baccalaurate_Degree_Programs</vt:lpstr>
      <vt:lpstr>FB_7.11T_STUDENT_FEES_BACC_RES_Capital_Improvement_Fee</vt:lpstr>
      <vt:lpstr>FB_7.11T_STUDENT_FEES_BACC_RES_College</vt:lpstr>
      <vt:lpstr>FB_7.11T_STUDENT_FEES_BACC_RES_Fee_Per_Credit_Hour</vt:lpstr>
      <vt:lpstr>FB_7.11T_STUDENT_FEES_BACC_RES_Resident_Students</vt:lpstr>
      <vt:lpstr>FB_7.11T_STUDENT_FEES_BACC_RES_Student_Activity_Fee</vt:lpstr>
      <vt:lpstr>FB_7.11T_STUDENT_FEES_BACC_RES_Student_Aid_Financial_Fee</vt:lpstr>
      <vt:lpstr>FB_7.11T_STUDENT_FEES_BACC_RES_Student_Fees_For_Fall_2023_24</vt:lpstr>
      <vt:lpstr>FB_7.11T_STUDENT_FEES_BACC_RES_Technology_Fee</vt:lpstr>
      <vt:lpstr>FB_7.11T_STUDENT_FEES_BACC_RES_The_Florida_College_System</vt:lpstr>
      <vt:lpstr>FB_7.11T_STUDENT_FEES_BACC_RES_Total</vt:lpstr>
      <vt:lpstr>FB_7.11T_STUDENT_FEES_BACC_RES_Tuition</vt:lpstr>
      <vt:lpstr>FB_7.12T_STUDENT_FEES_BACC_NR_2023_Fees_For_academic_Year_30_Hours</vt:lpstr>
      <vt:lpstr>FB_7.12T_STUDENT_FEES_BACC_NR_Baccalaurate_Degree_Programs</vt:lpstr>
      <vt:lpstr>FB_7.12T_STUDENT_FEES_BACC_NR_Capital_Improvement_Fee</vt:lpstr>
      <vt:lpstr>FB_7.12T_STUDENT_FEES_BACC_NR_College</vt:lpstr>
      <vt:lpstr>FB_7.12T_STUDENT_FEES_BACC_NR_Fee_Per_Credit_Hour</vt:lpstr>
      <vt:lpstr>FB_7.12T_STUDENT_FEES_BACC_NR_Nonresident_Students</vt:lpstr>
      <vt:lpstr>FB_7.12T_STUDENT_FEES_BACC_NR_Out_Of_State_Fee</vt:lpstr>
      <vt:lpstr>FB_7.12T_STUDENT_FEES_BACC_NR_Student_Activity_Fee</vt:lpstr>
      <vt:lpstr>FB_7.12T_STUDENT_FEES_BACC_NR_Student_Fees_For_Fall_2023_24</vt:lpstr>
      <vt:lpstr>FB_7.12T_STUDENT_FEES_BACC_NR_Student_Financial_Aid_Fee</vt:lpstr>
      <vt:lpstr>FB_7.12T_STUDENT_FEES_BACC_NR_Technology_Fee</vt:lpstr>
      <vt:lpstr>FB_7.12T_STUDENT_FEES_BACC_NR_The_Florida_College_System</vt:lpstr>
      <vt:lpstr>FB_7.12T_STUDENT_FEES_BACC_NR_Total</vt:lpstr>
      <vt:lpstr>FB_7.12T_STUDENT_FEES_BACC_NR_Tuition</vt:lpstr>
      <vt:lpstr>FB_7.13T_STUDENT_FEES_BACC_Fall_2022_And_Fall_2023</vt:lpstr>
      <vt:lpstr>FB_7.13T_STUDENT_FEES_BACC_Resident_And_Nonresident_Student_Fees_By_College</vt:lpstr>
      <vt:lpstr>FB_7.13T_STUDENT_FEES_BACC_Student_Fees_Comparsion_For_Baccalaureate_Degree_programs</vt:lpstr>
      <vt:lpstr>FB_7.13T_STUDENT_FEES_BACC_The_Florida_College_System</vt:lpstr>
      <vt:lpstr>FB_7.2T_OP_BUDG_FUND_HIST_Table_7.2T</vt:lpstr>
      <vt:lpstr>FB_7.3T_and_7.4T_COST_ANALYSIS_2022_23_Annual_Cost_Reports_Analysis</vt:lpstr>
      <vt:lpstr>FB_7.3T_and_7.4T_COST_ANALYSIS_Expenditures_By_Function</vt:lpstr>
      <vt:lpstr>FB_7.3T_and_7.4T_COST_ANALYSIS_The_Florida_College_system</vt:lpstr>
      <vt:lpstr>FB_7.5T_CA_EXP_BY_CAT_2022_23_Annual_Cost_Analysis</vt:lpstr>
      <vt:lpstr>FB_7.5T_CA_EXP_BY_CAT_Expenditures_By_Category</vt:lpstr>
      <vt:lpstr>FB_7.5T_CA_EXP_BY_CAT_The_Florida_College_System</vt:lpstr>
      <vt:lpstr>FB_7.6T_COST_ANALYSIS_SUMM_The_Florida_College_System</vt:lpstr>
      <vt:lpstr>FB_7.7T_COST_ANALYSIS_EXP_BY_CR_2022_23_Annual_Cost_Analysis</vt:lpstr>
      <vt:lpstr>FB_7.7T_COST_ANALYSIS_EXP_BY_CR_Expenditures_Per_Credit_Hour</vt:lpstr>
      <vt:lpstr>FB_7.7T_COST_ANALYSIS_EXP_BY_CR_The_Florida_College_System</vt:lpstr>
      <vt:lpstr>FB_7.8T_STUDENT_FEES_LL_RES_Fee_Per_Credit_Hour</vt:lpstr>
      <vt:lpstr>FB_7.8T_STUDENT_FEES_LL_RES_Lower_Level_Credit_Programs</vt:lpstr>
      <vt:lpstr>FB_7.8T_STUDENT_FEES_LL_RES_Resident_students</vt:lpstr>
      <vt:lpstr>FB_7.8T_STUDENT_FEES_LL_RES_Student_Fees_For_Fall_2023_24</vt:lpstr>
      <vt:lpstr>FB_7.8T_STUDENT_FEES_LL_RES_The_Florida_College_system</vt:lpstr>
      <vt:lpstr>FB_7.9T_STUDENT_FEES_LL_NR_2023_Fees_For_Academic_Year_30_Hours</vt:lpstr>
      <vt:lpstr>FB_7.9T_STUDENT_FEES_LL_NR_Caital_Improvement_Fee</vt:lpstr>
      <vt:lpstr>FB_7.9T_STUDENT_FEES_LL_NR_College</vt:lpstr>
      <vt:lpstr>FB_7.9T_STUDENT_FEES_LL_NR_Fee_Per_Crdit_Hour</vt:lpstr>
      <vt:lpstr>FB_7.9T_STUDENT_FEES_LL_NR_Financial_Aid_Fee</vt:lpstr>
      <vt:lpstr>FB_7.9T_STUDENT_FEES_LL_NR_Lower_Level_Credit_Programs</vt:lpstr>
      <vt:lpstr>FB_7.9T_STUDENT_FEES_LL_NR_Nonresident_Students</vt:lpstr>
      <vt:lpstr>FB_7.9T_STUDENT_FEES_LL_NR_Out_Of_State_Fee</vt:lpstr>
      <vt:lpstr>FB_7.9T_STUDENT_FEES_LL_NR_Student_Activity_Fee</vt:lpstr>
      <vt:lpstr>FB_7.9T_STUDENT_FEES_LL_NR_Student_Fees_For_Fall_2023_24</vt:lpstr>
      <vt:lpstr>FB_7.9T_STUDENT_FEES_LL_NR_Technology_Fee</vt:lpstr>
      <vt:lpstr>FB_7.9T_STUDENT_FEES_LL_NR_The_Florida_College_System</vt:lpstr>
      <vt:lpstr>FB_7.9T_STUDENT_FEES_LL_NR_Total</vt:lpstr>
      <vt:lpstr>FB_7.9T_STUDENT_FEES_LL_NR_Tuition</vt:lpstr>
      <vt:lpstr>FB_7_1T_Operating_Expenditures</vt:lpstr>
      <vt:lpstr>FB_7_3T_INSTITUTIONAL_SUPPORT</vt:lpstr>
      <vt:lpstr>FB1.2T_FALL_HDCT_RACE_Total_Percentage</vt:lpstr>
      <vt:lpstr>FB1.4FALL_HDCT_COLL_RACE_SEX_Black_African_American</vt:lpstr>
      <vt:lpstr>Federal_Stabilization_Funds</vt:lpstr>
      <vt:lpstr>Federalstabfunds</vt:lpstr>
      <vt:lpstr>Female</vt:lpstr>
      <vt:lpstr>FGC</vt:lpstr>
      <vt:lpstr>FINANCIAL_AID_FEE</vt:lpstr>
      <vt:lpstr>Financial_Information</vt:lpstr>
      <vt:lpstr>First_Time_First_Year</vt:lpstr>
      <vt:lpstr>First_Time_Transfer</vt:lpstr>
      <vt:lpstr>FJAX</vt:lpstr>
      <vt:lpstr>FKEY</vt:lpstr>
      <vt:lpstr>Florida_College_System</vt:lpstr>
      <vt:lpstr>FSW</vt:lpstr>
      <vt:lpstr>FTE_Enrollment</vt:lpstr>
      <vt:lpstr>FTE_ENROLLMENT__FUNDED__LOWER_AND_UPPER_DIVISION</vt:lpstr>
      <vt:lpstr>FTE_ENROLLMENT__FUNDED__LOWER_DIVISION</vt:lpstr>
      <vt:lpstr>FTE_ENROLLMENT_BY_DISCIPLINE__FUNDED__LOWER_AND_UPPER_DIVISION</vt:lpstr>
      <vt:lpstr>FTEEnrollment</vt:lpstr>
      <vt:lpstr>FULL_TIME</vt:lpstr>
      <vt:lpstr>FULLTIME4</vt:lpstr>
      <vt:lpstr>FUNDED_STUDENTS_ENROLLED_IN_A_COURSE</vt:lpstr>
      <vt:lpstr>Funded_Students_Enrolled_in_a_Course___All___Lower_Division_Non_Credit_and_Upper_Division</vt:lpstr>
      <vt:lpstr>Funded_Students_Enrolled_in_a_Course___Lower_Division_Non_Credit</vt:lpstr>
      <vt:lpstr>Funded_Students_Enrolled_in_a_Course___Upper_Division</vt:lpstr>
      <vt:lpstr>GED_PREP</vt:lpstr>
      <vt:lpstr>General_Revenue</vt:lpstr>
      <vt:lpstr>GeneralRevenue</vt:lpstr>
      <vt:lpstr>GRAND_TOTAL</vt:lpstr>
      <vt:lpstr>GRANDTOTAL1</vt:lpstr>
      <vt:lpstr>grandtotal123</vt:lpstr>
      <vt:lpstr>GRANDTOTAL4</vt:lpstr>
      <vt:lpstr>GULF</vt:lpstr>
      <vt:lpstr>Health</vt:lpstr>
      <vt:lpstr>Hearing</vt:lpstr>
      <vt:lpstr>HILL</vt:lpstr>
      <vt:lpstr>Hispanic</vt:lpstr>
      <vt:lpstr>Hispanic__Latino</vt:lpstr>
      <vt:lpstr>Hispanic_3</vt:lpstr>
      <vt:lpstr>Hispanic_Female</vt:lpstr>
      <vt:lpstr>Hispanic_Latino</vt:lpstr>
      <vt:lpstr>Hispanic_Male</vt:lpstr>
      <vt:lpstr>Hispanic_Percentage</vt:lpstr>
      <vt:lpstr>hispanic_Sum</vt:lpstr>
      <vt:lpstr>'FB 7.14T FACILITIES'!IDX</vt:lpstr>
      <vt:lpstr>Inactive</vt:lpstr>
      <vt:lpstr>Inactive_Programs</vt:lpstr>
      <vt:lpstr>'FB 7.13T STUDENT FEES BACC'!increase</vt:lpstr>
      <vt:lpstr>increase</vt:lpstr>
      <vt:lpstr>INDR</vt:lpstr>
      <vt:lpstr>Industrial</vt:lpstr>
      <vt:lpstr>INSTITUTIONAL_SUPPORT</vt:lpstr>
      <vt:lpstr>INSTITUTIONAL1</vt:lpstr>
      <vt:lpstr>Instructional</vt:lpstr>
      <vt:lpstr>Intellectual_Disability</vt:lpstr>
      <vt:lpstr>Learning</vt:lpstr>
      <vt:lpstr>LEP</vt:lpstr>
      <vt:lpstr>Less_than_Associate</vt:lpstr>
      <vt:lpstr>Life_Long_Learning</vt:lpstr>
      <vt:lpstr>lltuitionres</vt:lpstr>
      <vt:lpstr>Lottery_Funds</vt:lpstr>
      <vt:lpstr>Lotteryfunds</vt:lpstr>
      <vt:lpstr>LOWER_LEVEL_ADVANCED___PROFESSIONAL</vt:lpstr>
      <vt:lpstr>LOWER_NON_CREDIT</vt:lpstr>
      <vt:lpstr>LOWER5</vt:lpstr>
      <vt:lpstr>LSSC</vt:lpstr>
      <vt:lpstr>LTRCY_EAP</vt:lpstr>
      <vt:lpstr>Male</vt:lpstr>
      <vt:lpstr>Marketing</vt:lpstr>
      <vt:lpstr>Masters</vt:lpstr>
      <vt:lpstr>Mental</vt:lpstr>
      <vt:lpstr>MIAM</vt:lpstr>
      <vt:lpstr>Minorities</vt:lpstr>
      <vt:lpstr>NFLA</vt:lpstr>
      <vt:lpstr>Non_Deg_Cert_Seeking</vt:lpstr>
      <vt:lpstr>Non_Degree_Seeking</vt:lpstr>
      <vt:lpstr>Non_Instructional</vt:lpstr>
      <vt:lpstr>Non_Resident_Alien</vt:lpstr>
      <vt:lpstr>Non_Resident_Alien_Male</vt:lpstr>
      <vt:lpstr>Non_Resident_Alien_Percentage</vt:lpstr>
      <vt:lpstr>Non_Resident_Alien_Sum</vt:lpstr>
      <vt:lpstr>noninstr1</vt:lpstr>
      <vt:lpstr>NONINSTR5</vt:lpstr>
      <vt:lpstr>nonrescifee</vt:lpstr>
      <vt:lpstr>nonrescip</vt:lpstr>
      <vt:lpstr>nonrescollege</vt:lpstr>
      <vt:lpstr>nonresfees23</vt:lpstr>
      <vt:lpstr>nonresincrease</vt:lpstr>
      <vt:lpstr>nonresoosfee</vt:lpstr>
      <vt:lpstr>nonressafee</vt:lpstr>
      <vt:lpstr>nonressfafee</vt:lpstr>
      <vt:lpstr>nonrestechfee</vt:lpstr>
      <vt:lpstr>nonrestotal</vt:lpstr>
      <vt:lpstr>nonrestuition</vt:lpstr>
      <vt:lpstr>Number</vt:lpstr>
      <vt:lpstr>Number_of_Sites</vt:lpstr>
      <vt:lpstr>NWFC</vt:lpstr>
      <vt:lpstr>Occupation</vt:lpstr>
      <vt:lpstr>Occupational_Activity</vt:lpstr>
      <vt:lpstr>of_Total</vt:lpstr>
      <vt:lpstr>Operating_Expenditures</vt:lpstr>
      <vt:lpstr>Other</vt:lpstr>
      <vt:lpstr>Other_Minority</vt:lpstr>
      <vt:lpstr>Other_Minority_2</vt:lpstr>
      <vt:lpstr>Other_Minority_Female</vt:lpstr>
      <vt:lpstr>Other_Minority_Male</vt:lpstr>
      <vt:lpstr>Other_Minority_Percentage</vt:lpstr>
      <vt:lpstr>Other_Minority_Sum</vt:lpstr>
      <vt:lpstr>other1</vt:lpstr>
      <vt:lpstr>other12</vt:lpstr>
      <vt:lpstr>OUT_OF_STATE__FEE</vt:lpstr>
      <vt:lpstr>OUT_OF_STATE_FEE</vt:lpstr>
      <vt:lpstr>Owned_Total_Gross_Square_Feet</vt:lpstr>
      <vt:lpstr>Pacific</vt:lpstr>
      <vt:lpstr>Pacific_Islander</vt:lpstr>
      <vt:lpstr>PALM</vt:lpstr>
      <vt:lpstr>PART_TIME</vt:lpstr>
      <vt:lpstr>PARTTIME4</vt:lpstr>
      <vt:lpstr>PASC</vt:lpstr>
      <vt:lpstr>PENS</vt:lpstr>
      <vt:lpstr>percent</vt:lpstr>
      <vt:lpstr>Percentage_By_Category</vt:lpstr>
      <vt:lpstr>percentageincrease</vt:lpstr>
      <vt:lpstr>Personnel_Expense__Full_Time</vt:lpstr>
      <vt:lpstr>Personnel_Expense__Part_Time</vt:lpstr>
      <vt:lpstr>personnelexp1ft</vt:lpstr>
      <vt:lpstr>personnelexppt</vt:lpstr>
      <vt:lpstr>Physical</vt:lpstr>
      <vt:lpstr>PLANT_OPER.__MAINTENANCE</vt:lpstr>
      <vt:lpstr>PLANT1</vt:lpstr>
      <vt:lpstr>Points_of_Interest</vt:lpstr>
      <vt:lpstr>Points_of_Interest_Tab_2</vt:lpstr>
      <vt:lpstr>POLK</vt:lpstr>
      <vt:lpstr>Post_baccalaureate_programs</vt:lpstr>
      <vt:lpstr>POST_SECONDARY_ADULT_VOCATIONAL</vt:lpstr>
      <vt:lpstr>Post_Secondary_Vocational</vt:lpstr>
      <vt:lpstr>post_seconday</vt:lpstr>
      <vt:lpstr>POST5</vt:lpstr>
      <vt:lpstr>POSTSEC_ADULT_VOC</vt:lpstr>
      <vt:lpstr>POSTSEC_VOC</vt:lpstr>
      <vt:lpstr>POSTSEC5</vt:lpstr>
      <vt:lpstr>postsecondadultvoc</vt:lpstr>
      <vt:lpstr>postsecondary</vt:lpstr>
      <vt:lpstr>postsecondary_adult_vocation</vt:lpstr>
      <vt:lpstr>Postsecondary_Adult_Vocational</vt:lpstr>
      <vt:lpstr>POSTSECONDVOC8</vt:lpstr>
      <vt:lpstr>postsecvocational</vt:lpstr>
      <vt:lpstr>POSTSECVOCATIONAL8</vt:lpstr>
      <vt:lpstr>'FB 7.10T STUDENT FEES LL '!Print_Area</vt:lpstr>
      <vt:lpstr>'FB 7.11T STUDENT FEES BACC RES'!Print_Area</vt:lpstr>
      <vt:lpstr>'FB 7.12T STUDENT FEES BACC NR'!Print_Area</vt:lpstr>
      <vt:lpstr>'FB 7.13T STUDENT FEES BACC'!Print_Area</vt:lpstr>
      <vt:lpstr>'FB 7.14T FACILITIES'!Print_Area</vt:lpstr>
      <vt:lpstr>'FB 7.1T OP EXP'!Print_Area</vt:lpstr>
      <vt:lpstr>'FB 7.2T OP BUDG FUND HIST'!Print_Area</vt:lpstr>
      <vt:lpstr>'FB 7.7T COST ANALYSIS EXP BY CR'!Print_Area</vt:lpstr>
      <vt:lpstr>'FB 7.8T STUDENT FEES LL RES'!Print_Area</vt:lpstr>
      <vt:lpstr>'FB 7.9T STUDENT FEES LL NR'!Print_Area</vt:lpstr>
      <vt:lpstr>'Table of Contents'!Print_Area</vt:lpstr>
      <vt:lpstr>Professional</vt:lpstr>
      <vt:lpstr>Program_Enrollment</vt:lpstr>
      <vt:lpstr>Programs___2022_23</vt:lpstr>
      <vt:lpstr>psav2</vt:lpstr>
      <vt:lpstr>psave12</vt:lpstr>
      <vt:lpstr>psv1_2</vt:lpstr>
      <vt:lpstr>psvk</vt:lpstr>
      <vt:lpstr>Public__Service</vt:lpstr>
      <vt:lpstr>Public_Service</vt:lpstr>
      <vt:lpstr>Race_Ethnicity</vt:lpstr>
      <vt:lpstr>Race_Ethnicity_and_Sex</vt:lpstr>
      <vt:lpstr>Rec_and_Leisure</vt:lpstr>
      <vt:lpstr>Reporting_Year</vt:lpstr>
      <vt:lpstr>ReportingYear</vt:lpstr>
      <vt:lpstr>rescifee</vt:lpstr>
      <vt:lpstr>rescip</vt:lpstr>
      <vt:lpstr>rescollege</vt:lpstr>
      <vt:lpstr>resfafee</vt:lpstr>
      <vt:lpstr>resfees23</vt:lpstr>
      <vt:lpstr>ressfafee</vt:lpstr>
      <vt:lpstr>restechfee</vt:lpstr>
      <vt:lpstr>restotal</vt:lpstr>
      <vt:lpstr>restuition</vt:lpstr>
      <vt:lpstr>safee</vt:lpstr>
      <vt:lpstr>Salary</vt:lpstr>
      <vt:lpstr>SANF</vt:lpstr>
      <vt:lpstr>SCF</vt:lpstr>
      <vt:lpstr>SEMI</vt:lpstr>
      <vt:lpstr>SFLA</vt:lpstr>
      <vt:lpstr>Sites__Inventory_and_Value_by_College</vt:lpstr>
      <vt:lpstr>Special_Populations</vt:lpstr>
      <vt:lpstr>Speech</vt:lpstr>
      <vt:lpstr>ST.J</vt:lpstr>
      <vt:lpstr>ST.P</vt:lpstr>
      <vt:lpstr>Staff_Resources__Fall_2023</vt:lpstr>
      <vt:lpstr>STUDENT_ACTIVITY_FEE</vt:lpstr>
      <vt:lpstr>STUDENT_AID_FINANCIAL_FEE</vt:lpstr>
      <vt:lpstr>Student_Fees</vt:lpstr>
      <vt:lpstr>STUDENT_FINANCIAL_AID_FEE</vt:lpstr>
      <vt:lpstr>STUDENT_SERVICES</vt:lpstr>
      <vt:lpstr>STUDENT1</vt:lpstr>
      <vt:lpstr>studentactfee</vt:lpstr>
      <vt:lpstr>studentfees</vt:lpstr>
      <vt:lpstr>STUDENTS_ENROLLED_IN_A_COURSE</vt:lpstr>
      <vt:lpstr>Students_Enrolled_in_a_Course___All___Lower_Division_Non_Credit_and_Upper_Division</vt:lpstr>
      <vt:lpstr>Students_Enrolled_in_a_Course___Lower_Division_Non_Credit</vt:lpstr>
      <vt:lpstr>Students_Enrolled_in_a_Course___Upper_Division</vt:lpstr>
      <vt:lpstr>STUDENTS_SERVED</vt:lpstr>
      <vt:lpstr>Students_Served___All___Lower_Division_Non_Credit_and_Upper_Division</vt:lpstr>
      <vt:lpstr>Students_Served___Lower_Division_Non_Credit</vt:lpstr>
      <vt:lpstr>Students_Served___Upper_Division</vt:lpstr>
      <vt:lpstr>studentserv</vt:lpstr>
      <vt:lpstr>Subtotal</vt:lpstr>
      <vt:lpstr>Sum</vt:lpstr>
      <vt:lpstr>SYST</vt:lpstr>
      <vt:lpstr>TALL</vt:lpstr>
      <vt:lpstr>techfee</vt:lpstr>
      <vt:lpstr>techfee12</vt:lpstr>
      <vt:lpstr>TECHNOLOGY_FEE</vt:lpstr>
      <vt:lpstr>Term</vt:lpstr>
      <vt:lpstr>'FB 7.10T STUDENT FEES LL '!THE_FLORIDA_COLLEGE_SYSTEM</vt:lpstr>
      <vt:lpstr>'FB 7.13T STUDENT FEES BACC'!THE_FLORIDA_COLLEGE_SYSTEM</vt:lpstr>
      <vt:lpstr>THE_FLORIDA_COLLEGE_SYSTEM</vt:lpstr>
      <vt:lpstr>TOC_FTE_Enrollment</vt:lpstr>
      <vt:lpstr>TOTAL</vt:lpstr>
      <vt:lpstr>Total__Duplicated</vt:lpstr>
      <vt:lpstr>Total_Acres</vt:lpstr>
      <vt:lpstr>TOTAL_ADULT_BASIC___SECONDARY</vt:lpstr>
      <vt:lpstr>Total_Adult_Education</vt:lpstr>
      <vt:lpstr>TOTAL_ADVANCED___PROFESSIONAL</vt:lpstr>
      <vt:lpstr>Total_Apprentice</vt:lpstr>
      <vt:lpstr>Total_College_Credit</vt:lpstr>
      <vt:lpstr>Total_College_Credit___Developmental_Education</vt:lpstr>
      <vt:lpstr>TOTAL_COLLEGE_CREDIT___DEVELOPMNETAL_EDUCATION</vt:lpstr>
      <vt:lpstr>total_college_credit_and_deved</vt:lpstr>
      <vt:lpstr>total_college_credit123</vt:lpstr>
      <vt:lpstr>TOTAL_CONTINUING_WORKFORCE_ED</vt:lpstr>
      <vt:lpstr>total_dev_ed123</vt:lpstr>
      <vt:lpstr>Total_Developmental_Education</vt:lpstr>
      <vt:lpstr>Total_Educ.___Gen._Budget</vt:lpstr>
      <vt:lpstr>TOTAL_EXPENSES_EXCLUDING_TRANSFERS</vt:lpstr>
      <vt:lpstr>TOTAL_FTE___LOWER_DIVISION</vt:lpstr>
      <vt:lpstr>TOTAL_FTE___NON_CREDIT</vt:lpstr>
      <vt:lpstr>TOTAL_FTE_FOR_CREDIT</vt:lpstr>
      <vt:lpstr>Total_Full_Time_Students</vt:lpstr>
      <vt:lpstr>Total_Instructional</vt:lpstr>
      <vt:lpstr>TOTAL_INSTRUCTIONAL_COSTS</vt:lpstr>
      <vt:lpstr>total_instructional123</vt:lpstr>
      <vt:lpstr>Total_Lower</vt:lpstr>
      <vt:lpstr>Total_Lower_Division</vt:lpstr>
      <vt:lpstr>total_noninstr</vt:lpstr>
      <vt:lpstr>Total_Operating_Campuses</vt:lpstr>
      <vt:lpstr>Total_Owned_Buildings</vt:lpstr>
      <vt:lpstr>TOTAL_PERSONNEL_EXPENSE</vt:lpstr>
      <vt:lpstr>TOTAL_POSTSECONDARY_ADULT_VOC</vt:lpstr>
      <vt:lpstr>TOTAL_POSTSECONDARY_VOC.</vt:lpstr>
      <vt:lpstr>Total_Sum</vt:lpstr>
      <vt:lpstr>Total_Unknowns</vt:lpstr>
      <vt:lpstr>Total_Upper</vt:lpstr>
      <vt:lpstr>Total_Upper_Division</vt:lpstr>
      <vt:lpstr>TOTAL_VOCATIONAL_PREP.</vt:lpstr>
      <vt:lpstr>TOTAL1</vt:lpstr>
      <vt:lpstr>total123</vt:lpstr>
      <vt:lpstr>TOTAL4</vt:lpstr>
      <vt:lpstr>TOTAL5</vt:lpstr>
      <vt:lpstr>TOTAL6</vt:lpstr>
      <vt:lpstr>totaladulted</vt:lpstr>
      <vt:lpstr>TOTALADULTED5</vt:lpstr>
      <vt:lpstr>totaladulteducation</vt:lpstr>
      <vt:lpstr>totalall</vt:lpstr>
      <vt:lpstr>TOTALAPP5</vt:lpstr>
      <vt:lpstr>totalappren</vt:lpstr>
      <vt:lpstr>totalapprentice123</vt:lpstr>
      <vt:lpstr>TOTALCC</vt:lpstr>
      <vt:lpstr>totalcollegecredit</vt:lpstr>
      <vt:lpstr>totaldeved</vt:lpstr>
      <vt:lpstr>TOTALDEVED5</vt:lpstr>
      <vt:lpstr>totaleducbudget</vt:lpstr>
      <vt:lpstr>TOTALEXP1</vt:lpstr>
      <vt:lpstr>TOTALEXP4</vt:lpstr>
      <vt:lpstr>totalexpex</vt:lpstr>
      <vt:lpstr>totalfees</vt:lpstr>
      <vt:lpstr>totalinst</vt:lpstr>
      <vt:lpstr>TOTALINST5</vt:lpstr>
      <vt:lpstr>totalnoninst</vt:lpstr>
      <vt:lpstr>TOTALTOTAL</vt:lpstr>
      <vt:lpstr>transfer234</vt:lpstr>
      <vt:lpstr>TRANSFERS1</vt:lpstr>
      <vt:lpstr>transfers123</vt:lpstr>
      <vt:lpstr>TRANSFERS4</vt:lpstr>
      <vt:lpstr>TUITION</vt:lpstr>
      <vt:lpstr>Tuition12</vt:lpstr>
      <vt:lpstr>Two_or_More</vt:lpstr>
      <vt:lpstr>Two_or_More_Races</vt:lpstr>
      <vt:lpstr>Two_Or_More_Races_2</vt:lpstr>
      <vt:lpstr>Two_Or_More_Races_Female</vt:lpstr>
      <vt:lpstr>Two_Or_More_Races_Male</vt:lpstr>
      <vt:lpstr>Two_Or_More_Races_Percentage</vt:lpstr>
      <vt:lpstr>Two_Or_More_Races_Sum</vt:lpstr>
      <vt:lpstr>Uknown_Ethnicity_Female</vt:lpstr>
      <vt:lpstr>Uknown_Ethnicity_Male</vt:lpstr>
      <vt:lpstr>UNALLOCATED_COSTS_EXCLUDING_TRANSFERS</vt:lpstr>
      <vt:lpstr>UNALLOCATED1</vt:lpstr>
      <vt:lpstr>Unduplicated</vt:lpstr>
      <vt:lpstr>Unduplicated_Headcount</vt:lpstr>
      <vt:lpstr>Unknown</vt:lpstr>
      <vt:lpstr>Unknown__Ethnicity</vt:lpstr>
      <vt:lpstr>Unknown_Ethnicity</vt:lpstr>
      <vt:lpstr>Unknown_Ethnicity_Percentage</vt:lpstr>
      <vt:lpstr>Unknown_Ethnicity_Sum</vt:lpstr>
      <vt:lpstr>Unknown_Not_Applicable</vt:lpstr>
      <vt:lpstr>Unknowns</vt:lpstr>
      <vt:lpstr>UPPER</vt:lpstr>
      <vt:lpstr>UPPER_DIVISION</vt:lpstr>
      <vt:lpstr>UPPER_LEVEL_ADVANCED___PROFESSIONAL</vt:lpstr>
      <vt:lpstr>UPPER5</vt:lpstr>
      <vt:lpstr>VALE</vt:lpstr>
      <vt:lpstr>Visual</vt:lpstr>
      <vt:lpstr>VOC_PREP</vt:lpstr>
      <vt:lpstr>VOC_PREP_EAP</vt:lpstr>
      <vt:lpstr>VOCAPREP</vt:lpstr>
      <vt:lpstr>Vocational_Prep</vt:lpstr>
      <vt:lpstr>VOCATIONAL_PREPARATION</vt:lpstr>
      <vt:lpstr>VOCATIONAL_PREPARATORY</vt:lpstr>
      <vt:lpstr>vocationalprep123</vt:lpstr>
      <vt:lpstr>VOCATIONALPREP8</vt:lpstr>
      <vt:lpstr>White</vt:lpstr>
      <vt:lpstr>White_2</vt:lpstr>
      <vt:lpstr>White_Female</vt:lpstr>
      <vt:lpstr>White_Male</vt:lpstr>
      <vt:lpstr>White_Percentage</vt:lpstr>
      <vt:lpstr>White_Sum</vt:lpstr>
      <vt:lpstr>Workforce_Education</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Book 2024 (PERA 2208q)</dc:title>
  <dc:subject/>
  <dc:creator>Christine.Allen</dc:creator>
  <cp:keywords/>
  <dc:description/>
  <cp:lastModifiedBy>Hargreaves, Yvette</cp:lastModifiedBy>
  <cp:revision>1</cp:revision>
  <dcterms:created xsi:type="dcterms:W3CDTF">2023-02-16T13:16:08Z</dcterms:created>
  <dcterms:modified xsi:type="dcterms:W3CDTF">2026-03-26T20:23:23Z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0x010100032D7372E98F834AAC20092EE9CBAF22</vt:lpwstr>
  </property>
</Properties>
</file>