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658E1F39-FDFE-487D-8F46-3BB1FE2C1C5A}" xr6:coauthVersionLast="36" xr6:coauthVersionMax="36" xr10:uidLastSave="{00000000-0000-0000-0000-000000000000}"/>
  <bookViews>
    <workbookView xWindow="28680" yWindow="-120" windowWidth="29040" windowHeight="15720" tabRatio="721" firstSheet="2" activeTab="9" xr2:uid="{00000000-000D-0000-FFFF-FFFF00000000}"/>
  </bookViews>
  <sheets>
    <sheet name="Classooms" sheetId="14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r:id="rId7"/>
    <sheet name="Gymnasium" sheetId="11" r:id="rId8"/>
    <sheet name="Student Services" sheetId="8" r:id="rId9"/>
    <sheet name="Support Services" sheetId="10" r:id="rId10"/>
  </sheets>
  <definedNames>
    <definedName name="_12_31_Cost">Classooms!$H$6</definedName>
    <definedName name="Agency">Classooms!$A$7</definedName>
    <definedName name="at_Completion">Classooms!$C$7</definedName>
    <definedName name="Completion">Classooms!$D$6</definedName>
    <definedName name="Completion_Date">Classooms!$E$7</definedName>
    <definedName name="Construction_Cost">Classooms!$C$6</definedName>
    <definedName name="Construction_Costs">Classooms!$J$6</definedName>
    <definedName name="Date">Classooms!$D$7</definedName>
    <definedName name="December">Classooms!$F$6</definedName>
    <definedName name="December_ENR">Classooms!$F$7</definedName>
    <definedName name="ENR">Classooms!$E$6</definedName>
    <definedName name="ENR_Cost">Classooms!$G$6</definedName>
    <definedName name="Factor">Classooms!$G$7</definedName>
    <definedName name="GSF">Classooms!$I$7</definedName>
    <definedName name="in_____12_31_18">Classooms!$J$7</definedName>
    <definedName name="Per_GSF">Classooms!$H$7</definedName>
    <definedName name="_xlnm.Print_Area" localSheetId="5">'Auditorium-Exhibits'!$A$1:$J$27</definedName>
    <definedName name="_xlnm.Print_Area" localSheetId="0">Classooms!$A$1:$J$44</definedName>
    <definedName name="_xlnm.Print_Area" localSheetId="7">Gymnasium!$A$1:$J$23</definedName>
    <definedName name="_xlnm.Print_Area" localSheetId="6">'Instructional Media'!$A$8:$J$17</definedName>
    <definedName name="_xlnm.Print_Area" localSheetId="2">Library!$A$1:$J$23</definedName>
    <definedName name="_xlnm.Print_Area" localSheetId="4">Offices!$A$1:$J$68</definedName>
    <definedName name="_xlnm.Print_Area" localSheetId="3">'Research Labs'!$A$1:$J$27</definedName>
    <definedName name="_xlnm.Print_Area" localSheetId="8">'Student Services'!$A$1:$J$20</definedName>
    <definedName name="_xlnm.Print_Area" localSheetId="9">'Support Services'!$A$1:$J$32</definedName>
    <definedName name="_xlnm.Print_Area" localSheetId="1">'Teaching Labs'!$A$1:$J$56</definedName>
    <definedName name="Print_Area_MI" localSheetId="5">'Auditorium-Exhibits'!$A$9:$J$28</definedName>
    <definedName name="Print_Area_MI" localSheetId="7">Gymnasium!$A$9:$J$23</definedName>
    <definedName name="Print_Area_MI" localSheetId="6">'Instructional Media'!$A$9:$J$17</definedName>
    <definedName name="Print_Area_MI" localSheetId="2">Library!$A$9:$J$23</definedName>
    <definedName name="Print_Area_MI" localSheetId="4">Offices!$A$9:$J$67</definedName>
    <definedName name="Print_Area_MI" localSheetId="3">'Research Labs'!$A$9:$J$26</definedName>
    <definedName name="Print_Area_MI" localSheetId="8">'Student Services'!$A$9:$J$21</definedName>
    <definedName name="Print_Area_MI" localSheetId="9">'Support Services'!$A$9:$J$31</definedName>
    <definedName name="Print_Area_MI" localSheetId="1">'Teaching Labs'!$A$9:$J$56</definedName>
    <definedName name="Print_Area_MI">#REF!</definedName>
    <definedName name="_xlnm.Print_Titles" localSheetId="5">'Auditorium-Exhibits'!$1:$7</definedName>
    <definedName name="_xlnm.Print_Titles" localSheetId="0">Classooms!$1:$7</definedName>
    <definedName name="_xlnm.Print_Titles" localSheetId="7">Gymnasium!$1:$7</definedName>
    <definedName name="_xlnm.Print_Titles" localSheetId="6">'Instructional Media'!$1:$7</definedName>
    <definedName name="_xlnm.Print_Titles" localSheetId="2">Library!$1:$7</definedName>
    <definedName name="_xlnm.Print_Titles" localSheetId="4">Offices!$1:$8</definedName>
    <definedName name="_xlnm.Print_Titles" localSheetId="3">'Research Labs'!$1:$7</definedName>
    <definedName name="_xlnm.Print_Titles" localSheetId="8">'Student Services'!$1:$7</definedName>
    <definedName name="_xlnm.Print_Titles" localSheetId="9">'Support Services'!$1:$7</definedName>
    <definedName name="_xlnm.Print_Titles" localSheetId="1">'Teaching Labs'!$1:$7</definedName>
    <definedName name="Print_Titles_MI" localSheetId="5">'Auditorium-Exhibits'!$1:$7</definedName>
    <definedName name="Print_Titles_MI" localSheetId="7">Gymnasium!$1:$7</definedName>
    <definedName name="Print_Titles_MI" localSheetId="6">'Instructional Media'!$1:$7</definedName>
    <definedName name="Print_Titles_MI" localSheetId="2">Library!$1:$7</definedName>
    <definedName name="Print_Titles_MI" localSheetId="4">Offices!$1:$7</definedName>
    <definedName name="Print_Titles_MI" localSheetId="3">'Research Labs'!$1:$7</definedName>
    <definedName name="Print_Titles_MI" localSheetId="8">'Student Services'!$1:$7</definedName>
    <definedName name="Print_Titles_MI" localSheetId="9">'Support Services'!$1:$7</definedName>
    <definedName name="Print_Titles_MI" localSheetId="1">'Teaching Labs'!$1:$7</definedName>
    <definedName name="Projects">Classooms!$B$7</definedName>
    <definedName name="Space_Category">Classooms!$A$6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J11" i="2" s="1"/>
  <c r="G12" i="2"/>
  <c r="H12" i="2" s="1"/>
  <c r="G13" i="2"/>
  <c r="H13" i="2" s="1"/>
  <c r="G14" i="2"/>
  <c r="H14" i="2" s="1"/>
  <c r="G15" i="2"/>
  <c r="H15" i="2"/>
  <c r="J15" i="2"/>
  <c r="G16" i="2"/>
  <c r="H16" i="2"/>
  <c r="G17" i="2"/>
  <c r="H17" i="2" s="1"/>
  <c r="G18" i="2"/>
  <c r="J18" i="2" s="1"/>
  <c r="H18" i="2"/>
  <c r="G19" i="2"/>
  <c r="H19" i="2" s="1"/>
  <c r="G62" i="5"/>
  <c r="H62" i="5" s="1"/>
  <c r="G63" i="5"/>
  <c r="I65" i="5"/>
  <c r="I29" i="10"/>
  <c r="I14" i="7"/>
  <c r="I24" i="6"/>
  <c r="J22" i="6"/>
  <c r="H22" i="6"/>
  <c r="G22" i="6"/>
  <c r="I53" i="2"/>
  <c r="G49" i="2"/>
  <c r="J49" i="2" s="1"/>
  <c r="I42" i="14"/>
  <c r="J16" i="14"/>
  <c r="H63" i="5"/>
  <c r="J62" i="5"/>
  <c r="J12" i="10"/>
  <c r="J15" i="10"/>
  <c r="J19" i="10"/>
  <c r="J22" i="10"/>
  <c r="J23" i="10"/>
  <c r="J25" i="10"/>
  <c r="J11" i="10"/>
  <c r="J11" i="7"/>
  <c r="J14" i="6"/>
  <c r="J17" i="6"/>
  <c r="J31" i="5"/>
  <c r="J39" i="5"/>
  <c r="J56" i="5"/>
  <c r="J19" i="4"/>
  <c r="J11" i="4"/>
  <c r="J13" i="3"/>
  <c r="J34" i="2"/>
  <c r="J45" i="2"/>
  <c r="J46" i="2"/>
  <c r="H27" i="10"/>
  <c r="G27" i="10"/>
  <c r="J27" i="10" s="1"/>
  <c r="G61" i="5"/>
  <c r="J61" i="5" s="1"/>
  <c r="H50" i="2"/>
  <c r="G50" i="2"/>
  <c r="J50" i="2" s="1"/>
  <c r="G14" i="8"/>
  <c r="J14" i="8" s="1"/>
  <c r="I20" i="3"/>
  <c r="G18" i="3"/>
  <c r="H18" i="3" s="1"/>
  <c r="G48" i="2"/>
  <c r="J48" i="2"/>
  <c r="G47" i="2"/>
  <c r="J47" i="2" s="1"/>
  <c r="G46" i="2"/>
  <c r="H46" i="2"/>
  <c r="G21" i="6"/>
  <c r="J21" i="6" s="1"/>
  <c r="G15" i="8"/>
  <c r="H15" i="8" s="1"/>
  <c r="G12" i="7"/>
  <c r="H12" i="7" s="1"/>
  <c r="G11" i="7"/>
  <c r="H11" i="7"/>
  <c r="G56" i="5"/>
  <c r="H56" i="5" s="1"/>
  <c r="G58" i="5"/>
  <c r="J58" i="5"/>
  <c r="G57" i="5"/>
  <c r="J57" i="5" s="1"/>
  <c r="I24" i="4"/>
  <c r="G22" i="4"/>
  <c r="H22" i="4"/>
  <c r="G42" i="2"/>
  <c r="J42" i="2" s="1"/>
  <c r="G43" i="2"/>
  <c r="J43" i="2"/>
  <c r="G44" i="2"/>
  <c r="J44" i="2" s="1"/>
  <c r="G39" i="14"/>
  <c r="H39" i="14"/>
  <c r="G26" i="10"/>
  <c r="H26" i="10" s="1"/>
  <c r="G45" i="2"/>
  <c r="H45" i="2" s="1"/>
  <c r="I17" i="8"/>
  <c r="G13" i="8"/>
  <c r="J13" i="8" s="1"/>
  <c r="G60" i="5"/>
  <c r="J60" i="5" s="1"/>
  <c r="H60" i="5"/>
  <c r="G59" i="5"/>
  <c r="J59" i="5" s="1"/>
  <c r="G40" i="14"/>
  <c r="H40" i="14"/>
  <c r="G38" i="14"/>
  <c r="H38" i="14" s="1"/>
  <c r="G25" i="10"/>
  <c r="G12" i="8"/>
  <c r="J12" i="8" s="1"/>
  <c r="G49" i="5"/>
  <c r="J49" i="5" s="1"/>
  <c r="I20" i="11"/>
  <c r="G18" i="11"/>
  <c r="J18" i="11" s="1"/>
  <c r="G55" i="5"/>
  <c r="J55" i="5" s="1"/>
  <c r="G53" i="5"/>
  <c r="J53" i="5" s="1"/>
  <c r="G21" i="4"/>
  <c r="H21" i="4" s="1"/>
  <c r="G39" i="2"/>
  <c r="H39" i="2"/>
  <c r="G37" i="14"/>
  <c r="J37" i="14"/>
  <c r="G36" i="14"/>
  <c r="H36" i="14" s="1"/>
  <c r="G35" i="14"/>
  <c r="J35" i="14" s="1"/>
  <c r="G34" i="14"/>
  <c r="J34" i="14" s="1"/>
  <c r="G33" i="14"/>
  <c r="J33" i="14"/>
  <c r="G32" i="14"/>
  <c r="J32" i="14" s="1"/>
  <c r="G31" i="14"/>
  <c r="J31" i="14" s="1"/>
  <c r="G30" i="14"/>
  <c r="J30" i="14" s="1"/>
  <c r="G29" i="14"/>
  <c r="H29" i="14"/>
  <c r="G28" i="14"/>
  <c r="J28" i="14" s="1"/>
  <c r="G27" i="14"/>
  <c r="J27" i="14"/>
  <c r="G26" i="14"/>
  <c r="J26" i="14" s="1"/>
  <c r="G25" i="14"/>
  <c r="J25" i="14" s="1"/>
  <c r="G24" i="14"/>
  <c r="H24" i="14" s="1"/>
  <c r="G23" i="14"/>
  <c r="J23" i="14"/>
  <c r="G22" i="14"/>
  <c r="J22" i="14" s="1"/>
  <c r="G21" i="14"/>
  <c r="J21" i="14"/>
  <c r="G20" i="14"/>
  <c r="J20" i="14" s="1"/>
  <c r="H20" i="14"/>
  <c r="G19" i="14"/>
  <c r="J19" i="14"/>
  <c r="H19" i="14"/>
  <c r="G18" i="14"/>
  <c r="J18" i="14"/>
  <c r="G17" i="14"/>
  <c r="H17" i="14" s="1"/>
  <c r="G16" i="14"/>
  <c r="G15" i="14"/>
  <c r="J15" i="14" s="1"/>
  <c r="G14" i="14"/>
  <c r="J14" i="14"/>
  <c r="G13" i="14"/>
  <c r="J13" i="14"/>
  <c r="G12" i="14"/>
  <c r="J12" i="14"/>
  <c r="G11" i="14"/>
  <c r="H11" i="14" s="1"/>
  <c r="G11" i="11"/>
  <c r="J11" i="11" s="1"/>
  <c r="H11" i="11"/>
  <c r="G22" i="10"/>
  <c r="H22" i="10" s="1"/>
  <c r="G50" i="5"/>
  <c r="H50" i="5" s="1"/>
  <c r="G20" i="6"/>
  <c r="H20" i="6" s="1"/>
  <c r="G54" i="5"/>
  <c r="H54" i="5" s="1"/>
  <c r="J54" i="5"/>
  <c r="G11" i="4"/>
  <c r="G12" i="4"/>
  <c r="J12" i="4" s="1"/>
  <c r="G13" i="4"/>
  <c r="J13" i="4" s="1"/>
  <c r="G14" i="4"/>
  <c r="J14" i="4"/>
  <c r="H14" i="4"/>
  <c r="G15" i="4"/>
  <c r="J15" i="4" s="1"/>
  <c r="G16" i="4"/>
  <c r="H16" i="4"/>
  <c r="G17" i="4"/>
  <c r="H17" i="4" s="1"/>
  <c r="G18" i="4"/>
  <c r="J18" i="4" s="1"/>
  <c r="G19" i="4"/>
  <c r="H19" i="4" s="1"/>
  <c r="G20" i="4"/>
  <c r="H20" i="4" s="1"/>
  <c r="G16" i="3"/>
  <c r="H16" i="3" s="1"/>
  <c r="G17" i="3"/>
  <c r="J17" i="3" s="1"/>
  <c r="G38" i="2"/>
  <c r="J38" i="2"/>
  <c r="G24" i="10"/>
  <c r="J24" i="10" s="1"/>
  <c r="G37" i="2"/>
  <c r="J37" i="2" s="1"/>
  <c r="G17" i="11"/>
  <c r="J17" i="11" s="1"/>
  <c r="G51" i="5"/>
  <c r="J51" i="5" s="1"/>
  <c r="G52" i="5"/>
  <c r="J52" i="5" s="1"/>
  <c r="G40" i="2"/>
  <c r="J40" i="2" s="1"/>
  <c r="G41" i="2"/>
  <c r="J41" i="2" s="1"/>
  <c r="G15" i="3"/>
  <c r="H15" i="3" s="1"/>
  <c r="G16" i="11"/>
  <c r="J16" i="11" s="1"/>
  <c r="G23" i="10"/>
  <c r="G48" i="5"/>
  <c r="J48" i="5" s="1"/>
  <c r="G46" i="5"/>
  <c r="J46" i="5"/>
  <c r="G44" i="5"/>
  <c r="J44" i="5"/>
  <c r="H44" i="5"/>
  <c r="G45" i="5"/>
  <c r="J45" i="5" s="1"/>
  <c r="G47" i="5"/>
  <c r="J47" i="5" s="1"/>
  <c r="G35" i="2"/>
  <c r="H35" i="2" s="1"/>
  <c r="G36" i="2"/>
  <c r="H36" i="2" s="1"/>
  <c r="G34" i="2"/>
  <c r="H34" i="2"/>
  <c r="G20" i="10"/>
  <c r="J20" i="10" s="1"/>
  <c r="G21" i="10"/>
  <c r="J21" i="10" s="1"/>
  <c r="G12" i="5"/>
  <c r="J12" i="5"/>
  <c r="H12" i="5"/>
  <c r="G11" i="3"/>
  <c r="J11" i="3" s="1"/>
  <c r="G19" i="10"/>
  <c r="G18" i="10"/>
  <c r="H18" i="10" s="1"/>
  <c r="G17" i="10"/>
  <c r="H17" i="10" s="1"/>
  <c r="G16" i="10"/>
  <c r="H16" i="10" s="1"/>
  <c r="G15" i="10"/>
  <c r="H15" i="10" s="1"/>
  <c r="G13" i="10"/>
  <c r="J13" i="10" s="1"/>
  <c r="H13" i="10"/>
  <c r="G14" i="10"/>
  <c r="J14" i="10" s="1"/>
  <c r="G12" i="10"/>
  <c r="H12" i="10"/>
  <c r="G11" i="10"/>
  <c r="H11" i="10" s="1"/>
  <c r="G19" i="6"/>
  <c r="H19" i="6" s="1"/>
  <c r="G12" i="6"/>
  <c r="J12" i="6" s="1"/>
  <c r="G13" i="6"/>
  <c r="J13" i="6" s="1"/>
  <c r="G11" i="6"/>
  <c r="J11" i="6" s="1"/>
  <c r="G16" i="6"/>
  <c r="H16" i="6" s="1"/>
  <c r="G15" i="6"/>
  <c r="J15" i="6" s="1"/>
  <c r="G14" i="6"/>
  <c r="H14" i="6"/>
  <c r="G18" i="6"/>
  <c r="H18" i="6" s="1"/>
  <c r="G17" i="6"/>
  <c r="H17" i="6" s="1"/>
  <c r="G43" i="5"/>
  <c r="J43" i="5" s="1"/>
  <c r="H43" i="5"/>
  <c r="G42" i="5"/>
  <c r="J42" i="5"/>
  <c r="G13" i="5"/>
  <c r="H13" i="5" s="1"/>
  <c r="G11" i="5"/>
  <c r="H11" i="5" s="1"/>
  <c r="G19" i="5"/>
  <c r="J19" i="5" s="1"/>
  <c r="G15" i="5"/>
  <c r="J15" i="5"/>
  <c r="G16" i="5"/>
  <c r="H16" i="5"/>
  <c r="G24" i="5"/>
  <c r="J24" i="5"/>
  <c r="G20" i="5"/>
  <c r="H20" i="5" s="1"/>
  <c r="G22" i="5"/>
  <c r="J22" i="5"/>
  <c r="G23" i="5"/>
  <c r="H23" i="5" s="1"/>
  <c r="G18" i="5"/>
  <c r="H18" i="5"/>
  <c r="G26" i="5"/>
  <c r="J26" i="5"/>
  <c r="G29" i="5"/>
  <c r="J29" i="5" s="1"/>
  <c r="H29" i="5"/>
  <c r="G21" i="5"/>
  <c r="J21" i="5" s="1"/>
  <c r="G25" i="5"/>
  <c r="J25" i="5" s="1"/>
  <c r="H25" i="5"/>
  <c r="G31" i="5"/>
  <c r="H31" i="5" s="1"/>
  <c r="G32" i="5"/>
  <c r="J32" i="5" s="1"/>
  <c r="G27" i="5"/>
  <c r="J27" i="5" s="1"/>
  <c r="G30" i="5"/>
  <c r="J30" i="5" s="1"/>
  <c r="H30" i="5"/>
  <c r="G28" i="5"/>
  <c r="H28" i="5" s="1"/>
  <c r="G36" i="5"/>
  <c r="J36" i="5"/>
  <c r="G33" i="5"/>
  <c r="J33" i="5" s="1"/>
  <c r="G35" i="5"/>
  <c r="J35" i="5" s="1"/>
  <c r="G38" i="5"/>
  <c r="J38" i="5"/>
  <c r="G34" i="5"/>
  <c r="H34" i="5" s="1"/>
  <c r="J34" i="5"/>
  <c r="G37" i="5"/>
  <c r="J37" i="5" s="1"/>
  <c r="G41" i="5"/>
  <c r="J41" i="5" s="1"/>
  <c r="H41" i="5"/>
  <c r="G40" i="5"/>
  <c r="J40" i="5" s="1"/>
  <c r="G39" i="5"/>
  <c r="G14" i="5"/>
  <c r="H14" i="5" s="1"/>
  <c r="J14" i="5"/>
  <c r="G17" i="5"/>
  <c r="J17" i="5" s="1"/>
  <c r="H17" i="5"/>
  <c r="G14" i="3"/>
  <c r="J14" i="3" s="1"/>
  <c r="G13" i="3"/>
  <c r="H13" i="3" s="1"/>
  <c r="G12" i="3"/>
  <c r="J12" i="3" s="1"/>
  <c r="G20" i="2"/>
  <c r="J20" i="2" s="1"/>
  <c r="G21" i="2"/>
  <c r="J21" i="2"/>
  <c r="G23" i="2"/>
  <c r="J23" i="2"/>
  <c r="H23" i="2"/>
  <c r="G24" i="2"/>
  <c r="H24" i="2" s="1"/>
  <c r="J24" i="2"/>
  <c r="G22" i="2"/>
  <c r="J22" i="2" s="1"/>
  <c r="G25" i="2"/>
  <c r="H25" i="2" s="1"/>
  <c r="G27" i="2"/>
  <c r="H27" i="2"/>
  <c r="G26" i="2"/>
  <c r="J26" i="2"/>
  <c r="G29" i="2"/>
  <c r="H29" i="2" s="1"/>
  <c r="J29" i="2"/>
  <c r="G31" i="2"/>
  <c r="J31" i="2" s="1"/>
  <c r="G28" i="2"/>
  <c r="J28" i="2"/>
  <c r="G30" i="2"/>
  <c r="J30" i="2" s="1"/>
  <c r="G32" i="2"/>
  <c r="H32" i="2" s="1"/>
  <c r="G33" i="2"/>
  <c r="H33" i="2" s="1"/>
  <c r="G15" i="11"/>
  <c r="J15" i="11"/>
  <c r="G14" i="11"/>
  <c r="H14" i="11" s="1"/>
  <c r="G11" i="8"/>
  <c r="J11" i="8"/>
  <c r="H11" i="8"/>
  <c r="G13" i="11"/>
  <c r="H13" i="11"/>
  <c r="G12" i="11"/>
  <c r="J12" i="11"/>
  <c r="H35" i="5"/>
  <c r="H23" i="10"/>
  <c r="H53" i="5"/>
  <c r="H30" i="2"/>
  <c r="H16" i="14"/>
  <c r="H18" i="14"/>
  <c r="H15" i="4"/>
  <c r="H16" i="11"/>
  <c r="H18" i="4"/>
  <c r="H23" i="14"/>
  <c r="H32" i="14"/>
  <c r="H15" i="14"/>
  <c r="H19" i="10"/>
  <c r="H15" i="11"/>
  <c r="H12" i="11"/>
  <c r="H39" i="5"/>
  <c r="H55" i="5"/>
  <c r="H57" i="5"/>
  <c r="H59" i="5"/>
  <c r="H12" i="4"/>
  <c r="H11" i="4"/>
  <c r="H21" i="14"/>
  <c r="H27" i="14"/>
  <c r="H34" i="14"/>
  <c r="H33" i="14"/>
  <c r="H14" i="3"/>
  <c r="H12" i="3"/>
  <c r="H21" i="2"/>
  <c r="J15" i="8"/>
  <c r="J14" i="11"/>
  <c r="J13" i="11"/>
  <c r="H26" i="5"/>
  <c r="J18" i="5"/>
  <c r="H15" i="5"/>
  <c r="J16" i="5"/>
  <c r="J22" i="4"/>
  <c r="J16" i="4"/>
  <c r="J20" i="4"/>
  <c r="H25" i="10"/>
  <c r="H11" i="6"/>
  <c r="H40" i="5"/>
  <c r="H33" i="5"/>
  <c r="H38" i="2"/>
  <c r="H26" i="14"/>
  <c r="H20" i="10"/>
  <c r="H17" i="11"/>
  <c r="H42" i="2"/>
  <c r="H51" i="5"/>
  <c r="H43" i="2"/>
  <c r="H24" i="5"/>
  <c r="H17" i="3"/>
  <c r="J36" i="14"/>
  <c r="J40" i="14"/>
  <c r="H28" i="14"/>
  <c r="H14" i="14"/>
  <c r="H22" i="14"/>
  <c r="H31" i="14"/>
  <c r="J29" i="14"/>
  <c r="J17" i="14"/>
  <c r="H37" i="14"/>
  <c r="J39" i="14"/>
  <c r="H13" i="14"/>
  <c r="H12" i="14"/>
  <c r="H20" i="2"/>
  <c r="H28" i="2"/>
  <c r="H26" i="2"/>
  <c r="J27" i="2"/>
  <c r="J17" i="2"/>
  <c r="J14" i="2"/>
  <c r="H47" i="2"/>
  <c r="J16" i="2"/>
  <c r="J35" i="2"/>
  <c r="H49" i="2"/>
  <c r="H37" i="2"/>
  <c r="H22" i="2"/>
  <c r="J39" i="2"/>
  <c r="H44" i="2"/>
  <c r="H48" i="2"/>
  <c r="H58" i="5"/>
  <c r="J28" i="5"/>
  <c r="H52" i="5"/>
  <c r="H42" i="5"/>
  <c r="J63" i="5"/>
  <c r="H22" i="5"/>
  <c r="H38" i="5"/>
  <c r="H46" i="5"/>
  <c r="H36" i="5"/>
  <c r="H61" i="5"/>
  <c r="J11" i="5"/>
  <c r="J20" i="11" l="1"/>
  <c r="H22" i="11" s="1"/>
  <c r="J17" i="8"/>
  <c r="H19" i="8" s="1"/>
  <c r="J24" i="6"/>
  <c r="H26" i="6" s="1"/>
  <c r="H37" i="5"/>
  <c r="J38" i="14"/>
  <c r="H45" i="5"/>
  <c r="H35" i="14"/>
  <c r="J25" i="2"/>
  <c r="J23" i="5"/>
  <c r="H19" i="5"/>
  <c r="J36" i="2"/>
  <c r="H48" i="5"/>
  <c r="H13" i="4"/>
  <c r="J21" i="4"/>
  <c r="J24" i="4" s="1"/>
  <c r="H26" i="4" s="1"/>
  <c r="J18" i="3"/>
  <c r="J19" i="2"/>
  <c r="H14" i="8"/>
  <c r="H12" i="6"/>
  <c r="H40" i="2"/>
  <c r="H13" i="6"/>
  <c r="J16" i="3"/>
  <c r="J20" i="6"/>
  <c r="J18" i="10"/>
  <c r="J13" i="5"/>
  <c r="J65" i="5" s="1"/>
  <c r="H67" i="5" s="1"/>
  <c r="H13" i="8"/>
  <c r="H21" i="5"/>
  <c r="J12" i="7"/>
  <c r="J14" i="7" s="1"/>
  <c r="H16" i="7" s="1"/>
  <c r="H18" i="11"/>
  <c r="H25" i="14"/>
  <c r="H49" i="5"/>
  <c r="H31" i="2"/>
  <c r="H15" i="6"/>
  <c r="H14" i="10"/>
  <c r="H11" i="3"/>
  <c r="J15" i="3"/>
  <c r="J20" i="3" s="1"/>
  <c r="H22" i="3" s="1"/>
  <c r="J19" i="6"/>
  <c r="J17" i="10"/>
  <c r="J13" i="2"/>
  <c r="H21" i="10"/>
  <c r="J20" i="5"/>
  <c r="H47" i="5"/>
  <c r="J17" i="4"/>
  <c r="J11" i="14"/>
  <c r="J18" i="6"/>
  <c r="J16" i="10"/>
  <c r="J29" i="10" s="1"/>
  <c r="H31" i="10" s="1"/>
  <c r="H27" i="5"/>
  <c r="H24" i="10"/>
  <c r="H41" i="2"/>
  <c r="J16" i="6"/>
  <c r="J26" i="10"/>
  <c r="J12" i="2"/>
  <c r="J53" i="2" s="1"/>
  <c r="H55" i="2" s="1"/>
  <c r="J33" i="2"/>
  <c r="J24" i="14"/>
  <c r="H30" i="14"/>
  <c r="J50" i="5"/>
  <c r="H32" i="5"/>
  <c r="J32" i="2"/>
  <c r="H12" i="8"/>
  <c r="H11" i="2"/>
  <c r="H21" i="6"/>
  <c r="J42" i="14" l="1"/>
  <c r="H44" i="14" s="1"/>
</calcChain>
</file>

<file path=xl/sharedStrings.xml><?xml version="1.0" encoding="utf-8"?>
<sst xmlns="http://schemas.openxmlformats.org/spreadsheetml/2006/main" count="534" uniqueCount="236">
  <si>
    <t>Projects</t>
  </si>
  <si>
    <t>GSF</t>
  </si>
  <si>
    <t>Classrooms</t>
  </si>
  <si>
    <t>FAU</t>
  </si>
  <si>
    <t>FIU</t>
  </si>
  <si>
    <t>UCF</t>
  </si>
  <si>
    <t>UWF</t>
  </si>
  <si>
    <t>Tallahassee CC</t>
  </si>
  <si>
    <t>USF</t>
  </si>
  <si>
    <t>TOTAL</t>
  </si>
  <si>
    <t>Teaching Labs</t>
  </si>
  <si>
    <t>UNF</t>
  </si>
  <si>
    <t>UF</t>
  </si>
  <si>
    <t>Library</t>
  </si>
  <si>
    <t>North FL CC</t>
  </si>
  <si>
    <t>Research Labs</t>
  </si>
  <si>
    <t>Offices</t>
  </si>
  <si>
    <t>FSU</t>
  </si>
  <si>
    <t>Instructional Media</t>
  </si>
  <si>
    <t>Student Services</t>
  </si>
  <si>
    <t>Gymnasium</t>
  </si>
  <si>
    <t>Support Services</t>
  </si>
  <si>
    <t>FGCU</t>
  </si>
  <si>
    <t>FAMU</t>
  </si>
  <si>
    <t>Brevard CC</t>
  </si>
  <si>
    <t>Auditorium/Exhibition</t>
  </si>
  <si>
    <t>Pasco-Hernando CC</t>
  </si>
  <si>
    <t>Chipola College</t>
  </si>
  <si>
    <t>St. Petersburg College</t>
  </si>
  <si>
    <t>Daytona State College</t>
  </si>
  <si>
    <t>Edison State College</t>
  </si>
  <si>
    <t>Santa Fe College</t>
  </si>
  <si>
    <t>Multi-Purpose Center/Conference Center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</si>
  <si>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</si>
  <si>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</si>
  <si>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</si>
  <si>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</si>
  <si>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</si>
  <si>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</si>
  <si>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</si>
  <si>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</si>
  <si>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</si>
  <si>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</si>
  <si>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</si>
  <si>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FL St College @ Jacksonville</t>
  </si>
  <si>
    <t>Aircraft Services Educational Facility</t>
  </si>
  <si>
    <t>FSCJ Burn Ship Prop: Related Building and Site Work</t>
  </si>
  <si>
    <t>Miami Dade College</t>
  </si>
  <si>
    <t>Fac 15 &amp; 40 Restart Swim Complex</t>
  </si>
  <si>
    <t>Palm Beach State College</t>
  </si>
  <si>
    <t>Law Enforcement Lab (Firing Range)</t>
  </si>
  <si>
    <t>Gym Renovation &amp; New Fitness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</si>
  <si>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</si>
  <si>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</si>
  <si>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</si>
  <si>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</si>
  <si>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</si>
  <si>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</si>
  <si>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</si>
  <si>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</si>
  <si>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</si>
  <si>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</si>
  <si>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</si>
  <si>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</si>
  <si>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</si>
  <si>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</si>
  <si>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</si>
  <si>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</si>
  <si>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</si>
  <si>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</si>
  <si>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</si>
  <si>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</si>
  <si>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</si>
  <si>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</si>
  <si>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</si>
  <si>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</si>
  <si>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</si>
  <si>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</si>
  <si>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</si>
  <si>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South Santa Rosa Center Joint-use Building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</si>
  <si>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</si>
  <si>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</si>
  <si>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</si>
  <si>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</si>
  <si>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</si>
  <si>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</si>
  <si>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</si>
  <si>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</si>
  <si>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</si>
  <si>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</si>
  <si>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</si>
  <si>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</si>
  <si>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</si>
  <si>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</si>
  <si>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</si>
  <si>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</si>
  <si>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</si>
  <si>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</si>
  <si>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</si>
  <si>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</si>
  <si>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</si>
  <si>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</si>
  <si>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</si>
  <si>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</si>
  <si>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</si>
  <si>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</si>
  <si>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</si>
  <si>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</si>
  <si>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</si>
  <si>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</si>
  <si>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</si>
  <si>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</si>
  <si>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</si>
  <si>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</si>
  <si>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</si>
  <si>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</si>
  <si>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</si>
  <si>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FL St Coll @ Jacksonville</t>
  </si>
  <si>
    <t>Northwest FL St College</t>
  </si>
  <si>
    <t>IFAS Professional Development</t>
  </si>
  <si>
    <t>Classroom Building II - ROTC</t>
  </si>
  <si>
    <t>THE DEPARTMENT OF EDUCATION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</si>
  <si>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</si>
  <si>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</si>
  <si>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</si>
  <si>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</si>
  <si>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</si>
  <si>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</si>
  <si>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</si>
  <si>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</si>
  <si>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</si>
  <si>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>Cost of Construction Average for Student Services</t>
  </si>
  <si>
    <t>Cost of Construction Average for Teaching Labs</t>
  </si>
  <si>
    <t>Pruitt Campus - Science, Technology, Engineering and Math Center</t>
  </si>
  <si>
    <t>State College of Florida, Manatee-Sarasota</t>
  </si>
  <si>
    <t>Bradenton - Building 9 - Academic Classroom Building</t>
  </si>
  <si>
    <t>Palm Coast - Building 3</t>
  </si>
  <si>
    <t>Florida Keys CC</t>
  </si>
  <si>
    <t>William A. Seeker Campus - Marine Tech Building</t>
  </si>
  <si>
    <t>Eastern Florida State College</t>
  </si>
  <si>
    <t>Melbourne Campus - Public Safety Institute</t>
  </si>
  <si>
    <t>Pasco-Hernando State College</t>
  </si>
  <si>
    <t>Porter Campus at Wiregrass - New Wesley Chapel Center</t>
  </si>
  <si>
    <t>Clear Springs - Advanced Technology Center</t>
  </si>
  <si>
    <t>Heavner Hall</t>
  </si>
  <si>
    <t>Management and New Growth Opportunities (MANGO)</t>
  </si>
  <si>
    <t>AHC5 - Academic Health Center</t>
  </si>
  <si>
    <t>FPU</t>
  </si>
  <si>
    <t>Innovation, Science, and Technology Building</t>
  </si>
  <si>
    <t>Broward College</t>
  </si>
  <si>
    <t>Central - Health Sciences Simulation Center</t>
  </si>
  <si>
    <t>Hillsborough Community College</t>
  </si>
  <si>
    <t>SouthShore Campus - New Sciences Classroom Building</t>
  </si>
  <si>
    <t>Judson A. Samuels South Campus - Science Building</t>
  </si>
  <si>
    <t>Midtown Center</t>
  </si>
  <si>
    <t>Seminole Campus - Addition to Library &amp; Technology Learning Center</t>
  </si>
  <si>
    <t>Harrell Medical Education Building</t>
  </si>
  <si>
    <t>Asian Art Study Center</t>
  </si>
  <si>
    <t>Tallahassee Community College</t>
  </si>
  <si>
    <t>Wakulla Environmental Institute (WEI)</t>
  </si>
  <si>
    <t>Winter Haven Campus - Center for Public Safety</t>
  </si>
  <si>
    <t>Kate Tiedeman College of Business</t>
  </si>
  <si>
    <t>Global UCF</t>
  </si>
  <si>
    <t>Student Academic Success Center</t>
  </si>
  <si>
    <t>Innovation Hub Research - Emergent Technologies Institute</t>
  </si>
  <si>
    <t>Chemistry/Chemical Biology Building</t>
  </si>
  <si>
    <t>Wayne Densch Center Student Athlete Leadership</t>
  </si>
  <si>
    <t>Kate Tiedemann College of Business</t>
  </si>
  <si>
    <t>Office Building One - FAU Building 104</t>
  </si>
  <si>
    <t>Charles W. Lamar Studio Addition</t>
  </si>
  <si>
    <t>College of Central Florida</t>
  </si>
  <si>
    <t>Jack Wilkinson Levy Campus</t>
  </si>
  <si>
    <t>ADM/Classroom Building</t>
  </si>
  <si>
    <t>Florida Southwestern State College</t>
  </si>
  <si>
    <t>Building X - Suncoast Credit Union Arena</t>
  </si>
  <si>
    <t>Building B</t>
  </si>
  <si>
    <t>Skinner Jones Hall (N&amp;S)</t>
  </si>
  <si>
    <t>Heiser Natural Sciences Complex Addition</t>
  </si>
  <si>
    <t xml:space="preserve">Research I </t>
  </si>
  <si>
    <t>Innovation Hub Phase 2</t>
  </si>
  <si>
    <t>Student Services Building Renovation &amp; Addition</t>
  </si>
  <si>
    <t>Recreation Center Expansion</t>
  </si>
  <si>
    <t>Gadsden Service Center</t>
  </si>
  <si>
    <t>Soccer Complex &amp; Parking Lot</t>
  </si>
  <si>
    <t>Center for Accelerated Training</t>
  </si>
  <si>
    <t>Building 1</t>
  </si>
  <si>
    <t>School of Arts &amp; Entertainment</t>
  </si>
  <si>
    <t>Plant Operating Building</t>
  </si>
  <si>
    <t>Student Center</t>
  </si>
  <si>
    <t>Health Sciences Building</t>
  </si>
  <si>
    <t>State College of Florida</t>
  </si>
  <si>
    <t>SCF Library and Learning Center</t>
  </si>
  <si>
    <t xml:space="preserve">IFAS Bee Unit Facility </t>
  </si>
  <si>
    <t>University Park Center</t>
  </si>
  <si>
    <t>Library Building - Clearwater</t>
  </si>
  <si>
    <t>Trevor Colbourn Hall / Colbourn Hall Demolition</t>
  </si>
  <si>
    <t xml:space="preserve">Jim Moran School of Entrepreneurship / Jim Moran Institute </t>
  </si>
  <si>
    <t>Jim Moran School of Entrepreneurship / Jim Moran Institute</t>
  </si>
  <si>
    <t>Careers in Industry and Technology</t>
  </si>
  <si>
    <t>Building M Addition - Barbara B. Mann</t>
  </si>
  <si>
    <t>Northwest Florida State College</t>
  </si>
  <si>
    <t>Building 310 - Addition to English Tech Lab</t>
  </si>
  <si>
    <t>Student Services Center (Ren/Rem Stud Svs/Addition 3rd Fl Lib</t>
  </si>
  <si>
    <t>Student Union</t>
  </si>
  <si>
    <t>New Allied Health Building</t>
  </si>
  <si>
    <t xml:space="preserve">FAU </t>
  </si>
  <si>
    <t xml:space="preserve">Schmidt Family Complex for Academic and Athletic Excellence </t>
  </si>
  <si>
    <t>Laboratory Sciences Annex Phase I, II, and III</t>
  </si>
  <si>
    <t>Institute of Black Culture &amp; Institute of Hispanic Latino Culture Facility</t>
  </si>
  <si>
    <t xml:space="preserve">Earth, Ocean &amp; Atmospheric Science Building (EOAS) </t>
  </si>
  <si>
    <t xml:space="preserve">Technology Services Building Renovation </t>
  </si>
  <si>
    <t>Alumni Center</t>
  </si>
  <si>
    <t>College of Law</t>
  </si>
  <si>
    <t>B-68 PCAT Addition Project</t>
  </si>
  <si>
    <t>John C. Hitt Library Renovation Phase 1A</t>
  </si>
  <si>
    <t>Building 3 - The Center for Learning, Innovation &amp; Simulation (MN15002)</t>
  </si>
  <si>
    <t>Baars Math and Technology Building (Replacement Facility 1)</t>
  </si>
  <si>
    <t>Aviation Hangar Addition Project</t>
  </si>
  <si>
    <t>B115</t>
  </si>
  <si>
    <t>2021 COST OF CONSTRUCTION REPORT</t>
  </si>
  <si>
    <t>Science Lab Building #25A</t>
  </si>
  <si>
    <t>Student Success Center</t>
  </si>
  <si>
    <t>Studio for  the Performing Arts</t>
  </si>
  <si>
    <t>IPAC-Instructional Performance Arts Center</t>
  </si>
  <si>
    <t>Olustee Campus Public Safety Project</t>
  </si>
  <si>
    <t>Student Affairs Center for Access and Student Success</t>
  </si>
  <si>
    <t>College of Education Center Addition</t>
  </si>
  <si>
    <t>State College of FL, Manaee-Sarasota</t>
  </si>
  <si>
    <t>ENR @ Completion Date</t>
  </si>
  <si>
    <t>December ENR</t>
  </si>
  <si>
    <t>ENR Cost Factor</t>
  </si>
  <si>
    <t>12/31 Cost Per GSF</t>
  </si>
  <si>
    <t>Construction Costs in $ @ 12/31/21</t>
  </si>
  <si>
    <t>Construction Cost 
at Completion</t>
  </si>
  <si>
    <t>Completion 
Date</t>
  </si>
  <si>
    <t>Space Category 
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</si>
</sst>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  <numFmt numFmtId="171" formatCode="[$-409]mmm\-yy;@"/>
  </numFmts>
  <fonts count="13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b/>
      <sz val="9"/>
      <color indexed="4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E7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164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8" fontId="3" fillId="0" borderId="0" xfId="2" applyNumberFormat="1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164" fontId="6" fillId="0" borderId="0" xfId="0" applyFont="1" applyAlignment="1">
      <alignment horizontal="center"/>
    </xf>
    <xf numFmtId="17" fontId="3" fillId="0" borderId="0" xfId="0" applyNumberFormat="1" applyFont="1"/>
    <xf numFmtId="2" fontId="3" fillId="0" borderId="0" xfId="0" applyNumberFormat="1" applyFont="1"/>
    <xf numFmtId="164" fontId="6" fillId="0" borderId="0" xfId="0" applyFont="1" applyAlignment="1">
      <alignment horizontal="left"/>
    </xf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8" fontId="4" fillId="0" borderId="0" xfId="2" applyNumberFormat="1" applyFont="1" applyAlignment="1" applyProtection="1">
      <alignment horizontal="right"/>
    </xf>
    <xf numFmtId="168" fontId="4" fillId="0" borderId="0" xfId="2" applyNumberFormat="1" applyFont="1" applyFill="1" applyBorder="1" applyProtection="1"/>
    <xf numFmtId="17" fontId="4" fillId="0" borderId="0" xfId="0" applyNumberFormat="1" applyFont="1" applyAlignment="1">
      <alignment horizontal="right"/>
    </xf>
    <xf numFmtId="164" fontId="8" fillId="0" borderId="0" xfId="0" applyFont="1"/>
    <xf numFmtId="164" fontId="8" fillId="0" borderId="0" xfId="0" applyFont="1" applyAlignment="1">
      <alignment horizontal="left"/>
    </xf>
    <xf numFmtId="2" fontId="4" fillId="0" borderId="0" xfId="0" applyNumberFormat="1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7" fontId="4" fillId="2" borderId="0" xfId="3" applyNumberFormat="1" applyFont="1" applyFill="1" applyAlignment="1">
      <alignment horizontal="right"/>
    </xf>
    <xf numFmtId="3" fontId="4" fillId="2" borderId="0" xfId="3" applyNumberFormat="1" applyFont="1" applyFill="1"/>
    <xf numFmtId="3" fontId="4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3" fillId="0" borderId="0" xfId="1" applyNumberFormat="1" applyFont="1" applyFill="1" applyBorder="1"/>
    <xf numFmtId="169" fontId="6" fillId="0" borderId="0" xfId="1" applyNumberFormat="1" applyFont="1" applyBorder="1" applyAlignment="1" applyProtection="1">
      <alignment horizontal="center"/>
    </xf>
    <xf numFmtId="169" fontId="4" fillId="0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4" fillId="2" borderId="0" xfId="0" applyNumberFormat="1" applyFont="1" applyFill="1"/>
    <xf numFmtId="37" fontId="4" fillId="2" borderId="0" xfId="3" applyFont="1" applyFill="1" applyAlignment="1">
      <alignment horizontal="left"/>
    </xf>
    <xf numFmtId="6" fontId="4" fillId="2" borderId="0" xfId="2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67" fontId="4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64" fontId="6" fillId="3" borderId="0" xfId="0" applyFont="1" applyFill="1" applyAlignment="1">
      <alignment horizontal="center"/>
    </xf>
    <xf numFmtId="164" fontId="10" fillId="3" borderId="0" xfId="0" applyFont="1" applyFill="1" applyAlignment="1">
      <alignment horizontal="center"/>
    </xf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66" fontId="8" fillId="0" borderId="0" xfId="0" applyNumberFormat="1" applyFont="1"/>
    <xf numFmtId="17" fontId="4" fillId="0" borderId="0" xfId="0" quotePrefix="1" applyNumberFormat="1" applyFont="1"/>
    <xf numFmtId="17" fontId="4" fillId="0" borderId="0" xfId="0" applyNumberFormat="1" applyFont="1"/>
    <xf numFmtId="2" fontId="4" fillId="5" borderId="0" xfId="0" applyNumberFormat="1" applyFont="1" applyFill="1"/>
    <xf numFmtId="164" fontId="2" fillId="0" borderId="0" xfId="0" applyFont="1" applyAlignment="1">
      <alignment horizontal="centerContinuous"/>
    </xf>
    <xf numFmtId="171" fontId="4" fillId="0" borderId="0" xfId="3" applyNumberFormat="1" applyFont="1" applyAlignment="1">
      <alignment horizontal="right" vertical="center"/>
    </xf>
    <xf numFmtId="168" fontId="4" fillId="8" borderId="0" xfId="2" applyNumberFormat="1" applyFont="1" applyFill="1" applyProtection="1"/>
    <xf numFmtId="44" fontId="4" fillId="8" borderId="0" xfId="2" applyFont="1" applyFill="1" applyAlignment="1" applyProtection="1">
      <alignment horizontal="right"/>
    </xf>
    <xf numFmtId="164" fontId="4" fillId="8" borderId="0" xfId="0" applyFont="1" applyFill="1"/>
    <xf numFmtId="164" fontId="4" fillId="8" borderId="0" xfId="0" applyFont="1" applyFill="1" applyAlignment="1">
      <alignment horizontal="left"/>
    </xf>
    <xf numFmtId="168" fontId="4" fillId="8" borderId="0" xfId="2" applyNumberFormat="1" applyFont="1" applyFill="1" applyBorder="1" applyAlignment="1" applyProtection="1">
      <alignment horizontal="left"/>
    </xf>
    <xf numFmtId="167" fontId="4" fillId="0" borderId="0" xfId="0" applyNumberFormat="1" applyFont="1" applyAlignment="1">
      <alignment wrapText="1"/>
    </xf>
    <xf numFmtId="171" fontId="4" fillId="0" borderId="0" xfId="3" applyNumberFormat="1" applyFont="1" applyAlignment="1">
      <alignment horizontal="right" vertical="center" wrapText="1"/>
    </xf>
    <xf numFmtId="3" fontId="4" fillId="0" borderId="0" xfId="3" applyNumberFormat="1" applyFont="1" applyAlignment="1">
      <alignment wrapText="1"/>
    </xf>
    <xf numFmtId="169" fontId="4" fillId="8" borderId="0" xfId="1" applyNumberFormat="1" applyFont="1" applyFill="1" applyBorder="1" applyAlignment="1" applyProtection="1">
      <alignment horizontal="right" wrapText="1"/>
    </xf>
    <xf numFmtId="37" fontId="4" fillId="8" borderId="0" xfId="3" applyFont="1" applyFill="1" applyAlignment="1">
      <alignment horizontal="left"/>
    </xf>
    <xf numFmtId="17" fontId="4" fillId="8" borderId="0" xfId="3" applyNumberFormat="1" applyFont="1" applyFill="1" applyAlignment="1">
      <alignment horizontal="right"/>
    </xf>
    <xf numFmtId="2" fontId="4" fillId="8" borderId="0" xfId="0" applyNumberFormat="1" applyFont="1" applyFill="1" applyAlignment="1">
      <alignment horizontal="right"/>
    </xf>
    <xf numFmtId="167" fontId="4" fillId="8" borderId="0" xfId="0" applyNumberFormat="1" applyFont="1" applyFill="1" applyAlignment="1">
      <alignment horizontal="right"/>
    </xf>
    <xf numFmtId="3" fontId="4" fillId="8" borderId="0" xfId="3" applyNumberFormat="1" applyFont="1" applyFill="1" applyAlignment="1">
      <alignment horizontal="right"/>
    </xf>
    <xf numFmtId="17" fontId="4" fillId="8" borderId="0" xfId="3" applyNumberFormat="1" applyFont="1" applyFill="1"/>
    <xf numFmtId="17" fontId="4" fillId="0" borderId="0" xfId="3" applyNumberFormat="1" applyFont="1" applyAlignment="1">
      <alignment horizontal="right" wrapText="1"/>
    </xf>
    <xf numFmtId="164" fontId="4" fillId="0" borderId="0" xfId="0" applyFont="1" applyAlignment="1">
      <alignment wrapText="1"/>
    </xf>
    <xf numFmtId="168" fontId="4" fillId="8" borderId="0" xfId="2" applyNumberFormat="1" applyFont="1" applyFill="1" applyBorder="1" applyProtection="1"/>
    <xf numFmtId="17" fontId="4" fillId="8" borderId="0" xfId="0" applyNumberFormat="1" applyFont="1" applyFill="1"/>
    <xf numFmtId="3" fontId="4" fillId="8" borderId="0" xfId="0" applyNumberFormat="1" applyFont="1" applyFill="1"/>
    <xf numFmtId="37" fontId="4" fillId="8" borderId="0" xfId="0" applyNumberFormat="1" applyFont="1" applyFill="1"/>
    <xf numFmtId="2" fontId="4" fillId="0" borderId="0" xfId="0" applyNumberFormat="1" applyFont="1" applyAlignment="1">
      <alignment horizontal="right" wrapText="1"/>
    </xf>
    <xf numFmtId="2" fontId="4" fillId="8" borderId="0" xfId="0" applyNumberFormat="1" applyFont="1" applyFill="1" applyAlignment="1">
      <alignment horizontal="right" wrapText="1"/>
    </xf>
    <xf numFmtId="164" fontId="11" fillId="0" borderId="0" xfId="0" applyFont="1"/>
    <xf numFmtId="168" fontId="4" fillId="0" borderId="0" xfId="2" applyNumberFormat="1" applyFont="1" applyAlignment="1" applyProtection="1">
      <alignment horizontal="right" wrapText="1"/>
    </xf>
    <xf numFmtId="168" fontId="4" fillId="2" borderId="0" xfId="2" applyNumberFormat="1" applyFont="1" applyFill="1" applyAlignment="1" applyProtection="1">
      <alignment horizontal="right" wrapText="1"/>
    </xf>
    <xf numFmtId="17" fontId="4" fillId="4" borderId="0" xfId="3" applyNumberFormat="1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44" fontId="4" fillId="0" borderId="0" xfId="2" applyFont="1" applyAlignment="1" applyProtection="1">
      <alignment horizontal="right"/>
    </xf>
    <xf numFmtId="3" fontId="4" fillId="4" borderId="0" xfId="3" applyNumberFormat="1" applyFont="1" applyFill="1"/>
    <xf numFmtId="168" fontId="4" fillId="8" borderId="0" xfId="2" applyNumberFormat="1" applyFont="1" applyFill="1"/>
    <xf numFmtId="171" fontId="4" fillId="8" borderId="0" xfId="3" applyNumberFormat="1" applyFont="1" applyFill="1" applyAlignment="1">
      <alignment horizontal="right" vertical="center" wrapText="1"/>
    </xf>
    <xf numFmtId="169" fontId="4" fillId="8" borderId="0" xfId="1" applyNumberFormat="1" applyFont="1" applyFill="1" applyBorder="1" applyAlignment="1" applyProtection="1">
      <alignment horizontal="right"/>
    </xf>
    <xf numFmtId="167" fontId="4" fillId="8" borderId="0" xfId="0" applyNumberFormat="1" applyFont="1" applyFill="1" applyAlignment="1">
      <alignment wrapText="1"/>
    </xf>
    <xf numFmtId="3" fontId="4" fillId="8" borderId="0" xfId="3" applyNumberFormat="1" applyFont="1" applyFill="1" applyAlignment="1">
      <alignment wrapText="1"/>
    </xf>
    <xf numFmtId="164" fontId="3" fillId="8" borderId="0" xfId="0" applyFont="1" applyFill="1" applyAlignment="1">
      <alignment horizontal="left"/>
    </xf>
    <xf numFmtId="164" fontId="4" fillId="9" borderId="0" xfId="0" applyFont="1" applyFill="1" applyAlignment="1">
      <alignment horizontal="left"/>
    </xf>
    <xf numFmtId="17" fontId="4" fillId="9" borderId="0" xfId="3" applyNumberFormat="1" applyFont="1" applyFill="1"/>
    <xf numFmtId="167" fontId="4" fillId="9" borderId="0" xfId="0" applyNumberFormat="1" applyFont="1" applyFill="1" applyAlignment="1">
      <alignment horizontal="right"/>
    </xf>
    <xf numFmtId="44" fontId="4" fillId="9" borderId="0" xfId="2" applyFont="1" applyFill="1" applyAlignment="1" applyProtection="1">
      <alignment horizontal="right"/>
    </xf>
    <xf numFmtId="168" fontId="4" fillId="9" borderId="0" xfId="2" applyNumberFormat="1" applyFont="1" applyFill="1" applyAlignment="1" applyProtection="1">
      <alignment horizontal="right"/>
    </xf>
    <xf numFmtId="37" fontId="4" fillId="9" borderId="0" xfId="3" applyFont="1" applyFill="1" applyAlignment="1">
      <alignment horizontal="left"/>
    </xf>
    <xf numFmtId="168" fontId="4" fillId="9" borderId="0" xfId="2" applyNumberFormat="1" applyFont="1" applyFill="1"/>
    <xf numFmtId="3" fontId="4" fillId="9" borderId="0" xfId="3" applyNumberFormat="1" applyFont="1" applyFill="1"/>
    <xf numFmtId="2" fontId="4" fillId="9" borderId="0" xfId="0" applyNumberFormat="1" applyFont="1" applyFill="1"/>
    <xf numFmtId="17" fontId="3" fillId="8" borderId="0" xfId="0" applyNumberFormat="1" applyFont="1" applyFill="1" applyAlignment="1">
      <alignment horizontal="right"/>
    </xf>
    <xf numFmtId="2" fontId="3" fillId="8" borderId="0" xfId="0" applyNumberFormat="1" applyFont="1" applyFill="1" applyAlignment="1">
      <alignment horizontal="right"/>
    </xf>
    <xf numFmtId="167" fontId="3" fillId="8" borderId="0" xfId="0" applyNumberFormat="1" applyFont="1" applyFill="1" applyAlignment="1">
      <alignment horizontal="right"/>
    </xf>
    <xf numFmtId="44" fontId="3" fillId="8" borderId="0" xfId="2" applyFont="1" applyFill="1" applyAlignment="1" applyProtection="1">
      <alignment horizontal="right"/>
    </xf>
    <xf numFmtId="3" fontId="3" fillId="8" borderId="0" xfId="0" applyNumberFormat="1" applyFont="1" applyFill="1" applyAlignment="1">
      <alignment horizontal="right"/>
    </xf>
    <xf numFmtId="168" fontId="3" fillId="8" borderId="0" xfId="2" applyNumberFormat="1" applyFont="1" applyFill="1" applyAlignment="1" applyProtection="1">
      <alignment horizontal="right"/>
    </xf>
    <xf numFmtId="164" fontId="3" fillId="8" borderId="0" xfId="0" applyFont="1" applyFill="1"/>
    <xf numFmtId="3" fontId="3" fillId="8" borderId="0" xfId="0" applyNumberFormat="1" applyFont="1" applyFill="1"/>
    <xf numFmtId="164" fontId="3" fillId="8" borderId="0" xfId="0" applyFont="1" applyFill="1" applyAlignment="1">
      <alignment horizontal="right"/>
    </xf>
    <xf numFmtId="43" fontId="4" fillId="0" borderId="0" xfId="1" applyFont="1" applyFill="1" applyBorder="1" applyProtection="1"/>
    <xf numFmtId="168" fontId="4" fillId="0" borderId="0" xfId="2" applyNumberFormat="1" applyFont="1" applyFill="1" applyAlignment="1" applyProtection="1">
      <alignment horizontal="right" wrapText="1"/>
    </xf>
    <xf numFmtId="169" fontId="4" fillId="0" borderId="0" xfId="1" applyNumberFormat="1" applyFont="1" applyFill="1" applyBorder="1" applyAlignment="1" applyProtection="1">
      <alignment horizontal="right" wrapText="1"/>
    </xf>
    <xf numFmtId="164" fontId="4" fillId="10" borderId="0" xfId="0" applyFont="1" applyFill="1" applyAlignment="1">
      <alignment horizontal="left"/>
    </xf>
    <xf numFmtId="37" fontId="4" fillId="10" borderId="0" xfId="3" applyFont="1" applyFill="1" applyAlignment="1">
      <alignment horizontal="left"/>
    </xf>
    <xf numFmtId="168" fontId="4" fillId="10" borderId="0" xfId="2" applyNumberFormat="1" applyFont="1" applyFill="1" applyProtection="1"/>
    <xf numFmtId="17" fontId="4" fillId="10" borderId="0" xfId="3" applyNumberFormat="1" applyFont="1" applyFill="1" applyAlignment="1">
      <alignment horizontal="right"/>
    </xf>
    <xf numFmtId="2" fontId="4" fillId="10" borderId="0" xfId="0" applyNumberFormat="1" applyFont="1" applyFill="1" applyAlignment="1">
      <alignment horizontal="right"/>
    </xf>
    <xf numFmtId="167" fontId="4" fillId="10" borderId="0" xfId="0" applyNumberFormat="1" applyFont="1" applyFill="1" applyAlignment="1">
      <alignment horizontal="right"/>
    </xf>
    <xf numFmtId="44" fontId="4" fillId="10" borderId="0" xfId="2" applyFont="1" applyFill="1" applyAlignment="1" applyProtection="1">
      <alignment horizontal="right"/>
    </xf>
    <xf numFmtId="3" fontId="4" fillId="10" borderId="0" xfId="3" applyNumberFormat="1" applyFont="1" applyFill="1" applyAlignment="1">
      <alignment horizontal="right"/>
    </xf>
    <xf numFmtId="168" fontId="4" fillId="10" borderId="0" xfId="2" applyNumberFormat="1" applyFont="1" applyFill="1" applyAlignment="1" applyProtection="1">
      <alignment horizontal="right"/>
    </xf>
    <xf numFmtId="2" fontId="4" fillId="10" borderId="0" xfId="0" applyNumberFormat="1" applyFont="1" applyFill="1"/>
    <xf numFmtId="168" fontId="4" fillId="10" borderId="0" xfId="2" applyNumberFormat="1" applyFont="1" applyFill="1" applyAlignment="1" applyProtection="1">
      <alignment horizontal="right" wrapText="1"/>
    </xf>
    <xf numFmtId="164" fontId="12" fillId="0" borderId="0" xfId="0" applyFont="1" applyAlignment="1">
      <alignment horizontal="center"/>
    </xf>
    <xf numFmtId="164" fontId="6" fillId="6" borderId="1" xfId="0" applyFont="1" applyFill="1" applyBorder="1" applyAlignment="1">
      <alignment horizontal="center" wrapText="1"/>
    </xf>
    <xf numFmtId="164" fontId="6" fillId="7" borderId="1" xfId="0" applyFont="1" applyFill="1" applyBorder="1" applyAlignment="1">
      <alignment horizontal="center" wrapText="1"/>
    </xf>
    <xf numFmtId="169" fontId="6" fillId="6" borderId="1" xfId="1" applyNumberFormat="1" applyFont="1" applyFill="1" applyBorder="1" applyAlignment="1" applyProtection="1">
      <alignment horizontal="center" wrapText="1"/>
    </xf>
    <xf numFmtId="2" fontId="6" fillId="6" borderId="1" xfId="0" applyNumberFormat="1" applyFont="1" applyFill="1" applyBorder="1" applyAlignment="1">
      <alignment horizontal="center" wrapText="1"/>
    </xf>
    <xf numFmtId="164" fontId="6" fillId="0" borderId="2" xfId="0" applyFont="1" applyBorder="1" applyAlignment="1">
      <alignment horizontal="center"/>
    </xf>
    <xf numFmtId="169" fontId="6" fillId="0" borderId="2" xfId="1" applyNumberFormat="1" applyFont="1" applyFill="1" applyBorder="1" applyAlignment="1" applyProtection="1">
      <alignment horizontal="center"/>
    </xf>
    <xf numFmtId="2" fontId="6" fillId="0" borderId="2" xfId="0" applyNumberFormat="1" applyFont="1" applyBorder="1" applyAlignment="1">
      <alignment horizontal="center"/>
    </xf>
    <xf numFmtId="169" fontId="4" fillId="0" borderId="0" xfId="0" applyNumberFormat="1" applyFont="1"/>
    <xf numFmtId="169" fontId="4" fillId="0" borderId="0" xfId="0" applyNumberFormat="1" applyFont="1" applyAlignment="1">
      <alignment wrapText="1"/>
    </xf>
    <xf numFmtId="169" fontId="4" fillId="0" borderId="0" xfId="1" applyNumberFormat="1" applyFont="1" applyFill="1" applyBorder="1" applyProtection="1"/>
    <xf numFmtId="169" fontId="4" fillId="2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0"/>
  <sheetViews>
    <sheetView showGridLines="0" workbookViewId="0">
      <selection activeCell="A4" sqref="A4:J4"/>
    </sheetView>
  </sheetViews>
  <sheetFormatPr defaultColWidth="9.77734375" defaultRowHeight="10" x14ac:dyDescent="0.2"/>
  <cols>
    <col min="1" max="1" width="36.77734375" style="11" customWidth="1"/>
    <col min="2" max="2" width="54.77734375" style="20" customWidth="1"/>
    <col min="3" max="3" width="20.109375" style="11" customWidth="1"/>
    <col min="4" max="4" width="17.6640625" style="11" customWidth="1"/>
    <col min="5" max="5" width="16.77734375" style="62" bestFit="1" customWidth="1"/>
    <col min="6" max="6" width="13.77734375" style="42" customWidth="1"/>
    <col min="7" max="9" width="13.77734375" style="11" customWidth="1"/>
    <col min="10" max="10" width="20.6640625" style="11" customWidth="1"/>
    <col min="11" max="11" width="28.77734375" style="11" customWidth="1"/>
    <col min="12" max="12" width="3.77734375" style="11" customWidth="1"/>
    <col min="13" max="13" width="12.77734375" style="11" customWidth="1"/>
    <col min="14" max="14" width="16.77734375" style="11" customWidth="1"/>
    <col min="15" max="17" width="9.77734375" style="11"/>
    <col min="18" max="18" width="12.77734375" style="11" customWidth="1"/>
    <col min="19" max="16384" width="9.77734375" style="11"/>
  </cols>
  <sheetData>
    <row r="1" spans="1:10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</row>
    <row r="2" spans="1:10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</row>
    <row r="3" spans="1:10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</row>
    <row r="4" spans="1:10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</row>
    <row r="6" spans="1:10" s="30" customFormat="1" ht="34.5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</row>
    <row r="7" spans="1:10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</row>
    <row r="8" spans="1:10" s="30" customFormat="1" ht="11.5" x14ac:dyDescent="0.25">
      <c r="A8" s="31"/>
      <c r="B8" s="34"/>
      <c r="C8" s="31"/>
      <c r="D8" s="31"/>
      <c r="E8" s="59"/>
      <c r="F8" s="64"/>
      <c r="G8" s="31"/>
      <c r="H8" s="31"/>
      <c r="I8" s="31"/>
      <c r="J8" s="31"/>
    </row>
    <row r="9" spans="1:10" ht="10.5" x14ac:dyDescent="0.25">
      <c r="A9" s="28" t="s">
        <v>2</v>
      </c>
      <c r="B9" s="3"/>
      <c r="C9" s="1"/>
      <c r="D9" s="1"/>
      <c r="E9" s="56"/>
      <c r="F9" s="33"/>
      <c r="G9" s="1"/>
      <c r="H9" s="1"/>
      <c r="I9" s="1"/>
      <c r="J9" s="1"/>
    </row>
    <row r="10" spans="1:10" ht="10.5" x14ac:dyDescent="0.25">
      <c r="A10" s="28"/>
      <c r="B10" s="3"/>
      <c r="C10" s="1"/>
      <c r="D10" s="1"/>
      <c r="E10" s="56"/>
      <c r="F10" s="33"/>
      <c r="G10" s="1"/>
      <c r="H10" s="1"/>
      <c r="I10" s="1"/>
      <c r="J10" s="1"/>
    </row>
    <row r="11" spans="1:10" x14ac:dyDescent="0.2">
      <c r="A11" s="20" t="s">
        <v>117</v>
      </c>
      <c r="B11" s="11" t="s">
        <v>46</v>
      </c>
      <c r="C11" s="43">
        <v>2895405</v>
      </c>
      <c r="D11" s="44">
        <v>40120</v>
      </c>
      <c r="E11" s="60">
        <v>4757</v>
      </c>
      <c r="F11" s="160">
        <v>7289</v>
      </c>
      <c r="G11" s="45">
        <f t="shared" ref="G11:G37" si="0">ROUND(F11/E11,5)</f>
        <v>1.53227</v>
      </c>
      <c r="H11" s="53">
        <f t="shared" ref="H11:H35" si="1">ROUND(C11/I11*G11,2)</f>
        <v>298.01</v>
      </c>
      <c r="I11" s="50">
        <v>14887</v>
      </c>
      <c r="J11" s="37">
        <f>(ROUND(C11*G11,0))*(1.098)</f>
        <v>4871323.1160000004</v>
      </c>
    </row>
    <row r="12" spans="1:10" x14ac:dyDescent="0.2">
      <c r="A12" s="20" t="s">
        <v>52</v>
      </c>
      <c r="B12" s="11" t="s">
        <v>53</v>
      </c>
      <c r="C12" s="43">
        <v>8582133</v>
      </c>
      <c r="D12" s="44">
        <v>40210</v>
      </c>
      <c r="E12" s="60">
        <v>4812</v>
      </c>
      <c r="F12" s="160">
        <v>7289</v>
      </c>
      <c r="G12" s="45">
        <f t="shared" si="0"/>
        <v>1.51475</v>
      </c>
      <c r="H12" s="53">
        <f t="shared" si="1"/>
        <v>364.94</v>
      </c>
      <c r="I12" s="50">
        <v>35622</v>
      </c>
      <c r="J12" s="37">
        <f>(ROUND(C12*G12,0))*(1.098)</f>
        <v>14273765.028000001</v>
      </c>
    </row>
    <row r="13" spans="1:10" x14ac:dyDescent="0.2">
      <c r="A13" s="20" t="s">
        <v>5</v>
      </c>
      <c r="B13" s="52" t="s">
        <v>71</v>
      </c>
      <c r="C13" s="43">
        <v>3509721</v>
      </c>
      <c r="D13" s="39">
        <v>40299</v>
      </c>
      <c r="E13" s="60">
        <v>4858</v>
      </c>
      <c r="F13" s="160">
        <v>7289</v>
      </c>
      <c r="G13" s="45">
        <f t="shared" si="0"/>
        <v>1.50041</v>
      </c>
      <c r="H13" s="53">
        <f t="shared" si="1"/>
        <v>314.83999999999997</v>
      </c>
      <c r="I13" s="50">
        <v>16726</v>
      </c>
      <c r="J13" s="37">
        <f t="shared" ref="J13:J40" si="2">(ROUND(C13*G13,0))*(1.098)</f>
        <v>5782089.9600000009</v>
      </c>
    </row>
    <row r="14" spans="1:10" x14ac:dyDescent="0.2">
      <c r="A14" s="20" t="s">
        <v>26</v>
      </c>
      <c r="B14" s="52" t="s">
        <v>86</v>
      </c>
      <c r="C14" s="43">
        <v>32261407.859999999</v>
      </c>
      <c r="D14" s="39">
        <v>40413</v>
      </c>
      <c r="E14" s="60">
        <v>4905</v>
      </c>
      <c r="F14" s="160">
        <v>7289</v>
      </c>
      <c r="G14" s="45">
        <f t="shared" si="0"/>
        <v>1.48603</v>
      </c>
      <c r="H14" s="53">
        <f t="shared" si="1"/>
        <v>420.01</v>
      </c>
      <c r="I14" s="50">
        <v>114143</v>
      </c>
      <c r="J14" s="37">
        <f t="shared" si="2"/>
        <v>52639679.160000004</v>
      </c>
    </row>
    <row r="15" spans="1:10" x14ac:dyDescent="0.2">
      <c r="A15" s="20" t="s">
        <v>65</v>
      </c>
      <c r="B15" s="11" t="s">
        <v>79</v>
      </c>
      <c r="C15" s="43">
        <v>6554283</v>
      </c>
      <c r="D15" s="44">
        <v>40444</v>
      </c>
      <c r="E15" s="60">
        <v>4910</v>
      </c>
      <c r="F15" s="160">
        <v>7289</v>
      </c>
      <c r="G15" s="45">
        <f t="shared" si="0"/>
        <v>1.4845200000000001</v>
      </c>
      <c r="H15" s="53">
        <f t="shared" si="1"/>
        <v>280.18</v>
      </c>
      <c r="I15" s="50">
        <v>34727</v>
      </c>
      <c r="J15" s="37">
        <f t="shared" si="2"/>
        <v>10683500.472000001</v>
      </c>
    </row>
    <row r="16" spans="1:10" x14ac:dyDescent="0.2">
      <c r="A16" s="20" t="s">
        <v>30</v>
      </c>
      <c r="B16" s="11" t="s">
        <v>63</v>
      </c>
      <c r="C16" s="43">
        <v>10186150</v>
      </c>
      <c r="D16" s="44">
        <v>40484</v>
      </c>
      <c r="E16" s="60">
        <v>4968</v>
      </c>
      <c r="F16" s="160">
        <v>7289</v>
      </c>
      <c r="G16" s="45">
        <f t="shared" si="0"/>
        <v>1.46719</v>
      </c>
      <c r="H16" s="53">
        <f t="shared" si="1"/>
        <v>308.33999999999997</v>
      </c>
      <c r="I16" s="50">
        <v>48470</v>
      </c>
      <c r="J16" s="37">
        <f t="shared" si="2"/>
        <v>16409628.666000001</v>
      </c>
    </row>
    <row r="17" spans="1:10" x14ac:dyDescent="0.2">
      <c r="A17" s="20" t="s">
        <v>68</v>
      </c>
      <c r="B17" s="11" t="s">
        <v>69</v>
      </c>
      <c r="C17" s="43">
        <v>3252343.54</v>
      </c>
      <c r="D17" s="44">
        <v>40567</v>
      </c>
      <c r="E17" s="60">
        <v>4969</v>
      </c>
      <c r="F17" s="160">
        <v>7289</v>
      </c>
      <c r="G17" s="45">
        <f t="shared" si="0"/>
        <v>1.46689</v>
      </c>
      <c r="H17" s="53">
        <f t="shared" si="1"/>
        <v>328.12</v>
      </c>
      <c r="I17" s="50">
        <v>14540</v>
      </c>
      <c r="J17" s="37">
        <f t="shared" si="2"/>
        <v>5238371.3400000008</v>
      </c>
    </row>
    <row r="18" spans="1:10" x14ac:dyDescent="0.2">
      <c r="A18" s="20" t="s">
        <v>12</v>
      </c>
      <c r="B18" s="52" t="s">
        <v>70</v>
      </c>
      <c r="C18" s="43">
        <v>46275000</v>
      </c>
      <c r="D18" s="39">
        <v>40575</v>
      </c>
      <c r="E18" s="60">
        <v>5007</v>
      </c>
      <c r="F18" s="160">
        <v>7289</v>
      </c>
      <c r="G18" s="45">
        <f t="shared" si="0"/>
        <v>1.4557599999999999</v>
      </c>
      <c r="H18" s="53">
        <f t="shared" si="1"/>
        <v>589.22</v>
      </c>
      <c r="I18" s="50">
        <v>114329</v>
      </c>
      <c r="J18" s="37">
        <f t="shared" si="2"/>
        <v>73967092.812000006</v>
      </c>
    </row>
    <row r="19" spans="1:10" x14ac:dyDescent="0.2">
      <c r="A19" s="20" t="s">
        <v>47</v>
      </c>
      <c r="B19" s="52" t="s">
        <v>84</v>
      </c>
      <c r="C19" s="43">
        <v>27649537</v>
      </c>
      <c r="D19" s="39">
        <v>41090</v>
      </c>
      <c r="E19" s="60">
        <v>5170</v>
      </c>
      <c r="F19" s="160">
        <v>7289</v>
      </c>
      <c r="G19" s="45">
        <f t="shared" si="0"/>
        <v>1.4098599999999999</v>
      </c>
      <c r="H19" s="53">
        <f t="shared" si="1"/>
        <v>347.85</v>
      </c>
      <c r="I19" s="50">
        <v>112067</v>
      </c>
      <c r="J19" s="37">
        <f t="shared" si="2"/>
        <v>42802209.648000002</v>
      </c>
    </row>
    <row r="20" spans="1:10" x14ac:dyDescent="0.2">
      <c r="A20" s="20" t="s">
        <v>49</v>
      </c>
      <c r="B20" s="52" t="s">
        <v>85</v>
      </c>
      <c r="C20" s="43">
        <v>7217459</v>
      </c>
      <c r="D20" s="39">
        <v>41088</v>
      </c>
      <c r="E20" s="60">
        <v>5170</v>
      </c>
      <c r="F20" s="160">
        <v>7289</v>
      </c>
      <c r="G20" s="45">
        <f t="shared" si="0"/>
        <v>1.4098599999999999</v>
      </c>
      <c r="H20" s="53">
        <f t="shared" si="1"/>
        <v>250.62</v>
      </c>
      <c r="I20" s="50">
        <v>40601</v>
      </c>
      <c r="J20" s="37">
        <f t="shared" si="2"/>
        <v>11172816.486000001</v>
      </c>
    </row>
    <row r="21" spans="1:10" x14ac:dyDescent="0.2">
      <c r="A21" s="20" t="s">
        <v>88</v>
      </c>
      <c r="B21" s="52" t="s">
        <v>91</v>
      </c>
      <c r="C21" s="43">
        <v>22015635.309999999</v>
      </c>
      <c r="D21" s="39">
        <v>41142</v>
      </c>
      <c r="E21" s="60">
        <v>5204</v>
      </c>
      <c r="F21" s="160">
        <v>7289</v>
      </c>
      <c r="G21" s="45">
        <f t="shared" si="0"/>
        <v>1.40065</v>
      </c>
      <c r="H21" s="53">
        <f t="shared" si="1"/>
        <v>345.07</v>
      </c>
      <c r="I21" s="50">
        <v>89361</v>
      </c>
      <c r="J21" s="37">
        <f t="shared" si="2"/>
        <v>33858147.600000001</v>
      </c>
    </row>
    <row r="22" spans="1:10" x14ac:dyDescent="0.2">
      <c r="A22" s="20" t="s">
        <v>88</v>
      </c>
      <c r="B22" s="52" t="s">
        <v>89</v>
      </c>
      <c r="C22" s="43">
        <v>33036927</v>
      </c>
      <c r="D22" s="39">
        <v>41241</v>
      </c>
      <c r="E22" s="60">
        <v>5213</v>
      </c>
      <c r="F22" s="160">
        <v>7289</v>
      </c>
      <c r="G22" s="45">
        <f t="shared" si="0"/>
        <v>1.3982399999999999</v>
      </c>
      <c r="H22" s="53">
        <f t="shared" si="1"/>
        <v>308.58</v>
      </c>
      <c r="I22" s="50">
        <v>149698</v>
      </c>
      <c r="J22" s="37">
        <f t="shared" si="2"/>
        <v>50720521.194000006</v>
      </c>
    </row>
    <row r="23" spans="1:10" x14ac:dyDescent="0.2">
      <c r="A23" s="20" t="s">
        <v>28</v>
      </c>
      <c r="B23" s="52" t="s">
        <v>108</v>
      </c>
      <c r="C23" s="43">
        <v>12140789.810000001</v>
      </c>
      <c r="D23" s="39">
        <v>41250</v>
      </c>
      <c r="E23" s="60">
        <v>5210</v>
      </c>
      <c r="F23" s="160">
        <v>7289</v>
      </c>
      <c r="G23" s="45">
        <f t="shared" si="0"/>
        <v>1.3990400000000001</v>
      </c>
      <c r="H23" s="53">
        <f t="shared" si="1"/>
        <v>275.39</v>
      </c>
      <c r="I23" s="50">
        <v>61678</v>
      </c>
      <c r="J23" s="37">
        <f t="shared" si="2"/>
        <v>18650025.198000003</v>
      </c>
    </row>
    <row r="24" spans="1:10" x14ac:dyDescent="0.2">
      <c r="A24" s="20" t="s">
        <v>49</v>
      </c>
      <c r="B24" s="52" t="s">
        <v>112</v>
      </c>
      <c r="C24" s="43">
        <v>6880386</v>
      </c>
      <c r="D24" s="39">
        <v>41388</v>
      </c>
      <c r="E24" s="60">
        <v>5257</v>
      </c>
      <c r="F24" s="160">
        <v>7289</v>
      </c>
      <c r="G24" s="45">
        <f t="shared" si="0"/>
        <v>1.38653</v>
      </c>
      <c r="H24" s="53">
        <f t="shared" si="1"/>
        <v>232.39</v>
      </c>
      <c r="I24" s="50">
        <v>41051</v>
      </c>
      <c r="J24" s="37">
        <f t="shared" si="2"/>
        <v>10474768.476000002</v>
      </c>
    </row>
    <row r="25" spans="1:10" x14ac:dyDescent="0.2">
      <c r="A25" s="20" t="s">
        <v>5</v>
      </c>
      <c r="B25" s="11" t="s">
        <v>120</v>
      </c>
      <c r="C25" s="43">
        <v>19369407</v>
      </c>
      <c r="D25" s="77">
        <v>41591</v>
      </c>
      <c r="E25" s="60">
        <v>5317</v>
      </c>
      <c r="F25" s="160">
        <v>7289</v>
      </c>
      <c r="G25" s="71">
        <f t="shared" si="0"/>
        <v>1.3708899999999999</v>
      </c>
      <c r="H25" s="53">
        <f t="shared" si="1"/>
        <v>331.92</v>
      </c>
      <c r="I25" s="50">
        <v>79998</v>
      </c>
      <c r="J25" s="37">
        <f t="shared" si="2"/>
        <v>29155551.948000003</v>
      </c>
    </row>
    <row r="26" spans="1:10" x14ac:dyDescent="0.2">
      <c r="A26" s="20" t="s">
        <v>29</v>
      </c>
      <c r="B26" s="11" t="s">
        <v>136</v>
      </c>
      <c r="C26" s="43">
        <v>6122563</v>
      </c>
      <c r="D26" s="77">
        <v>41852</v>
      </c>
      <c r="E26" s="60">
        <v>5390</v>
      </c>
      <c r="F26" s="160">
        <v>7289</v>
      </c>
      <c r="G26" s="71">
        <f t="shared" si="0"/>
        <v>1.35232</v>
      </c>
      <c r="H26" s="53">
        <f t="shared" si="1"/>
        <v>332.98</v>
      </c>
      <c r="I26" s="50">
        <v>24865</v>
      </c>
      <c r="J26" s="37">
        <f t="shared" si="2"/>
        <v>9091071.0720000006</v>
      </c>
    </row>
    <row r="27" spans="1:10" x14ac:dyDescent="0.2">
      <c r="A27" s="20" t="s">
        <v>134</v>
      </c>
      <c r="B27" s="11" t="s">
        <v>135</v>
      </c>
      <c r="C27" s="43">
        <v>4697910</v>
      </c>
      <c r="D27" s="77">
        <v>41887</v>
      </c>
      <c r="E27" s="60">
        <v>5409</v>
      </c>
      <c r="F27" s="160">
        <v>7289</v>
      </c>
      <c r="G27" s="71">
        <f t="shared" si="0"/>
        <v>1.3475699999999999</v>
      </c>
      <c r="H27" s="53">
        <f t="shared" si="1"/>
        <v>180.88</v>
      </c>
      <c r="I27" s="50">
        <v>35000</v>
      </c>
      <c r="J27" s="37">
        <f t="shared" si="2"/>
        <v>6951177.7740000002</v>
      </c>
    </row>
    <row r="28" spans="1:10" x14ac:dyDescent="0.2">
      <c r="A28" s="20" t="s">
        <v>149</v>
      </c>
      <c r="B28" s="11" t="s">
        <v>150</v>
      </c>
      <c r="C28" s="43">
        <v>18000000</v>
      </c>
      <c r="D28" s="77">
        <v>41974</v>
      </c>
      <c r="E28" s="60">
        <v>5480</v>
      </c>
      <c r="F28" s="160">
        <v>7289</v>
      </c>
      <c r="G28" s="71">
        <f t="shared" si="0"/>
        <v>1.3301099999999999</v>
      </c>
      <c r="H28" s="53">
        <f t="shared" si="1"/>
        <v>362.07</v>
      </c>
      <c r="I28" s="50">
        <v>66126</v>
      </c>
      <c r="J28" s="37">
        <f t="shared" si="2"/>
        <v>26288294.040000003</v>
      </c>
    </row>
    <row r="29" spans="1:10" x14ac:dyDescent="0.2">
      <c r="A29" s="11" t="s">
        <v>28</v>
      </c>
      <c r="B29" s="11" t="s">
        <v>154</v>
      </c>
      <c r="C29" s="43">
        <v>13199653</v>
      </c>
      <c r="D29" s="44">
        <v>42125</v>
      </c>
      <c r="E29" s="60">
        <v>5494</v>
      </c>
      <c r="F29" s="160">
        <v>7289</v>
      </c>
      <c r="G29" s="71">
        <f t="shared" si="0"/>
        <v>1.3267199999999999</v>
      </c>
      <c r="H29" s="53">
        <f t="shared" si="1"/>
        <v>351.96</v>
      </c>
      <c r="I29" s="50">
        <v>49756</v>
      </c>
      <c r="J29" s="37">
        <f t="shared" si="2"/>
        <v>19228443.912</v>
      </c>
    </row>
    <row r="30" spans="1:10" x14ac:dyDescent="0.2">
      <c r="A30" s="20" t="s">
        <v>151</v>
      </c>
      <c r="B30" s="11" t="s">
        <v>152</v>
      </c>
      <c r="C30" s="43">
        <v>8700665</v>
      </c>
      <c r="D30" s="77">
        <v>42156</v>
      </c>
      <c r="E30" s="60">
        <v>5507</v>
      </c>
      <c r="F30" s="160">
        <v>7289</v>
      </c>
      <c r="G30" s="71">
        <f t="shared" si="0"/>
        <v>1.32359</v>
      </c>
      <c r="H30" s="53">
        <f t="shared" si="1"/>
        <v>269.3</v>
      </c>
      <c r="I30" s="50">
        <v>42763</v>
      </c>
      <c r="J30" s="37">
        <f t="shared" si="2"/>
        <v>12644692.074000001</v>
      </c>
    </row>
    <row r="31" spans="1:10" x14ac:dyDescent="0.2">
      <c r="A31" s="20" t="s">
        <v>12</v>
      </c>
      <c r="B31" s="11" t="s">
        <v>156</v>
      </c>
      <c r="C31" s="43">
        <v>45419000</v>
      </c>
      <c r="D31" s="77">
        <v>42186</v>
      </c>
      <c r="E31" s="60">
        <v>5510</v>
      </c>
      <c r="F31" s="160">
        <v>7289</v>
      </c>
      <c r="G31" s="71">
        <f t="shared" si="0"/>
        <v>1.32287</v>
      </c>
      <c r="H31" s="53">
        <f t="shared" si="1"/>
        <v>550.20000000000005</v>
      </c>
      <c r="I31" s="50">
        <v>109202</v>
      </c>
      <c r="J31" s="37">
        <f t="shared" si="2"/>
        <v>65971609.434000008</v>
      </c>
    </row>
    <row r="32" spans="1:10" x14ac:dyDescent="0.2">
      <c r="A32" s="20" t="s">
        <v>22</v>
      </c>
      <c r="B32" s="11" t="s">
        <v>164</v>
      </c>
      <c r="C32" s="43">
        <v>12183639</v>
      </c>
      <c r="D32" s="83">
        <v>42353</v>
      </c>
      <c r="E32" s="60">
        <v>5574</v>
      </c>
      <c r="F32" s="160">
        <v>7289</v>
      </c>
      <c r="G32" s="71">
        <f t="shared" si="0"/>
        <v>1.30768</v>
      </c>
      <c r="H32" s="53">
        <f t="shared" si="1"/>
        <v>531.08000000000004</v>
      </c>
      <c r="I32" s="50">
        <v>30000</v>
      </c>
      <c r="J32" s="37">
        <f t="shared" si="2"/>
        <v>17493666.498</v>
      </c>
    </row>
    <row r="33" spans="1:10" x14ac:dyDescent="0.2">
      <c r="A33" s="20" t="s">
        <v>76</v>
      </c>
      <c r="B33" s="11" t="s">
        <v>161</v>
      </c>
      <c r="C33" s="43">
        <v>30227660</v>
      </c>
      <c r="D33" s="90">
        <v>42705</v>
      </c>
      <c r="E33" s="60">
        <v>5722</v>
      </c>
      <c r="F33" s="160">
        <v>7289</v>
      </c>
      <c r="G33" s="89">
        <f t="shared" si="0"/>
        <v>1.27386</v>
      </c>
      <c r="H33" s="53">
        <f t="shared" si="1"/>
        <v>559.03</v>
      </c>
      <c r="I33" s="91">
        <v>68880</v>
      </c>
      <c r="J33" s="37">
        <f t="shared" si="2"/>
        <v>42279376.086000003</v>
      </c>
    </row>
    <row r="34" spans="1:10" x14ac:dyDescent="0.2">
      <c r="A34" s="20" t="s">
        <v>5</v>
      </c>
      <c r="B34" s="11" t="s">
        <v>162</v>
      </c>
      <c r="C34" s="43">
        <v>15650465</v>
      </c>
      <c r="D34" s="90">
        <v>42385</v>
      </c>
      <c r="E34" s="60">
        <v>5561</v>
      </c>
      <c r="F34" s="160">
        <v>7289</v>
      </c>
      <c r="G34" s="89">
        <f t="shared" si="0"/>
        <v>1.31074</v>
      </c>
      <c r="H34" s="53">
        <f t="shared" si="1"/>
        <v>373.74</v>
      </c>
      <c r="I34" s="91">
        <v>54887</v>
      </c>
      <c r="J34" s="37">
        <f t="shared" si="2"/>
        <v>22524031.620000001</v>
      </c>
    </row>
    <row r="35" spans="1:10" x14ac:dyDescent="0.2">
      <c r="A35" s="20" t="s">
        <v>4</v>
      </c>
      <c r="B35" s="11" t="s">
        <v>163</v>
      </c>
      <c r="C35" s="43">
        <v>33662314</v>
      </c>
      <c r="D35" s="90">
        <v>42567</v>
      </c>
      <c r="E35" s="60">
        <v>5659</v>
      </c>
      <c r="F35" s="160">
        <v>7289</v>
      </c>
      <c r="G35" s="89">
        <f t="shared" si="0"/>
        <v>1.2880400000000001</v>
      </c>
      <c r="H35" s="53">
        <f t="shared" si="1"/>
        <v>458.94</v>
      </c>
      <c r="I35" s="91">
        <v>94476</v>
      </c>
      <c r="J35" s="37">
        <f t="shared" si="2"/>
        <v>47607530.886000007</v>
      </c>
    </row>
    <row r="36" spans="1:10" x14ac:dyDescent="0.2">
      <c r="A36" s="20" t="s">
        <v>49</v>
      </c>
      <c r="B36" s="11" t="s">
        <v>172</v>
      </c>
      <c r="C36" s="43">
        <v>16104049</v>
      </c>
      <c r="D36" s="90">
        <v>42790</v>
      </c>
      <c r="E36" s="60">
        <v>5742</v>
      </c>
      <c r="F36" s="160">
        <v>7289</v>
      </c>
      <c r="G36" s="89">
        <f t="shared" si="0"/>
        <v>1.26942</v>
      </c>
      <c r="H36" s="53">
        <f>ROUND(C36/I36*G36,2)</f>
        <v>426.26</v>
      </c>
      <c r="I36" s="91">
        <v>47958</v>
      </c>
      <c r="J36" s="37">
        <f t="shared" si="2"/>
        <v>22446196.596000001</v>
      </c>
    </row>
    <row r="37" spans="1:10" x14ac:dyDescent="0.2">
      <c r="A37" s="20" t="s">
        <v>88</v>
      </c>
      <c r="B37" s="20" t="s">
        <v>184</v>
      </c>
      <c r="C37" s="43">
        <v>2895534</v>
      </c>
      <c r="D37" s="90">
        <v>42964</v>
      </c>
      <c r="E37" s="60">
        <v>5862</v>
      </c>
      <c r="F37" s="160">
        <v>7289</v>
      </c>
      <c r="G37" s="89">
        <f t="shared" si="0"/>
        <v>1.24343</v>
      </c>
      <c r="H37" s="53">
        <f>ROUND(C37/I37*G37,2)</f>
        <v>307.57</v>
      </c>
      <c r="I37" s="91">
        <v>11706</v>
      </c>
      <c r="J37" s="37">
        <f t="shared" si="2"/>
        <v>3953232.6120000002</v>
      </c>
    </row>
    <row r="38" spans="1:10" x14ac:dyDescent="0.2">
      <c r="A38" s="20" t="s">
        <v>88</v>
      </c>
      <c r="B38" s="20" t="s">
        <v>185</v>
      </c>
      <c r="C38" s="43">
        <v>21648280</v>
      </c>
      <c r="D38" s="90">
        <v>42965</v>
      </c>
      <c r="E38" s="60">
        <v>5862</v>
      </c>
      <c r="F38" s="160">
        <v>7289</v>
      </c>
      <c r="G38" s="89">
        <f>ROUND(F38/E38,5)</f>
        <v>1.24343</v>
      </c>
      <c r="H38" s="53">
        <f>ROUND(C38/I38*G38,2)</f>
        <v>421.29</v>
      </c>
      <c r="I38" s="91">
        <v>63894</v>
      </c>
      <c r="J38" s="37">
        <f t="shared" si="2"/>
        <v>29556096.858000003</v>
      </c>
    </row>
    <row r="39" spans="1:10" s="86" customFormat="1" x14ac:dyDescent="0.2">
      <c r="A39" s="87" t="s">
        <v>205</v>
      </c>
      <c r="B39" s="87" t="s">
        <v>206</v>
      </c>
      <c r="C39" s="114">
        <v>51600273.979999997</v>
      </c>
      <c r="D39" s="115">
        <v>43770</v>
      </c>
      <c r="E39" s="116">
        <v>6179</v>
      </c>
      <c r="F39" s="160">
        <v>7289</v>
      </c>
      <c r="G39" s="117">
        <f>ROUND(F39/E39,5)</f>
        <v>1.17964</v>
      </c>
      <c r="H39" s="85">
        <f>ROUND(C39/I39*G39,2)</f>
        <v>366.4</v>
      </c>
      <c r="I39" s="118">
        <v>166127</v>
      </c>
      <c r="J39" s="37">
        <f t="shared" si="2"/>
        <v>66834982.206000008</v>
      </c>
    </row>
    <row r="40" spans="1:10" s="86" customFormat="1" x14ac:dyDescent="0.2">
      <c r="A40" s="87" t="s">
        <v>88</v>
      </c>
      <c r="B40" s="87" t="s">
        <v>198</v>
      </c>
      <c r="C40" s="114">
        <v>13000212</v>
      </c>
      <c r="D40" s="115">
        <v>43808</v>
      </c>
      <c r="E40" s="116">
        <v>6199</v>
      </c>
      <c r="F40" s="160">
        <v>7289</v>
      </c>
      <c r="G40" s="117">
        <f>ROUND(F40/E40,5)</f>
        <v>1.1758299999999999</v>
      </c>
      <c r="H40" s="85">
        <f>ROUND(C40/I40*G40,2)</f>
        <v>282.63</v>
      </c>
      <c r="I40" s="118">
        <v>54085</v>
      </c>
      <c r="J40" s="37">
        <f t="shared" si="2"/>
        <v>16784070.822000001</v>
      </c>
    </row>
    <row r="41" spans="1:10" x14ac:dyDescent="0.2">
      <c r="A41" s="20"/>
      <c r="B41" s="11"/>
      <c r="C41" s="76"/>
      <c r="D41" s="77"/>
      <c r="E41" s="60"/>
      <c r="F41" s="73"/>
      <c r="G41" s="71"/>
      <c r="H41" s="53"/>
      <c r="I41" s="50"/>
      <c r="J41" s="54"/>
    </row>
    <row r="42" spans="1:10" ht="10.5" x14ac:dyDescent="0.25">
      <c r="A42" s="3"/>
      <c r="B42" s="119" t="s">
        <v>9</v>
      </c>
      <c r="C42" s="4"/>
      <c r="D42" s="5"/>
      <c r="E42" s="61"/>
      <c r="F42" s="6"/>
      <c r="G42" s="7"/>
      <c r="H42" s="6"/>
      <c r="I42" s="8">
        <f>SUM(I11:I40)</f>
        <v>1887623</v>
      </c>
      <c r="J42" s="8">
        <f>SUM(J11:J40)</f>
        <v>790353963.5940001</v>
      </c>
    </row>
    <row r="43" spans="1:10" ht="10.5" x14ac:dyDescent="0.25">
      <c r="A43" s="3"/>
      <c r="B43" s="3"/>
      <c r="C43" s="4"/>
      <c r="D43" s="5"/>
      <c r="E43" s="61"/>
      <c r="F43" s="6"/>
      <c r="G43" s="7"/>
      <c r="H43" s="6"/>
      <c r="I43" s="8"/>
      <c r="J43" s="8"/>
    </row>
    <row r="44" spans="1:10" ht="10.5" x14ac:dyDescent="0.25">
      <c r="A44" s="3"/>
      <c r="B44" s="3" t="s">
        <v>122</v>
      </c>
      <c r="C44" s="4"/>
      <c r="D44" s="5"/>
      <c r="E44" s="61"/>
      <c r="F44" s="6"/>
      <c r="G44" s="7"/>
      <c r="H44" s="9">
        <f>ROUND(J42/I42,2)</f>
        <v>418.7</v>
      </c>
      <c r="I44" s="8"/>
      <c r="J44" s="8"/>
    </row>
    <row r="45" spans="1:10" x14ac:dyDescent="0.2">
      <c r="C45" s="14"/>
      <c r="H45" s="18"/>
      <c r="J45" s="14"/>
    </row>
    <row r="46" spans="1:10" x14ac:dyDescent="0.2">
      <c r="C46" s="14"/>
      <c r="H46" s="18"/>
      <c r="J46" s="14"/>
    </row>
    <row r="47" spans="1:10" x14ac:dyDescent="0.2">
      <c r="C47" s="14"/>
      <c r="H47" s="18"/>
      <c r="J47" s="14"/>
    </row>
    <row r="48" spans="1:10" x14ac:dyDescent="0.2">
      <c r="C48" s="14"/>
      <c r="H48" s="18"/>
      <c r="J48" s="14"/>
    </row>
    <row r="49" spans="2:20" x14ac:dyDescent="0.2">
      <c r="C49" s="14"/>
      <c r="H49" s="18"/>
      <c r="J49" s="14"/>
    </row>
    <row r="50" spans="2:20" x14ac:dyDescent="0.2">
      <c r="C50" s="14"/>
      <c r="G50" s="17"/>
      <c r="H50" s="18"/>
      <c r="J50" s="14"/>
    </row>
    <row r="51" spans="2:20" x14ac:dyDescent="0.2">
      <c r="B51" s="11"/>
      <c r="C51" s="14"/>
      <c r="G51" s="17"/>
      <c r="H51" s="18"/>
      <c r="J51" s="14"/>
      <c r="M51" s="15"/>
      <c r="N51" s="20"/>
      <c r="S51" s="22"/>
      <c r="T51" s="15"/>
    </row>
    <row r="52" spans="2:20" x14ac:dyDescent="0.2">
      <c r="B52" s="11"/>
      <c r="C52" s="14"/>
      <c r="G52" s="17"/>
      <c r="H52" s="18"/>
      <c r="J52" s="14"/>
      <c r="M52" s="22"/>
      <c r="N52" s="20"/>
      <c r="O52" s="15"/>
      <c r="P52" s="15"/>
      <c r="Q52" s="15"/>
      <c r="R52" s="15"/>
      <c r="S52" s="22"/>
      <c r="T52" s="15"/>
    </row>
    <row r="53" spans="2:20" x14ac:dyDescent="0.2">
      <c r="B53" s="11"/>
      <c r="C53" s="14"/>
      <c r="G53" s="17"/>
      <c r="H53" s="18"/>
      <c r="J53" s="14"/>
      <c r="K53" s="20"/>
      <c r="M53" s="22"/>
      <c r="N53" s="20"/>
      <c r="O53" s="15"/>
      <c r="P53" s="15"/>
      <c r="Q53" s="15"/>
      <c r="R53" s="15"/>
      <c r="S53" s="22"/>
      <c r="T53" s="15"/>
    </row>
    <row r="54" spans="2:20" x14ac:dyDescent="0.2">
      <c r="B54" s="11"/>
      <c r="C54" s="14"/>
      <c r="G54" s="17"/>
      <c r="H54" s="18"/>
      <c r="J54" s="14"/>
    </row>
    <row r="55" spans="2:20" x14ac:dyDescent="0.2">
      <c r="B55" s="11"/>
      <c r="C55" s="14"/>
      <c r="H55" s="18"/>
      <c r="J55" s="14"/>
    </row>
    <row r="56" spans="2:20" x14ac:dyDescent="0.2">
      <c r="B56" s="11"/>
      <c r="C56" s="14"/>
      <c r="G56" s="17"/>
      <c r="H56" s="18"/>
      <c r="J56" s="14"/>
    </row>
    <row r="57" spans="2:20" x14ac:dyDescent="0.2">
      <c r="B57" s="11"/>
      <c r="C57" s="14"/>
      <c r="G57" s="17"/>
      <c r="H57" s="18"/>
      <c r="J57" s="14"/>
      <c r="M57" s="15"/>
      <c r="N57" s="20"/>
      <c r="S57" s="22"/>
      <c r="T57" s="15"/>
    </row>
    <row r="58" spans="2:20" x14ac:dyDescent="0.2">
      <c r="B58" s="11"/>
      <c r="C58" s="14"/>
      <c r="G58" s="17"/>
      <c r="H58" s="18"/>
      <c r="J58" s="14"/>
      <c r="M58" s="22"/>
      <c r="N58" s="20"/>
      <c r="O58" s="15"/>
      <c r="P58" s="15"/>
      <c r="Q58" s="15"/>
      <c r="R58" s="15"/>
      <c r="S58" s="22"/>
      <c r="T58" s="15"/>
    </row>
    <row r="59" spans="2:20" x14ac:dyDescent="0.2">
      <c r="B59" s="11"/>
      <c r="C59" s="14"/>
      <c r="G59" s="17"/>
      <c r="H59" s="18"/>
      <c r="J59" s="14"/>
      <c r="K59" s="20"/>
      <c r="M59" s="22"/>
      <c r="N59" s="20"/>
      <c r="O59" s="15"/>
      <c r="P59" s="15"/>
      <c r="Q59" s="15"/>
      <c r="R59" s="15"/>
      <c r="S59" s="22"/>
      <c r="T59" s="15"/>
    </row>
    <row r="60" spans="2:20" x14ac:dyDescent="0.2">
      <c r="B60" s="11"/>
      <c r="C60" s="14"/>
      <c r="G60" s="17"/>
      <c r="H60" s="18"/>
      <c r="J60" s="14"/>
    </row>
    <row r="61" spans="2:20" x14ac:dyDescent="0.2">
      <c r="B61" s="11"/>
      <c r="C61" s="14"/>
      <c r="G61" s="17"/>
      <c r="H61" s="18"/>
      <c r="J61" s="14"/>
      <c r="K61" s="25"/>
      <c r="M61" s="25"/>
      <c r="N61" s="25"/>
      <c r="S61" s="25"/>
    </row>
    <row r="62" spans="2:20" x14ac:dyDescent="0.2">
      <c r="B62" s="11"/>
      <c r="C62" s="14"/>
      <c r="G62" s="17"/>
      <c r="H62" s="18"/>
      <c r="J62" s="14"/>
    </row>
    <row r="63" spans="2:20" x14ac:dyDescent="0.2">
      <c r="B63" s="11"/>
      <c r="C63" s="14"/>
      <c r="G63" s="17"/>
      <c r="H63" s="18"/>
      <c r="J63" s="14"/>
    </row>
    <row r="64" spans="2:20" x14ac:dyDescent="0.2">
      <c r="B64" s="11"/>
      <c r="C64" s="14"/>
      <c r="G64" s="17"/>
      <c r="H64" s="18"/>
      <c r="J64" s="14"/>
      <c r="M64" s="15"/>
      <c r="N64" s="20"/>
      <c r="S64" s="22"/>
      <c r="T64" s="15"/>
    </row>
    <row r="65" spans="2:21" x14ac:dyDescent="0.2">
      <c r="B65" s="11"/>
      <c r="C65" s="14"/>
      <c r="G65" s="17"/>
      <c r="H65" s="18"/>
      <c r="J65" s="14"/>
      <c r="M65" s="22"/>
      <c r="N65" s="20"/>
      <c r="O65" s="15"/>
      <c r="P65" s="15"/>
      <c r="Q65" s="15"/>
      <c r="R65" s="15"/>
      <c r="S65" s="22"/>
      <c r="T65" s="15"/>
    </row>
    <row r="66" spans="2:21" x14ac:dyDescent="0.2">
      <c r="B66" s="11"/>
      <c r="C66" s="14"/>
      <c r="G66" s="17"/>
      <c r="H66" s="18"/>
      <c r="J66" s="14"/>
      <c r="K66" s="20"/>
      <c r="M66" s="22"/>
      <c r="N66" s="20"/>
      <c r="O66" s="15"/>
      <c r="P66" s="15"/>
      <c r="Q66" s="15"/>
      <c r="R66" s="15"/>
      <c r="S66" s="22"/>
      <c r="T66" s="15"/>
    </row>
    <row r="67" spans="2:21" x14ac:dyDescent="0.2">
      <c r="B67" s="11"/>
      <c r="C67" s="14"/>
      <c r="G67" s="17"/>
      <c r="H67" s="18"/>
      <c r="J67" s="14"/>
    </row>
    <row r="68" spans="2:21" x14ac:dyDescent="0.2">
      <c r="B68" s="11"/>
      <c r="C68" s="14"/>
      <c r="H68" s="18"/>
      <c r="J68" s="14"/>
    </row>
    <row r="69" spans="2:21" x14ac:dyDescent="0.2">
      <c r="B69" s="11"/>
      <c r="C69" s="14"/>
      <c r="H69" s="18"/>
      <c r="J69" s="14"/>
    </row>
    <row r="70" spans="2:21" x14ac:dyDescent="0.2">
      <c r="B70" s="11"/>
      <c r="C70" s="14"/>
      <c r="H70" s="18"/>
      <c r="J70" s="14"/>
    </row>
    <row r="71" spans="2:21" x14ac:dyDescent="0.2">
      <c r="B71" s="11"/>
      <c r="C71" s="14"/>
      <c r="G71" s="17"/>
      <c r="H71" s="18"/>
      <c r="J71" s="14"/>
      <c r="U71" s="20"/>
    </row>
    <row r="72" spans="2:21" x14ac:dyDescent="0.2">
      <c r="B72" s="11"/>
      <c r="C72" s="14"/>
      <c r="G72" s="17"/>
      <c r="H72" s="18"/>
      <c r="J72" s="14"/>
      <c r="M72" s="15"/>
      <c r="N72" s="20"/>
      <c r="S72" s="22"/>
      <c r="T72" s="15"/>
    </row>
    <row r="73" spans="2:21" x14ac:dyDescent="0.2">
      <c r="B73" s="11"/>
      <c r="C73" s="14"/>
      <c r="G73" s="17"/>
      <c r="H73" s="18"/>
      <c r="J73" s="14"/>
      <c r="M73" s="22"/>
      <c r="N73" s="20"/>
      <c r="O73" s="15"/>
      <c r="P73" s="15"/>
      <c r="Q73" s="15"/>
      <c r="R73" s="15"/>
      <c r="S73" s="22"/>
      <c r="T73" s="15"/>
    </row>
    <row r="74" spans="2:21" x14ac:dyDescent="0.2">
      <c r="B74" s="11"/>
      <c r="C74" s="14"/>
      <c r="G74" s="17"/>
      <c r="H74" s="18"/>
      <c r="J74" s="14"/>
      <c r="K74" s="20"/>
      <c r="M74" s="22"/>
      <c r="N74" s="20"/>
      <c r="O74" s="15"/>
      <c r="P74" s="15"/>
      <c r="Q74" s="15"/>
      <c r="R74" s="15"/>
      <c r="S74" s="22"/>
      <c r="T74" s="15"/>
    </row>
    <row r="75" spans="2:21" x14ac:dyDescent="0.2">
      <c r="B75" s="11"/>
      <c r="C75" s="14"/>
      <c r="G75" s="17"/>
      <c r="H75" s="18"/>
      <c r="J75" s="14"/>
    </row>
    <row r="76" spans="2:21" x14ac:dyDescent="0.2">
      <c r="B76" s="11"/>
      <c r="C76" s="14"/>
      <c r="H76" s="18"/>
      <c r="J76" s="14"/>
    </row>
    <row r="77" spans="2:21" x14ac:dyDescent="0.2">
      <c r="B77" s="11"/>
      <c r="C77" s="14"/>
      <c r="G77" s="17"/>
      <c r="H77" s="18"/>
      <c r="J77" s="14"/>
      <c r="M77" s="26"/>
      <c r="N77" s="20"/>
      <c r="S77" s="14"/>
    </row>
    <row r="78" spans="2:21" x14ac:dyDescent="0.2">
      <c r="B78" s="11"/>
      <c r="C78" s="14"/>
      <c r="G78" s="17"/>
      <c r="H78" s="18"/>
      <c r="J78" s="14"/>
    </row>
    <row r="79" spans="2:21" x14ac:dyDescent="0.2">
      <c r="B79" s="11"/>
      <c r="C79" s="14"/>
      <c r="G79" s="17"/>
      <c r="H79" s="18"/>
      <c r="J79" s="14"/>
      <c r="M79" s="15"/>
      <c r="N79" s="20"/>
      <c r="S79" s="22"/>
      <c r="T79" s="15"/>
    </row>
    <row r="80" spans="2:21" x14ac:dyDescent="0.2">
      <c r="B80" s="11"/>
      <c r="C80" s="14"/>
      <c r="G80" s="17"/>
      <c r="H80" s="18"/>
      <c r="J80" s="14"/>
      <c r="M80" s="22"/>
      <c r="N80" s="20"/>
      <c r="O80" s="15"/>
      <c r="P80" s="15"/>
      <c r="Q80" s="15"/>
      <c r="R80" s="15"/>
      <c r="S80" s="22"/>
      <c r="T80" s="15"/>
    </row>
    <row r="81" spans="2:20" x14ac:dyDescent="0.2">
      <c r="B81" s="11"/>
      <c r="C81" s="14"/>
      <c r="G81" s="17"/>
      <c r="H81" s="18"/>
      <c r="J81" s="14"/>
      <c r="K81" s="20"/>
      <c r="M81" s="22"/>
      <c r="N81" s="20"/>
      <c r="O81" s="15"/>
      <c r="P81" s="15"/>
      <c r="Q81" s="15"/>
      <c r="R81" s="15"/>
      <c r="S81" s="22"/>
      <c r="T81" s="15"/>
    </row>
    <row r="82" spans="2:20" x14ac:dyDescent="0.2">
      <c r="B82" s="11"/>
      <c r="C82" s="14"/>
      <c r="G82" s="17"/>
      <c r="H82" s="18"/>
      <c r="J82" s="14"/>
    </row>
    <row r="83" spans="2:20" x14ac:dyDescent="0.2">
      <c r="B83" s="11"/>
      <c r="C83" s="14"/>
      <c r="H83" s="18"/>
      <c r="J83" s="14"/>
    </row>
    <row r="84" spans="2:20" x14ac:dyDescent="0.2">
      <c r="B84" s="11"/>
      <c r="C84" s="14"/>
      <c r="G84" s="17"/>
      <c r="H84" s="18"/>
      <c r="J84" s="14"/>
    </row>
    <row r="85" spans="2:20" x14ac:dyDescent="0.2">
      <c r="B85" s="11"/>
      <c r="C85" s="14"/>
      <c r="G85" s="17"/>
      <c r="H85" s="18"/>
      <c r="J85" s="14"/>
      <c r="M85" s="15"/>
      <c r="N85" s="20"/>
      <c r="S85" s="22"/>
      <c r="T85" s="15"/>
    </row>
    <row r="86" spans="2:20" x14ac:dyDescent="0.2">
      <c r="B86" s="11"/>
      <c r="C86" s="14"/>
      <c r="G86" s="17"/>
      <c r="H86" s="18"/>
      <c r="J86" s="14"/>
      <c r="M86" s="22"/>
      <c r="N86" s="20"/>
      <c r="O86" s="15"/>
      <c r="P86" s="15"/>
      <c r="Q86" s="15"/>
      <c r="R86" s="15"/>
      <c r="S86" s="22"/>
      <c r="T86" s="15"/>
    </row>
    <row r="87" spans="2:20" x14ac:dyDescent="0.2">
      <c r="B87" s="11"/>
      <c r="C87" s="14"/>
      <c r="G87" s="17"/>
      <c r="H87" s="18"/>
      <c r="J87" s="14"/>
      <c r="K87" s="20"/>
      <c r="M87" s="22"/>
      <c r="N87" s="20"/>
      <c r="O87" s="15"/>
      <c r="P87" s="15"/>
      <c r="Q87" s="15"/>
      <c r="R87" s="15"/>
      <c r="S87" s="22"/>
      <c r="T87" s="15"/>
    </row>
    <row r="88" spans="2:20" x14ac:dyDescent="0.2">
      <c r="B88" s="11"/>
      <c r="C88" s="14"/>
      <c r="G88" s="17"/>
      <c r="H88" s="18"/>
      <c r="J88" s="14"/>
    </row>
    <row r="89" spans="2:20" x14ac:dyDescent="0.2">
      <c r="B89" s="11"/>
      <c r="C89" s="14"/>
      <c r="H89" s="18"/>
      <c r="J89" s="14"/>
    </row>
    <row r="90" spans="2:20" x14ac:dyDescent="0.2">
      <c r="B90" s="11"/>
      <c r="C90" s="14"/>
      <c r="H90" s="18"/>
      <c r="J90" s="14"/>
    </row>
    <row r="91" spans="2:20" x14ac:dyDescent="0.2">
      <c r="B91" s="11"/>
      <c r="C91" s="14"/>
      <c r="H91" s="18"/>
      <c r="J91" s="14"/>
    </row>
    <row r="92" spans="2:20" x14ac:dyDescent="0.2">
      <c r="B92" s="11"/>
      <c r="C92" s="14"/>
      <c r="H92" s="18"/>
      <c r="J92" s="14"/>
    </row>
    <row r="93" spans="2:20" x14ac:dyDescent="0.2">
      <c r="B93" s="11"/>
      <c r="C93" s="14"/>
      <c r="H93" s="18"/>
      <c r="J93" s="14"/>
    </row>
    <row r="94" spans="2:20" x14ac:dyDescent="0.2">
      <c r="B94" s="11"/>
      <c r="C94" s="14"/>
      <c r="G94" s="17"/>
      <c r="H94" s="18"/>
      <c r="J94" s="14"/>
    </row>
    <row r="95" spans="2:20" x14ac:dyDescent="0.2">
      <c r="B95" s="11"/>
      <c r="C95" s="14"/>
      <c r="G95" s="17"/>
      <c r="H95" s="18"/>
      <c r="J95" s="14"/>
      <c r="M95" s="15"/>
      <c r="N95" s="20"/>
      <c r="S95" s="22"/>
      <c r="T95" s="15"/>
    </row>
    <row r="96" spans="2:20" x14ac:dyDescent="0.2">
      <c r="B96" s="11"/>
      <c r="C96" s="14"/>
      <c r="H96" s="18"/>
      <c r="J96" s="14"/>
    </row>
    <row r="97" spans="2:20" x14ac:dyDescent="0.2">
      <c r="B97" s="11"/>
      <c r="C97" s="14"/>
      <c r="G97" s="17"/>
      <c r="H97" s="18"/>
      <c r="J97" s="14"/>
      <c r="K97" s="20"/>
      <c r="M97" s="22"/>
      <c r="N97" s="20"/>
      <c r="O97" s="15"/>
      <c r="P97" s="15"/>
      <c r="Q97" s="15"/>
      <c r="R97" s="15"/>
      <c r="S97" s="22"/>
      <c r="T97" s="15"/>
    </row>
    <row r="98" spans="2:20" x14ac:dyDescent="0.2">
      <c r="B98" s="11"/>
      <c r="C98" s="14"/>
      <c r="G98" s="17"/>
      <c r="H98" s="18"/>
      <c r="J98" s="14"/>
    </row>
    <row r="99" spans="2:20" x14ac:dyDescent="0.2">
      <c r="B99" s="11"/>
      <c r="C99" s="14"/>
      <c r="G99" s="17"/>
      <c r="H99" s="18"/>
      <c r="J99" s="14"/>
    </row>
    <row r="100" spans="2:20" x14ac:dyDescent="0.2">
      <c r="B100" s="11"/>
      <c r="C100" s="14"/>
      <c r="H100" s="18"/>
      <c r="J100" s="14"/>
    </row>
    <row r="101" spans="2:20" x14ac:dyDescent="0.2">
      <c r="B101" s="11"/>
      <c r="C101" s="14"/>
      <c r="H101" s="18"/>
      <c r="J101" s="14"/>
    </row>
    <row r="102" spans="2:20" x14ac:dyDescent="0.2">
      <c r="B102" s="11"/>
      <c r="C102" s="14"/>
      <c r="H102" s="18"/>
      <c r="J102" s="14"/>
    </row>
    <row r="103" spans="2:20" x14ac:dyDescent="0.2">
      <c r="B103" s="11"/>
      <c r="C103" s="14"/>
      <c r="H103" s="18"/>
      <c r="J103" s="14"/>
    </row>
    <row r="104" spans="2:20" x14ac:dyDescent="0.2">
      <c r="B104" s="11"/>
      <c r="C104" s="14"/>
      <c r="H104" s="18"/>
      <c r="J104" s="14"/>
    </row>
    <row r="105" spans="2:20" x14ac:dyDescent="0.2">
      <c r="B105" s="11"/>
      <c r="C105" s="14"/>
      <c r="G105" s="17"/>
      <c r="H105" s="18"/>
      <c r="J105" s="14"/>
    </row>
    <row r="106" spans="2:20" x14ac:dyDescent="0.2">
      <c r="B106" s="11"/>
      <c r="C106" s="14"/>
      <c r="G106" s="17"/>
      <c r="H106" s="18"/>
      <c r="J106" s="14"/>
      <c r="M106" s="15"/>
      <c r="N106" s="20"/>
      <c r="S106" s="22"/>
      <c r="T106" s="15"/>
    </row>
    <row r="107" spans="2:20" x14ac:dyDescent="0.2">
      <c r="B107" s="11"/>
      <c r="C107" s="14"/>
      <c r="G107" s="17"/>
      <c r="H107" s="18"/>
      <c r="J107" s="14"/>
      <c r="M107" s="22"/>
      <c r="N107" s="20"/>
      <c r="O107" s="15"/>
      <c r="P107" s="15"/>
      <c r="Q107" s="15"/>
      <c r="R107" s="15"/>
      <c r="S107" s="22"/>
      <c r="T107" s="15"/>
    </row>
    <row r="108" spans="2:20" x14ac:dyDescent="0.2">
      <c r="B108" s="11"/>
      <c r="C108" s="14"/>
      <c r="G108" s="17"/>
      <c r="H108" s="18"/>
      <c r="J108" s="14"/>
      <c r="K108" s="20"/>
      <c r="M108" s="22"/>
      <c r="N108" s="20"/>
      <c r="O108" s="15"/>
      <c r="P108" s="15"/>
      <c r="Q108" s="15"/>
      <c r="R108" s="15"/>
      <c r="S108" s="22"/>
      <c r="T108" s="15"/>
    </row>
    <row r="109" spans="2:20" x14ac:dyDescent="0.2">
      <c r="B109" s="11"/>
      <c r="C109" s="14"/>
      <c r="G109" s="17"/>
      <c r="H109" s="18"/>
      <c r="J109" s="14"/>
    </row>
    <row r="110" spans="2:20" x14ac:dyDescent="0.2">
      <c r="B110" s="11"/>
      <c r="C110" s="14"/>
      <c r="G110" s="17"/>
      <c r="H110" s="18"/>
      <c r="J110" s="14"/>
    </row>
    <row r="111" spans="2:20" x14ac:dyDescent="0.2">
      <c r="B111" s="11"/>
      <c r="C111" s="14"/>
      <c r="H111" s="18"/>
      <c r="J111" s="14"/>
    </row>
    <row r="112" spans="2:20" x14ac:dyDescent="0.2">
      <c r="B112" s="11"/>
      <c r="C112" s="14"/>
      <c r="H112" s="18"/>
      <c r="J112" s="14"/>
    </row>
    <row r="113" spans="2:21" x14ac:dyDescent="0.2">
      <c r="B113" s="11"/>
      <c r="C113" s="14"/>
      <c r="H113" s="18"/>
      <c r="J113" s="14"/>
    </row>
    <row r="114" spans="2:21" x14ac:dyDescent="0.2">
      <c r="B114" s="11"/>
      <c r="C114" s="14"/>
      <c r="G114" s="17"/>
      <c r="H114" s="18"/>
      <c r="J114" s="14"/>
      <c r="U114" s="20"/>
    </row>
    <row r="115" spans="2:21" x14ac:dyDescent="0.2">
      <c r="B115" s="11"/>
      <c r="C115" s="14"/>
      <c r="G115" s="17"/>
      <c r="H115" s="18"/>
      <c r="J115" s="14"/>
    </row>
    <row r="116" spans="2:21" x14ac:dyDescent="0.2">
      <c r="B116" s="11"/>
      <c r="C116" s="14"/>
      <c r="G116" s="17"/>
      <c r="H116" s="18"/>
      <c r="J116" s="14"/>
    </row>
    <row r="117" spans="2:21" x14ac:dyDescent="0.2">
      <c r="B117" s="11"/>
      <c r="C117" s="14"/>
      <c r="G117" s="17"/>
      <c r="H117" s="18"/>
      <c r="J117" s="14"/>
    </row>
    <row r="118" spans="2:21" x14ac:dyDescent="0.2">
      <c r="B118" s="11"/>
      <c r="C118" s="14"/>
      <c r="G118" s="17"/>
      <c r="H118" s="18"/>
      <c r="J118" s="14"/>
      <c r="M118" s="15"/>
      <c r="N118" s="20"/>
      <c r="S118" s="22"/>
      <c r="T118" s="15"/>
    </row>
    <row r="119" spans="2:21" x14ac:dyDescent="0.2">
      <c r="B119" s="11"/>
      <c r="C119" s="14"/>
      <c r="G119" s="17"/>
      <c r="H119" s="18"/>
      <c r="J119" s="14"/>
      <c r="M119" s="22"/>
      <c r="N119" s="20"/>
      <c r="O119" s="15"/>
      <c r="P119" s="15"/>
      <c r="Q119" s="15"/>
      <c r="R119" s="15"/>
      <c r="S119" s="22"/>
      <c r="T119" s="15"/>
    </row>
    <row r="120" spans="2:21" x14ac:dyDescent="0.2">
      <c r="B120" s="11"/>
      <c r="C120" s="14"/>
      <c r="G120" s="17"/>
      <c r="H120" s="18"/>
      <c r="J120" s="14"/>
      <c r="K120" s="20"/>
      <c r="M120" s="22"/>
      <c r="N120" s="20"/>
      <c r="O120" s="15"/>
      <c r="P120" s="15"/>
      <c r="Q120" s="15"/>
      <c r="R120" s="15"/>
      <c r="S120" s="22"/>
      <c r="T120" s="15"/>
    </row>
    <row r="121" spans="2:21" x14ac:dyDescent="0.2">
      <c r="B121" s="11"/>
      <c r="C121" s="14"/>
      <c r="G121" s="17"/>
      <c r="H121" s="18"/>
      <c r="J121" s="14"/>
    </row>
    <row r="122" spans="2:21" x14ac:dyDescent="0.2">
      <c r="B122" s="11"/>
      <c r="C122" s="14"/>
      <c r="G122" s="17"/>
      <c r="H122" s="18"/>
      <c r="J122" s="14"/>
    </row>
    <row r="123" spans="2:21" x14ac:dyDescent="0.2">
      <c r="B123" s="11"/>
      <c r="C123" s="14"/>
      <c r="G123" s="17"/>
      <c r="H123" s="16"/>
      <c r="J123" s="14"/>
    </row>
    <row r="124" spans="2:21" x14ac:dyDescent="0.2">
      <c r="B124" s="11"/>
      <c r="C124" s="14"/>
      <c r="G124" s="17"/>
      <c r="H124" s="16"/>
      <c r="J124" s="14"/>
      <c r="M124" s="26"/>
      <c r="N124" s="20"/>
      <c r="R124" s="14"/>
      <c r="S124" s="14"/>
      <c r="T124" s="27"/>
    </row>
    <row r="125" spans="2:21" x14ac:dyDescent="0.2">
      <c r="B125" s="11"/>
      <c r="C125" s="14"/>
      <c r="G125" s="17"/>
      <c r="H125" s="16"/>
      <c r="J125" s="14"/>
      <c r="M125" s="26"/>
      <c r="N125" s="20"/>
      <c r="S125" s="14"/>
    </row>
    <row r="126" spans="2:21" x14ac:dyDescent="0.2">
      <c r="B126" s="11"/>
      <c r="C126" s="14"/>
      <c r="G126" s="17"/>
      <c r="H126" s="16"/>
      <c r="J126" s="14"/>
    </row>
    <row r="127" spans="2:21" x14ac:dyDescent="0.2">
      <c r="B127" s="11"/>
      <c r="C127" s="14"/>
      <c r="G127" s="17"/>
      <c r="H127" s="16"/>
      <c r="J127" s="14"/>
      <c r="M127" s="15"/>
      <c r="N127" s="20"/>
      <c r="S127" s="22"/>
      <c r="T127" s="15"/>
    </row>
    <row r="128" spans="2:21" x14ac:dyDescent="0.2">
      <c r="B128" s="11"/>
      <c r="C128" s="14"/>
      <c r="G128" s="17"/>
      <c r="H128" s="16"/>
      <c r="J128" s="14"/>
      <c r="M128" s="22"/>
      <c r="N128" s="20"/>
      <c r="O128" s="15"/>
      <c r="P128" s="15"/>
      <c r="Q128" s="15"/>
      <c r="R128" s="15"/>
      <c r="S128" s="22"/>
      <c r="T128" s="15"/>
    </row>
    <row r="129" spans="2:20" x14ac:dyDescent="0.2">
      <c r="B129" s="11"/>
      <c r="C129" s="14"/>
      <c r="G129" s="17"/>
      <c r="H129" s="16"/>
      <c r="J129" s="14"/>
      <c r="K129" s="20"/>
      <c r="M129" s="22"/>
      <c r="N129" s="20"/>
      <c r="O129" s="15"/>
      <c r="P129" s="15"/>
      <c r="Q129" s="15"/>
      <c r="R129" s="15"/>
      <c r="S129" s="22"/>
      <c r="T129" s="15"/>
    </row>
    <row r="130" spans="2:20" x14ac:dyDescent="0.2">
      <c r="B130" s="11"/>
      <c r="C130" s="14"/>
    </row>
    <row r="131" spans="2:20" x14ac:dyDescent="0.2">
      <c r="B131" s="11"/>
      <c r="C131" s="14"/>
    </row>
    <row r="132" spans="2:20" x14ac:dyDescent="0.2">
      <c r="B132" s="11"/>
      <c r="C132" s="14"/>
      <c r="G132" s="17"/>
      <c r="H132" s="16"/>
      <c r="J132" s="14"/>
      <c r="M132" s="26"/>
      <c r="N132" s="20"/>
      <c r="R132" s="14"/>
      <c r="S132" s="14"/>
      <c r="T132" s="27"/>
    </row>
    <row r="133" spans="2:20" x14ac:dyDescent="0.2">
      <c r="B133" s="11"/>
      <c r="C133" s="14"/>
      <c r="G133" s="17"/>
      <c r="H133" s="16"/>
      <c r="J133" s="14"/>
      <c r="M133" s="26"/>
      <c r="N133" s="20"/>
      <c r="S133" s="14"/>
    </row>
    <row r="134" spans="2:20" x14ac:dyDescent="0.2">
      <c r="B134" s="11"/>
      <c r="C134" s="14"/>
      <c r="G134" s="17"/>
      <c r="H134" s="16"/>
      <c r="J134" s="14"/>
    </row>
    <row r="135" spans="2:20" x14ac:dyDescent="0.2">
      <c r="B135" s="11"/>
      <c r="C135" s="14"/>
      <c r="G135" s="17"/>
      <c r="H135" s="16"/>
      <c r="J135" s="14"/>
      <c r="M135" s="15"/>
      <c r="N135" s="20"/>
      <c r="S135" s="22"/>
      <c r="T135" s="15"/>
    </row>
    <row r="136" spans="2:20" x14ac:dyDescent="0.2">
      <c r="B136" s="11"/>
      <c r="C136" s="14"/>
      <c r="G136" s="17"/>
      <c r="H136" s="16"/>
      <c r="J136" s="14"/>
      <c r="M136" s="22"/>
      <c r="N136" s="20"/>
      <c r="O136" s="15"/>
      <c r="P136" s="15"/>
      <c r="Q136" s="15"/>
      <c r="R136" s="15"/>
      <c r="S136" s="22"/>
      <c r="T136" s="15"/>
    </row>
    <row r="137" spans="2:20" x14ac:dyDescent="0.2">
      <c r="B137" s="11"/>
      <c r="C137" s="14"/>
      <c r="G137" s="17"/>
      <c r="H137" s="16"/>
      <c r="J137" s="14"/>
      <c r="K137" s="20"/>
      <c r="M137" s="22"/>
      <c r="N137" s="20"/>
      <c r="O137" s="15"/>
      <c r="P137" s="15"/>
      <c r="Q137" s="15"/>
      <c r="R137" s="15"/>
      <c r="S137" s="22"/>
      <c r="T137" s="15"/>
    </row>
    <row r="138" spans="2:20" x14ac:dyDescent="0.2">
      <c r="B138" s="11"/>
      <c r="C138" s="14"/>
      <c r="G138" s="17"/>
      <c r="H138" s="16"/>
      <c r="J138" s="14"/>
    </row>
    <row r="139" spans="2:20" x14ac:dyDescent="0.2">
      <c r="B139" s="11"/>
      <c r="C139" s="14"/>
      <c r="K139" s="25"/>
      <c r="M139" s="25"/>
      <c r="N139" s="25"/>
      <c r="S139" s="25"/>
    </row>
    <row r="140" spans="2:20" x14ac:dyDescent="0.2">
      <c r="B140" s="11"/>
      <c r="C140" s="14"/>
    </row>
    <row r="141" spans="2:20" x14ac:dyDescent="0.2">
      <c r="B141" s="11"/>
      <c r="C141" s="14"/>
      <c r="M141" s="15"/>
      <c r="N141" s="20"/>
      <c r="S141" s="22"/>
      <c r="T141" s="15"/>
    </row>
    <row r="142" spans="2:20" x14ac:dyDescent="0.2">
      <c r="B142" s="11"/>
      <c r="C142" s="14"/>
      <c r="M142" s="22"/>
      <c r="N142" s="20"/>
      <c r="O142" s="15"/>
      <c r="P142" s="15"/>
      <c r="Q142" s="15"/>
      <c r="R142" s="15"/>
      <c r="S142" s="22"/>
      <c r="T142" s="15"/>
    </row>
    <row r="143" spans="2:20" x14ac:dyDescent="0.2">
      <c r="B143" s="11"/>
      <c r="K143" s="20"/>
      <c r="M143" s="22"/>
      <c r="N143" s="20"/>
      <c r="O143" s="15"/>
      <c r="P143" s="15"/>
      <c r="Q143" s="15"/>
      <c r="R143" s="15"/>
      <c r="S143" s="22"/>
      <c r="T143" s="15"/>
    </row>
    <row r="144" spans="2:20" x14ac:dyDescent="0.2">
      <c r="B144" s="11"/>
    </row>
    <row r="145" spans="2:21" x14ac:dyDescent="0.2">
      <c r="B145" s="11"/>
      <c r="K145" s="25"/>
      <c r="M145" s="25"/>
      <c r="N145" s="25"/>
      <c r="S145" s="25"/>
    </row>
    <row r="147" spans="2:21" x14ac:dyDescent="0.2">
      <c r="B147" s="11"/>
      <c r="E147" s="11"/>
      <c r="F147" s="11"/>
      <c r="M147" s="15"/>
      <c r="N147" s="20"/>
      <c r="S147" s="22"/>
      <c r="T147" s="15"/>
    </row>
    <row r="148" spans="2:21" x14ac:dyDescent="0.2">
      <c r="B148" s="11"/>
      <c r="E148" s="11"/>
      <c r="F148" s="11"/>
      <c r="M148" s="22"/>
      <c r="N148" s="20"/>
      <c r="O148" s="15"/>
      <c r="P148" s="15"/>
      <c r="Q148" s="15"/>
      <c r="R148" s="15"/>
      <c r="S148" s="22"/>
      <c r="T148" s="15"/>
    </row>
    <row r="149" spans="2:21" x14ac:dyDescent="0.2">
      <c r="B149" s="11"/>
      <c r="E149" s="11"/>
      <c r="F149" s="11"/>
      <c r="K149" s="20"/>
      <c r="M149" s="22"/>
      <c r="N149" s="20"/>
      <c r="O149" s="15"/>
      <c r="P149" s="15"/>
      <c r="Q149" s="15"/>
      <c r="R149" s="15"/>
      <c r="S149" s="22"/>
      <c r="T149" s="15"/>
    </row>
    <row r="153" spans="2:21" x14ac:dyDescent="0.2">
      <c r="B153" s="11"/>
      <c r="E153" s="11"/>
      <c r="F153" s="11"/>
      <c r="M153" s="26"/>
      <c r="N153" s="20"/>
      <c r="R153" s="14"/>
      <c r="S153" s="14"/>
      <c r="T153" s="27"/>
    </row>
    <row r="154" spans="2:21" x14ac:dyDescent="0.2">
      <c r="B154" s="11"/>
      <c r="E154" s="11"/>
      <c r="F154" s="11"/>
      <c r="M154" s="26"/>
      <c r="N154" s="20"/>
      <c r="S154" s="14"/>
      <c r="U154" s="20"/>
    </row>
    <row r="155" spans="2:21" x14ac:dyDescent="0.2">
      <c r="B155" s="11"/>
      <c r="E155" s="11"/>
      <c r="F155" s="11"/>
      <c r="M155" s="15"/>
      <c r="N155" s="20"/>
      <c r="S155" s="22"/>
      <c r="T155" s="15"/>
    </row>
    <row r="156" spans="2:21" x14ac:dyDescent="0.2">
      <c r="B156" s="11"/>
      <c r="E156" s="11"/>
      <c r="F156" s="11"/>
      <c r="M156" s="22"/>
      <c r="N156" s="20"/>
      <c r="O156" s="15"/>
      <c r="P156" s="15"/>
      <c r="Q156" s="15"/>
      <c r="R156" s="15"/>
      <c r="S156" s="22"/>
      <c r="T156" s="15"/>
    </row>
    <row r="157" spans="2:21" x14ac:dyDescent="0.2">
      <c r="B157" s="11"/>
      <c r="E157" s="11"/>
      <c r="F157" s="11"/>
      <c r="K157" s="20"/>
      <c r="M157" s="22"/>
      <c r="N157" s="20"/>
      <c r="O157" s="15"/>
      <c r="P157" s="15"/>
      <c r="Q157" s="15"/>
      <c r="R157" s="15"/>
      <c r="S157" s="22"/>
      <c r="T157" s="15"/>
    </row>
    <row r="159" spans="2:21" x14ac:dyDescent="0.2">
      <c r="B159" s="11"/>
      <c r="E159" s="11"/>
      <c r="F159" s="11"/>
      <c r="M159" s="26"/>
      <c r="N159" s="20"/>
      <c r="R159" s="14"/>
      <c r="S159" s="14"/>
      <c r="T159" s="27"/>
    </row>
    <row r="160" spans="2:21" x14ac:dyDescent="0.2">
      <c r="B160" s="11"/>
      <c r="E160" s="11"/>
      <c r="F160" s="11"/>
      <c r="M160" s="26"/>
      <c r="N160" s="20"/>
      <c r="S160" s="14"/>
    </row>
    <row r="162" spans="2:20" x14ac:dyDescent="0.2">
      <c r="B162" s="11"/>
      <c r="E162" s="11"/>
      <c r="F162" s="11"/>
      <c r="M162" s="15"/>
      <c r="N162" s="20"/>
      <c r="S162" s="22"/>
      <c r="T162" s="15"/>
    </row>
    <row r="163" spans="2:20" x14ac:dyDescent="0.2">
      <c r="B163" s="11"/>
      <c r="E163" s="11"/>
      <c r="F163" s="11"/>
      <c r="M163" s="22"/>
      <c r="N163" s="20"/>
      <c r="O163" s="15"/>
      <c r="P163" s="15"/>
      <c r="Q163" s="15"/>
      <c r="R163" s="15"/>
      <c r="S163" s="22"/>
      <c r="T163" s="15"/>
    </row>
    <row r="164" spans="2:20" x14ac:dyDescent="0.2">
      <c r="B164" s="11"/>
      <c r="E164" s="11"/>
      <c r="F164" s="11"/>
      <c r="K164" s="20"/>
      <c r="M164" s="22"/>
      <c r="N164" s="20"/>
      <c r="O164" s="15"/>
      <c r="P164" s="15"/>
      <c r="Q164" s="15"/>
      <c r="R164" s="15"/>
      <c r="S164" s="22"/>
      <c r="T164" s="15"/>
    </row>
    <row r="165" spans="2:20" x14ac:dyDescent="0.2">
      <c r="B165" s="11"/>
      <c r="E165" s="11"/>
      <c r="F165" s="11"/>
    </row>
    <row r="166" spans="2:20" x14ac:dyDescent="0.2">
      <c r="B166" s="11"/>
      <c r="E166" s="11"/>
      <c r="F166" s="11"/>
      <c r="K166" s="25"/>
      <c r="M166" s="25"/>
      <c r="N166" s="25"/>
      <c r="S166" s="25"/>
    </row>
    <row r="168" spans="2:20" x14ac:dyDescent="0.2">
      <c r="B168" s="11"/>
      <c r="E168" s="11"/>
      <c r="F168" s="11"/>
      <c r="M168" s="15"/>
      <c r="N168" s="20"/>
      <c r="S168" s="22"/>
      <c r="T168" s="15"/>
    </row>
    <row r="169" spans="2:20" x14ac:dyDescent="0.2">
      <c r="B169" s="11"/>
      <c r="E169" s="11"/>
      <c r="F169" s="11"/>
      <c r="M169" s="22"/>
      <c r="N169" s="20"/>
      <c r="O169" s="15"/>
      <c r="P169" s="15"/>
      <c r="Q169" s="15"/>
      <c r="R169" s="15"/>
      <c r="S169" s="22"/>
      <c r="T169" s="15"/>
    </row>
    <row r="170" spans="2:20" x14ac:dyDescent="0.2">
      <c r="B170" s="11"/>
      <c r="E170" s="11"/>
      <c r="F170" s="11"/>
      <c r="K170" s="20"/>
      <c r="M170" s="22"/>
      <c r="N170" s="20"/>
      <c r="O170" s="15"/>
      <c r="P170" s="15"/>
      <c r="Q170" s="15"/>
      <c r="R170" s="15"/>
      <c r="S170" s="22"/>
      <c r="T170" s="15"/>
    </row>
    <row r="176" spans="2:20" x14ac:dyDescent="0.2">
      <c r="B176" s="11"/>
      <c r="E176" s="11"/>
      <c r="F176" s="11"/>
      <c r="M176" s="26"/>
      <c r="N176" s="20"/>
      <c r="R176" s="14"/>
      <c r="S176" s="14"/>
      <c r="T176" s="27"/>
    </row>
    <row r="177" spans="2:20" x14ac:dyDescent="0.2">
      <c r="B177" s="11"/>
      <c r="E177" s="11"/>
      <c r="F177" s="11"/>
      <c r="M177" s="26"/>
      <c r="N177" s="20"/>
      <c r="S177" s="14"/>
    </row>
    <row r="179" spans="2:20" x14ac:dyDescent="0.2">
      <c r="B179" s="11"/>
      <c r="E179" s="11"/>
      <c r="F179" s="11"/>
      <c r="M179" s="15"/>
      <c r="N179" s="20"/>
      <c r="S179" s="22"/>
      <c r="T179" s="15"/>
    </row>
    <row r="180" spans="2:20" x14ac:dyDescent="0.2">
      <c r="B180" s="11"/>
      <c r="E180" s="11"/>
      <c r="F180" s="11"/>
      <c r="M180" s="22"/>
      <c r="N180" s="20"/>
      <c r="O180" s="15"/>
      <c r="P180" s="15"/>
      <c r="Q180" s="15"/>
      <c r="R180" s="15"/>
      <c r="S180" s="22"/>
      <c r="T180" s="15"/>
    </row>
    <row r="181" spans="2:20" x14ac:dyDescent="0.2">
      <c r="B181" s="11"/>
      <c r="E181" s="11"/>
      <c r="F181" s="11"/>
      <c r="K181" s="20"/>
      <c r="M181" s="22"/>
      <c r="N181" s="20"/>
      <c r="O181" s="15"/>
      <c r="P181" s="15"/>
      <c r="Q181" s="15"/>
      <c r="R181" s="15"/>
      <c r="S181" s="22"/>
      <c r="T181" s="15"/>
    </row>
    <row r="183" spans="2:20" x14ac:dyDescent="0.2">
      <c r="B183" s="11"/>
      <c r="E183" s="11"/>
      <c r="F183" s="11"/>
      <c r="M183" s="26"/>
      <c r="N183" s="20"/>
      <c r="R183" s="14"/>
      <c r="S183" s="14"/>
      <c r="T183" s="27"/>
    </row>
    <row r="184" spans="2:20" x14ac:dyDescent="0.2">
      <c r="B184" s="11"/>
      <c r="E184" s="11"/>
      <c r="F184" s="11"/>
      <c r="M184" s="26"/>
      <c r="N184" s="20"/>
      <c r="S184" s="14"/>
    </row>
    <row r="186" spans="2:20" x14ac:dyDescent="0.2">
      <c r="B186" s="11"/>
      <c r="E186" s="11"/>
      <c r="F186" s="11"/>
      <c r="M186" s="15"/>
      <c r="N186" s="20"/>
      <c r="S186" s="22"/>
      <c r="T186" s="15"/>
    </row>
    <row r="187" spans="2:20" x14ac:dyDescent="0.2">
      <c r="B187" s="11"/>
      <c r="E187" s="11"/>
      <c r="F187" s="11"/>
      <c r="M187" s="22"/>
      <c r="N187" s="20"/>
      <c r="O187" s="15"/>
      <c r="P187" s="15"/>
      <c r="Q187" s="15"/>
      <c r="R187" s="15"/>
      <c r="S187" s="22"/>
      <c r="T187" s="15"/>
    </row>
    <row r="188" spans="2:20" x14ac:dyDescent="0.2">
      <c r="B188" s="11"/>
      <c r="E188" s="11"/>
      <c r="F188" s="11"/>
      <c r="K188" s="20"/>
      <c r="M188" s="22"/>
      <c r="N188" s="20"/>
      <c r="O188" s="15"/>
      <c r="P188" s="15"/>
      <c r="Q188" s="15"/>
      <c r="R188" s="15"/>
      <c r="S188" s="22"/>
      <c r="T188" s="15"/>
    </row>
    <row r="190" spans="2:20" x14ac:dyDescent="0.2">
      <c r="B190" s="11"/>
      <c r="E190" s="11"/>
      <c r="F190" s="11"/>
      <c r="M190" s="26"/>
      <c r="N190" s="20"/>
      <c r="R190" s="14"/>
      <c r="S190" s="14"/>
      <c r="T190" s="27"/>
    </row>
    <row r="191" spans="2:20" x14ac:dyDescent="0.2">
      <c r="B191" s="11"/>
      <c r="E191" s="11"/>
      <c r="F191" s="11"/>
      <c r="M191" s="26"/>
      <c r="N191" s="20"/>
      <c r="S191" s="14"/>
    </row>
    <row r="195" spans="2:21" x14ac:dyDescent="0.2">
      <c r="B195" s="11"/>
      <c r="E195" s="11"/>
      <c r="F195" s="11"/>
      <c r="U195" s="20"/>
    </row>
    <row r="196" spans="2:21" x14ac:dyDescent="0.2">
      <c r="B196" s="11"/>
      <c r="E196" s="11"/>
      <c r="F196" s="11"/>
    </row>
    <row r="197" spans="2:21" x14ac:dyDescent="0.2">
      <c r="B197" s="11"/>
      <c r="E197" s="11"/>
      <c r="F197" s="11"/>
    </row>
    <row r="199" spans="2:21" x14ac:dyDescent="0.2">
      <c r="B199" s="11"/>
      <c r="E199" s="11"/>
      <c r="F199" s="11"/>
      <c r="M199" s="15"/>
      <c r="N199" s="20"/>
      <c r="S199" s="22"/>
      <c r="T199" s="15"/>
    </row>
    <row r="200" spans="2:21" x14ac:dyDescent="0.2">
      <c r="B200" s="11"/>
      <c r="E200" s="11"/>
      <c r="F200" s="11"/>
      <c r="M200" s="22"/>
      <c r="N200" s="20"/>
      <c r="O200" s="15"/>
      <c r="P200" s="15"/>
      <c r="Q200" s="15"/>
      <c r="R200" s="15"/>
      <c r="S200" s="22"/>
      <c r="T200" s="15"/>
    </row>
    <row r="201" spans="2:21" x14ac:dyDescent="0.2">
      <c r="B201" s="11"/>
      <c r="E201" s="11"/>
      <c r="F201" s="11"/>
      <c r="K201" s="20"/>
      <c r="M201" s="22"/>
      <c r="N201" s="20"/>
      <c r="O201" s="15"/>
      <c r="P201" s="15"/>
      <c r="Q201" s="15"/>
      <c r="R201" s="15"/>
      <c r="S201" s="22"/>
      <c r="T201" s="15"/>
    </row>
    <row r="203" spans="2:21" x14ac:dyDescent="0.2">
      <c r="B203" s="11"/>
      <c r="E203" s="11"/>
      <c r="F203" s="11"/>
      <c r="M203" s="26"/>
      <c r="N203" s="20"/>
      <c r="R203" s="14"/>
      <c r="S203" s="14"/>
      <c r="T203" s="27"/>
    </row>
    <row r="204" spans="2:21" x14ac:dyDescent="0.2">
      <c r="B204" s="11"/>
      <c r="E204" s="11"/>
      <c r="F204" s="11"/>
      <c r="M204" s="26"/>
      <c r="N204" s="20"/>
      <c r="S204" s="14"/>
    </row>
    <row r="206" spans="2:21" x14ac:dyDescent="0.2">
      <c r="B206" s="11"/>
      <c r="E206" s="11"/>
      <c r="F206" s="11"/>
      <c r="M206" s="15"/>
      <c r="N206" s="20"/>
      <c r="S206" s="22"/>
      <c r="T206" s="15"/>
    </row>
    <row r="207" spans="2:21" x14ac:dyDescent="0.2">
      <c r="B207" s="11"/>
      <c r="E207" s="11"/>
      <c r="F207" s="11"/>
      <c r="M207" s="22"/>
      <c r="N207" s="20"/>
      <c r="O207" s="15"/>
      <c r="P207" s="15"/>
      <c r="Q207" s="15"/>
      <c r="R207" s="15"/>
      <c r="S207" s="22"/>
      <c r="T207" s="15"/>
    </row>
    <row r="208" spans="2:21" x14ac:dyDescent="0.2">
      <c r="B208" s="11"/>
      <c r="E208" s="11"/>
      <c r="F208" s="11"/>
      <c r="K208" s="20"/>
      <c r="M208" s="22"/>
      <c r="N208" s="20"/>
      <c r="O208" s="15"/>
      <c r="P208" s="15"/>
      <c r="Q208" s="15"/>
      <c r="R208" s="15"/>
      <c r="S208" s="22"/>
      <c r="T208" s="15"/>
    </row>
    <row r="213" spans="2:20" x14ac:dyDescent="0.2">
      <c r="B213" s="11"/>
      <c r="E213" s="11"/>
      <c r="F213" s="11"/>
      <c r="M213" s="26"/>
      <c r="N213" s="20"/>
      <c r="R213" s="14"/>
      <c r="S213" s="14"/>
      <c r="T213" s="27"/>
    </row>
    <row r="214" spans="2:20" x14ac:dyDescent="0.2">
      <c r="B214" s="11"/>
      <c r="E214" s="11"/>
      <c r="F214" s="11"/>
      <c r="M214" s="26"/>
      <c r="N214" s="20"/>
      <c r="S214" s="14"/>
    </row>
    <row r="216" spans="2:20" x14ac:dyDescent="0.2">
      <c r="B216" s="11"/>
      <c r="E216" s="11"/>
      <c r="F216" s="11"/>
      <c r="M216" s="15"/>
      <c r="N216" s="20"/>
      <c r="S216" s="22"/>
      <c r="T216" s="15"/>
    </row>
    <row r="217" spans="2:20" x14ac:dyDescent="0.2">
      <c r="B217" s="11"/>
      <c r="E217" s="11"/>
      <c r="F217" s="11"/>
      <c r="M217" s="22"/>
      <c r="N217" s="20"/>
      <c r="O217" s="15"/>
      <c r="P217" s="15"/>
      <c r="Q217" s="15"/>
      <c r="R217" s="15"/>
      <c r="S217" s="22"/>
      <c r="T217" s="15"/>
    </row>
    <row r="218" spans="2:20" x14ac:dyDescent="0.2">
      <c r="B218" s="11"/>
      <c r="E218" s="11"/>
      <c r="F218" s="11"/>
      <c r="K218" s="20"/>
      <c r="M218" s="22"/>
      <c r="N218" s="20"/>
      <c r="O218" s="15"/>
      <c r="P218" s="15"/>
      <c r="Q218" s="15"/>
      <c r="R218" s="15"/>
      <c r="S218" s="22"/>
      <c r="T218" s="15"/>
    </row>
    <row r="219" spans="2:20" x14ac:dyDescent="0.2">
      <c r="B219" s="11"/>
      <c r="E219" s="11"/>
      <c r="F219" s="11"/>
    </row>
    <row r="220" spans="2:20" x14ac:dyDescent="0.2">
      <c r="B220" s="11"/>
      <c r="E220" s="11"/>
      <c r="F220" s="11"/>
      <c r="K220" s="25"/>
      <c r="M220" s="25"/>
      <c r="N220" s="25"/>
      <c r="S220" s="25"/>
    </row>
    <row r="222" spans="2:20" x14ac:dyDescent="0.2">
      <c r="B222" s="11"/>
      <c r="E222" s="11"/>
      <c r="F222" s="11"/>
      <c r="M222" s="15"/>
      <c r="N222" s="20"/>
      <c r="S222" s="22"/>
      <c r="T222" s="15"/>
    </row>
    <row r="223" spans="2:20" x14ac:dyDescent="0.2">
      <c r="B223" s="11"/>
      <c r="E223" s="11"/>
      <c r="F223" s="11"/>
      <c r="M223" s="22"/>
      <c r="N223" s="20"/>
      <c r="O223" s="15"/>
      <c r="P223" s="15"/>
      <c r="Q223" s="15"/>
      <c r="R223" s="15"/>
      <c r="S223" s="22"/>
      <c r="T223" s="15"/>
    </row>
    <row r="224" spans="2:20" x14ac:dyDescent="0.2">
      <c r="B224" s="11"/>
      <c r="E224" s="11"/>
      <c r="F224" s="11"/>
      <c r="K224" s="20"/>
      <c r="M224" s="22"/>
      <c r="N224" s="20"/>
      <c r="O224" s="15"/>
      <c r="P224" s="15"/>
      <c r="Q224" s="15"/>
      <c r="R224" s="15"/>
      <c r="S224" s="22"/>
      <c r="T224" s="15"/>
    </row>
    <row r="225" spans="2:20" x14ac:dyDescent="0.2">
      <c r="B225" s="11"/>
      <c r="E225" s="11"/>
      <c r="F225" s="11"/>
    </row>
    <row r="226" spans="2:20" x14ac:dyDescent="0.2">
      <c r="B226" s="11"/>
      <c r="E226" s="11"/>
      <c r="F226" s="11"/>
      <c r="K226" s="25"/>
      <c r="M226" s="25"/>
      <c r="N226" s="25"/>
      <c r="S226" s="25"/>
    </row>
    <row r="228" spans="2:20" x14ac:dyDescent="0.2">
      <c r="B228" s="11"/>
      <c r="E228" s="11"/>
      <c r="F228" s="11"/>
      <c r="M228" s="15"/>
      <c r="N228" s="20"/>
      <c r="S228" s="22"/>
      <c r="T228" s="15"/>
    </row>
    <row r="229" spans="2:20" x14ac:dyDescent="0.2">
      <c r="B229" s="11"/>
      <c r="E229" s="11"/>
      <c r="F229" s="11"/>
      <c r="M229" s="22"/>
      <c r="N229" s="20"/>
      <c r="O229" s="15"/>
      <c r="P229" s="15"/>
      <c r="Q229" s="15"/>
      <c r="R229" s="15"/>
      <c r="S229" s="22"/>
      <c r="T229" s="15"/>
    </row>
    <row r="230" spans="2:20" x14ac:dyDescent="0.2">
      <c r="B230" s="11"/>
      <c r="E230" s="11"/>
      <c r="F230" s="11"/>
      <c r="K230" s="20"/>
      <c r="M230" s="22"/>
      <c r="N230" s="20"/>
      <c r="O230" s="15"/>
      <c r="P230" s="15"/>
      <c r="Q230" s="15"/>
      <c r="R230" s="15"/>
      <c r="S230" s="22"/>
      <c r="T230" s="15"/>
    </row>
    <row r="231" spans="2:20" x14ac:dyDescent="0.2">
      <c r="B231" s="11"/>
      <c r="E231" s="11"/>
      <c r="F231" s="11"/>
    </row>
    <row r="233" spans="2:20" x14ac:dyDescent="0.2">
      <c r="B233" s="11"/>
      <c r="E233" s="11"/>
      <c r="F233" s="11"/>
      <c r="M233" s="15"/>
      <c r="N233" s="20"/>
      <c r="S233" s="22"/>
      <c r="T233" s="15"/>
    </row>
    <row r="234" spans="2:20" x14ac:dyDescent="0.2">
      <c r="B234" s="11"/>
      <c r="E234" s="11"/>
      <c r="F234" s="11"/>
      <c r="M234" s="22"/>
      <c r="N234" s="20"/>
      <c r="O234" s="15"/>
      <c r="P234" s="15"/>
      <c r="Q234" s="15"/>
      <c r="R234" s="15"/>
      <c r="S234" s="22"/>
      <c r="T234" s="15"/>
    </row>
    <row r="235" spans="2:20" x14ac:dyDescent="0.2">
      <c r="B235" s="11"/>
      <c r="E235" s="11"/>
      <c r="F235" s="11"/>
      <c r="K235" s="20"/>
      <c r="M235" s="22"/>
      <c r="N235" s="20"/>
      <c r="O235" s="15"/>
      <c r="P235" s="15"/>
      <c r="Q235" s="15"/>
      <c r="R235" s="15"/>
      <c r="S235" s="22"/>
      <c r="T235" s="15"/>
    </row>
    <row r="236" spans="2:20" x14ac:dyDescent="0.2">
      <c r="B236" s="11"/>
      <c r="E236" s="11"/>
      <c r="F236" s="11"/>
    </row>
    <row r="237" spans="2:20" x14ac:dyDescent="0.2">
      <c r="B237" s="11"/>
      <c r="E237" s="11"/>
      <c r="F237" s="11"/>
      <c r="K237" s="25"/>
      <c r="M237" s="25"/>
      <c r="N237" s="25"/>
      <c r="S237" s="25"/>
    </row>
    <row r="239" spans="2:20" x14ac:dyDescent="0.2">
      <c r="B239" s="11"/>
      <c r="E239" s="11"/>
      <c r="F239" s="11"/>
      <c r="M239" s="15"/>
      <c r="N239" s="20"/>
      <c r="S239" s="22"/>
      <c r="T239" s="15"/>
    </row>
    <row r="240" spans="2:20" x14ac:dyDescent="0.2">
      <c r="B240" s="11"/>
      <c r="E240" s="11"/>
      <c r="F240" s="11"/>
      <c r="M240" s="22"/>
      <c r="N240" s="20"/>
      <c r="O240" s="15"/>
      <c r="P240" s="15"/>
      <c r="Q240" s="15"/>
      <c r="R240" s="15"/>
      <c r="S240" s="22"/>
      <c r="T240" s="15"/>
    </row>
    <row r="241" spans="2:20" x14ac:dyDescent="0.2">
      <c r="B241" s="11"/>
      <c r="E241" s="11"/>
      <c r="F241" s="11"/>
      <c r="K241" s="20"/>
      <c r="M241" s="22"/>
      <c r="N241" s="20"/>
      <c r="O241" s="15"/>
      <c r="P241" s="15"/>
      <c r="Q241" s="15"/>
      <c r="R241" s="15"/>
      <c r="S241" s="22"/>
      <c r="T241" s="15"/>
    </row>
    <row r="243" spans="2:20" x14ac:dyDescent="0.2">
      <c r="B243" s="11"/>
      <c r="E243" s="11"/>
      <c r="F243" s="11"/>
      <c r="M243" s="26"/>
      <c r="N243" s="20"/>
      <c r="R243" s="14"/>
      <c r="S243" s="14"/>
      <c r="T243" s="27"/>
    </row>
    <row r="244" spans="2:20" x14ac:dyDescent="0.2">
      <c r="B244" s="11"/>
      <c r="E244" s="11"/>
      <c r="F244" s="11"/>
      <c r="M244" s="26"/>
      <c r="N244" s="20"/>
      <c r="S244" s="14"/>
    </row>
    <row r="247" spans="2:20" x14ac:dyDescent="0.2">
      <c r="B247" s="11"/>
      <c r="E247" s="11"/>
      <c r="F247" s="11"/>
      <c r="K247" s="25"/>
      <c r="M247" s="25"/>
      <c r="N247" s="25"/>
      <c r="S247" s="25"/>
    </row>
    <row r="249" spans="2:20" x14ac:dyDescent="0.2">
      <c r="B249" s="11"/>
      <c r="E249" s="11"/>
      <c r="F249" s="11"/>
      <c r="M249" s="15"/>
      <c r="N249" s="20"/>
      <c r="S249" s="22"/>
      <c r="T249" s="15"/>
    </row>
    <row r="250" spans="2:20" x14ac:dyDescent="0.2">
      <c r="B250" s="11"/>
      <c r="E250" s="11"/>
      <c r="F250" s="11"/>
      <c r="M250" s="22"/>
      <c r="N250" s="20"/>
      <c r="O250" s="15"/>
      <c r="P250" s="15"/>
      <c r="Q250" s="15"/>
      <c r="R250" s="15"/>
      <c r="S250" s="22"/>
      <c r="T250" s="15"/>
    </row>
    <row r="251" spans="2:20" x14ac:dyDescent="0.2">
      <c r="B251" s="11"/>
      <c r="E251" s="11"/>
      <c r="F251" s="11"/>
      <c r="K251" s="20"/>
      <c r="M251" s="22"/>
      <c r="N251" s="20"/>
      <c r="O251" s="15"/>
      <c r="P251" s="15"/>
      <c r="Q251" s="15"/>
      <c r="R251" s="15"/>
      <c r="S251" s="22"/>
      <c r="T251" s="15"/>
    </row>
    <row r="253" spans="2:20" x14ac:dyDescent="0.2">
      <c r="B253" s="11"/>
      <c r="E253" s="11"/>
      <c r="F253" s="11"/>
      <c r="M253" s="26"/>
      <c r="N253" s="20"/>
      <c r="R253" s="14"/>
      <c r="S253" s="14"/>
      <c r="T253" s="27"/>
    </row>
    <row r="254" spans="2:20" x14ac:dyDescent="0.2">
      <c r="B254" s="11"/>
      <c r="E254" s="11"/>
      <c r="F254" s="11"/>
      <c r="M254" s="26"/>
      <c r="N254" s="20"/>
      <c r="S254" s="14"/>
    </row>
    <row r="256" spans="2:20" x14ac:dyDescent="0.2">
      <c r="B256" s="11"/>
      <c r="E256" s="11"/>
      <c r="F256" s="11"/>
      <c r="M256" s="15"/>
      <c r="N256" s="20"/>
      <c r="S256" s="22"/>
      <c r="T256" s="15"/>
    </row>
    <row r="257" spans="2:20" x14ac:dyDescent="0.2">
      <c r="B257" s="11"/>
      <c r="E257" s="11"/>
      <c r="F257" s="11"/>
      <c r="M257" s="22"/>
      <c r="N257" s="20"/>
      <c r="O257" s="15"/>
      <c r="P257" s="15"/>
      <c r="Q257" s="15"/>
      <c r="R257" s="15"/>
      <c r="S257" s="22"/>
      <c r="T257" s="15"/>
    </row>
    <row r="258" spans="2:20" x14ac:dyDescent="0.2">
      <c r="B258" s="11"/>
      <c r="E258" s="11"/>
      <c r="F258" s="11"/>
      <c r="K258" s="20"/>
      <c r="M258" s="22"/>
      <c r="N258" s="20"/>
      <c r="O258" s="15"/>
      <c r="P258" s="15"/>
      <c r="Q258" s="15"/>
      <c r="R258" s="15"/>
      <c r="S258" s="22"/>
      <c r="T258" s="15"/>
    </row>
    <row r="260" spans="2:20" x14ac:dyDescent="0.2">
      <c r="B260" s="11"/>
      <c r="E260" s="11"/>
      <c r="F260" s="11"/>
      <c r="M260" s="26"/>
      <c r="N260" s="20"/>
      <c r="R260" s="14"/>
      <c r="S260" s="14"/>
      <c r="T260" s="27"/>
    </row>
    <row r="261" spans="2:20" x14ac:dyDescent="0.2">
      <c r="B261" s="11"/>
      <c r="E261" s="11"/>
      <c r="F261" s="11"/>
      <c r="M261" s="26"/>
      <c r="N261" s="20"/>
      <c r="S261" s="14"/>
    </row>
    <row r="263" spans="2:20" x14ac:dyDescent="0.2">
      <c r="B263" s="11"/>
      <c r="E263" s="11"/>
      <c r="F263" s="11"/>
      <c r="M263" s="15"/>
      <c r="N263" s="20"/>
      <c r="S263" s="22"/>
      <c r="T263" s="15"/>
    </row>
    <row r="264" spans="2:20" x14ac:dyDescent="0.2">
      <c r="B264" s="11"/>
      <c r="E264" s="11"/>
      <c r="F264" s="11"/>
      <c r="M264" s="22"/>
      <c r="N264" s="20"/>
      <c r="O264" s="15"/>
      <c r="P264" s="15"/>
      <c r="Q264" s="15"/>
      <c r="R264" s="15"/>
      <c r="S264" s="22"/>
      <c r="T264" s="15"/>
    </row>
    <row r="265" spans="2:20" x14ac:dyDescent="0.2">
      <c r="B265" s="11"/>
      <c r="E265" s="11"/>
      <c r="F265" s="11"/>
      <c r="K265" s="20"/>
      <c r="M265" s="22"/>
      <c r="N265" s="20"/>
      <c r="O265" s="15"/>
      <c r="P265" s="15"/>
      <c r="Q265" s="15"/>
      <c r="R265" s="15"/>
      <c r="S265" s="22"/>
      <c r="T265" s="15"/>
    </row>
    <row r="267" spans="2:20" x14ac:dyDescent="0.2">
      <c r="B267" s="11"/>
      <c r="E267" s="11"/>
      <c r="F267" s="11"/>
      <c r="M267" s="26"/>
      <c r="N267" s="20"/>
      <c r="R267" s="14"/>
      <c r="S267" s="14"/>
      <c r="T267" s="27"/>
    </row>
    <row r="268" spans="2:20" x14ac:dyDescent="0.2">
      <c r="B268" s="11"/>
      <c r="E268" s="11"/>
      <c r="F268" s="11"/>
      <c r="M268" s="26"/>
      <c r="N268" s="20"/>
      <c r="S268" s="14"/>
    </row>
    <row r="277" spans="2:21" x14ac:dyDescent="0.2">
      <c r="B277" s="11"/>
      <c r="E277" s="11"/>
      <c r="F277" s="11"/>
      <c r="U277" s="20"/>
    </row>
    <row r="278" spans="2:21" x14ac:dyDescent="0.2">
      <c r="B278" s="11"/>
      <c r="E278" s="11"/>
      <c r="F278" s="11"/>
    </row>
    <row r="279" spans="2:21" x14ac:dyDescent="0.2">
      <c r="B279" s="11"/>
      <c r="E279" s="11"/>
      <c r="F279" s="11"/>
    </row>
    <row r="281" spans="2:21" x14ac:dyDescent="0.2">
      <c r="B281" s="11"/>
      <c r="E281" s="11"/>
      <c r="F281" s="11"/>
      <c r="M281" s="15"/>
      <c r="N281" s="20"/>
      <c r="S281" s="22"/>
      <c r="T281" s="15"/>
    </row>
    <row r="282" spans="2:21" x14ac:dyDescent="0.2">
      <c r="B282" s="11"/>
      <c r="E282" s="11"/>
      <c r="F282" s="11"/>
      <c r="M282" s="22"/>
      <c r="N282" s="20"/>
      <c r="O282" s="15"/>
      <c r="P282" s="15"/>
      <c r="Q282" s="15"/>
      <c r="R282" s="15"/>
      <c r="S282" s="22"/>
      <c r="T282" s="15"/>
    </row>
    <row r="283" spans="2:21" x14ac:dyDescent="0.2">
      <c r="B283" s="11"/>
      <c r="E283" s="11"/>
      <c r="F283" s="11"/>
      <c r="K283" s="20"/>
      <c r="M283" s="22"/>
      <c r="N283" s="20"/>
      <c r="O283" s="15"/>
      <c r="P283" s="15"/>
      <c r="Q283" s="15"/>
      <c r="R283" s="15"/>
      <c r="S283" s="22"/>
      <c r="T283" s="15"/>
    </row>
    <row r="289" spans="2:20" x14ac:dyDescent="0.2">
      <c r="B289" s="11"/>
      <c r="E289" s="11"/>
      <c r="F289" s="11"/>
      <c r="M289" s="26"/>
      <c r="N289" s="20"/>
      <c r="R289" s="14"/>
      <c r="S289" s="14"/>
      <c r="T289" s="27"/>
    </row>
    <row r="290" spans="2:20" x14ac:dyDescent="0.2">
      <c r="B290" s="11"/>
      <c r="E290" s="11"/>
      <c r="F290" s="11"/>
      <c r="M290" s="26"/>
      <c r="N290" s="20"/>
      <c r="S290" s="14"/>
    </row>
    <row r="292" spans="2:20" x14ac:dyDescent="0.2">
      <c r="B292" s="11"/>
      <c r="E292" s="11"/>
      <c r="F292" s="11"/>
      <c r="M292" s="15"/>
      <c r="N292" s="20"/>
      <c r="S292" s="22"/>
      <c r="T292" s="15"/>
    </row>
    <row r="293" spans="2:20" x14ac:dyDescent="0.2">
      <c r="B293" s="11"/>
      <c r="E293" s="11"/>
      <c r="F293" s="11"/>
      <c r="M293" s="22"/>
      <c r="N293" s="20"/>
      <c r="O293" s="15"/>
      <c r="P293" s="15"/>
      <c r="Q293" s="15"/>
      <c r="R293" s="15"/>
      <c r="S293" s="22"/>
      <c r="T293" s="15"/>
    </row>
    <row r="294" spans="2:20" x14ac:dyDescent="0.2">
      <c r="B294" s="11"/>
      <c r="E294" s="11"/>
      <c r="F294" s="11"/>
      <c r="K294" s="20"/>
      <c r="M294" s="22"/>
      <c r="N294" s="20"/>
      <c r="O294" s="15"/>
      <c r="P294" s="15"/>
      <c r="Q294" s="15"/>
      <c r="R294" s="15"/>
      <c r="S294" s="22"/>
      <c r="T294" s="15"/>
    </row>
    <row r="301" spans="2:20" x14ac:dyDescent="0.2">
      <c r="B301" s="11"/>
      <c r="E301" s="11"/>
      <c r="F301" s="11"/>
      <c r="M301" s="26"/>
      <c r="N301" s="20"/>
      <c r="R301" s="14"/>
      <c r="S301" s="14"/>
      <c r="T301" s="27"/>
    </row>
    <row r="302" spans="2:20" x14ac:dyDescent="0.2">
      <c r="B302" s="11"/>
      <c r="E302" s="11"/>
      <c r="F302" s="11"/>
      <c r="M302" s="26"/>
      <c r="N302" s="20"/>
      <c r="S302" s="14"/>
    </row>
    <row r="304" spans="2:20" x14ac:dyDescent="0.2">
      <c r="B304" s="11"/>
      <c r="E304" s="11"/>
      <c r="F304" s="11"/>
      <c r="M304" s="15"/>
      <c r="N304" s="20"/>
      <c r="S304" s="22"/>
      <c r="T304" s="15"/>
    </row>
    <row r="305" spans="2:21" x14ac:dyDescent="0.2">
      <c r="B305" s="11"/>
      <c r="E305" s="11"/>
      <c r="F305" s="11"/>
      <c r="M305" s="22"/>
      <c r="N305" s="20"/>
      <c r="O305" s="15"/>
      <c r="P305" s="15"/>
      <c r="Q305" s="15"/>
      <c r="R305" s="15"/>
      <c r="S305" s="22"/>
      <c r="T305" s="15"/>
    </row>
    <row r="306" spans="2:21" x14ac:dyDescent="0.2">
      <c r="B306" s="11"/>
      <c r="E306" s="11"/>
      <c r="F306" s="11"/>
      <c r="K306" s="20"/>
      <c r="M306" s="22"/>
      <c r="N306" s="20"/>
      <c r="O306" s="15"/>
      <c r="P306" s="15"/>
      <c r="Q306" s="15"/>
      <c r="R306" s="15"/>
      <c r="S306" s="22"/>
      <c r="T306" s="15"/>
    </row>
    <row r="309" spans="2:21" x14ac:dyDescent="0.2">
      <c r="B309" s="11"/>
      <c r="E309" s="11"/>
      <c r="F309" s="11"/>
      <c r="M309" s="26"/>
      <c r="N309" s="20"/>
      <c r="R309" s="14"/>
      <c r="S309" s="14"/>
      <c r="T309" s="27"/>
    </row>
    <row r="310" spans="2:21" x14ac:dyDescent="0.2">
      <c r="B310" s="11"/>
      <c r="E310" s="11"/>
      <c r="F310" s="11"/>
      <c r="M310" s="26"/>
      <c r="N310" s="20"/>
      <c r="S310" s="14"/>
    </row>
    <row r="312" spans="2:21" x14ac:dyDescent="0.2">
      <c r="B312" s="11"/>
      <c r="E312" s="11"/>
      <c r="F312" s="11"/>
      <c r="M312" s="15"/>
      <c r="N312" s="20"/>
      <c r="S312" s="22"/>
      <c r="T312" s="15"/>
    </row>
    <row r="313" spans="2:21" x14ac:dyDescent="0.2">
      <c r="B313" s="11"/>
      <c r="E313" s="11"/>
      <c r="F313" s="11"/>
      <c r="M313" s="22"/>
      <c r="N313" s="20"/>
      <c r="O313" s="15"/>
      <c r="P313" s="15"/>
      <c r="Q313" s="15"/>
      <c r="R313" s="15"/>
      <c r="S313" s="22"/>
      <c r="T313" s="15"/>
    </row>
    <row r="314" spans="2:21" x14ac:dyDescent="0.2">
      <c r="B314" s="11"/>
      <c r="E314" s="11"/>
      <c r="F314" s="11"/>
      <c r="K314" s="20"/>
      <c r="M314" s="22"/>
      <c r="N314" s="20"/>
      <c r="O314" s="15"/>
      <c r="P314" s="15"/>
      <c r="Q314" s="15"/>
      <c r="R314" s="15"/>
      <c r="S314" s="22"/>
      <c r="T314" s="15"/>
    </row>
    <row r="315" spans="2:21" x14ac:dyDescent="0.2">
      <c r="B315" s="11"/>
      <c r="E315" s="11"/>
      <c r="F315" s="11"/>
    </row>
    <row r="316" spans="2:21" x14ac:dyDescent="0.2">
      <c r="B316" s="11"/>
      <c r="E316" s="11"/>
      <c r="F316" s="11"/>
      <c r="K316" s="25"/>
      <c r="M316" s="25"/>
      <c r="N316" s="25"/>
      <c r="S316" s="25"/>
      <c r="U316" s="20"/>
    </row>
    <row r="317" spans="2:21" x14ac:dyDescent="0.2">
      <c r="B317" s="11"/>
      <c r="E317" s="11"/>
      <c r="F317" s="11"/>
      <c r="M317" s="15"/>
      <c r="N317" s="20"/>
      <c r="S317" s="22"/>
      <c r="T317" s="15"/>
    </row>
    <row r="318" spans="2:21" x14ac:dyDescent="0.2">
      <c r="B318" s="11"/>
      <c r="E318" s="11"/>
      <c r="F318" s="11"/>
      <c r="M318" s="22"/>
      <c r="N318" s="20"/>
      <c r="O318" s="15"/>
      <c r="P318" s="15"/>
      <c r="Q318" s="15"/>
      <c r="R318" s="15"/>
      <c r="S318" s="22"/>
      <c r="T318" s="15"/>
    </row>
    <row r="319" spans="2:21" x14ac:dyDescent="0.2">
      <c r="B319" s="11"/>
      <c r="E319" s="11"/>
      <c r="F319" s="11"/>
      <c r="K319" s="20"/>
      <c r="M319" s="22"/>
      <c r="N319" s="20"/>
      <c r="O319" s="15"/>
      <c r="P319" s="15"/>
      <c r="Q319" s="15"/>
      <c r="R319" s="15"/>
      <c r="S319" s="22"/>
      <c r="T319" s="15"/>
    </row>
    <row r="321" spans="2:20" x14ac:dyDescent="0.2">
      <c r="B321" s="11"/>
      <c r="E321" s="11"/>
      <c r="F321" s="11"/>
      <c r="M321" s="26"/>
      <c r="N321" s="20"/>
      <c r="R321" s="14"/>
      <c r="S321" s="14"/>
      <c r="T321" s="27"/>
    </row>
    <row r="322" spans="2:20" x14ac:dyDescent="0.2">
      <c r="B322" s="11"/>
      <c r="E322" s="11"/>
      <c r="F322" s="11"/>
      <c r="M322" s="26"/>
      <c r="N322" s="20"/>
      <c r="S322" s="14"/>
    </row>
    <row r="324" spans="2:20" x14ac:dyDescent="0.2">
      <c r="B324" s="11"/>
      <c r="E324" s="11"/>
      <c r="F324" s="11"/>
      <c r="M324" s="15"/>
      <c r="N324" s="20"/>
      <c r="S324" s="22"/>
      <c r="T324" s="15"/>
    </row>
    <row r="325" spans="2:20" x14ac:dyDescent="0.2">
      <c r="B325" s="11"/>
      <c r="E325" s="11"/>
      <c r="F325" s="11"/>
      <c r="M325" s="22"/>
      <c r="N325" s="20"/>
      <c r="O325" s="15"/>
      <c r="P325" s="15"/>
      <c r="Q325" s="15"/>
      <c r="R325" s="15"/>
      <c r="S325" s="22"/>
      <c r="T325" s="15"/>
    </row>
    <row r="326" spans="2:20" x14ac:dyDescent="0.2">
      <c r="B326" s="11"/>
      <c r="E326" s="11"/>
      <c r="F326" s="11"/>
      <c r="K326" s="20"/>
      <c r="M326" s="22"/>
      <c r="N326" s="20"/>
      <c r="O326" s="15"/>
      <c r="P326" s="15"/>
      <c r="Q326" s="15"/>
      <c r="R326" s="15"/>
      <c r="S326" s="22"/>
      <c r="T326" s="15"/>
    </row>
    <row r="327" spans="2:20" x14ac:dyDescent="0.2">
      <c r="B327" s="11"/>
      <c r="E327" s="11"/>
      <c r="F327" s="11"/>
    </row>
    <row r="328" spans="2:20" x14ac:dyDescent="0.2">
      <c r="B328" s="11"/>
      <c r="E328" s="11"/>
      <c r="F328" s="11"/>
      <c r="K328" s="25"/>
      <c r="M328" s="25"/>
      <c r="N328" s="25"/>
      <c r="S328" s="25"/>
    </row>
    <row r="330" spans="2:20" x14ac:dyDescent="0.2">
      <c r="B330" s="11"/>
      <c r="E330" s="11"/>
      <c r="F330" s="11"/>
      <c r="M330" s="15"/>
      <c r="N330" s="20"/>
      <c r="S330" s="22"/>
      <c r="T330" s="15"/>
    </row>
    <row r="331" spans="2:20" x14ac:dyDescent="0.2">
      <c r="B331" s="11"/>
      <c r="E331" s="11"/>
      <c r="F331" s="11"/>
      <c r="M331" s="22"/>
      <c r="N331" s="20"/>
      <c r="O331" s="15"/>
      <c r="P331" s="15"/>
      <c r="Q331" s="15"/>
      <c r="R331" s="15"/>
      <c r="S331" s="22"/>
      <c r="T331" s="15"/>
    </row>
    <row r="332" spans="2:20" x14ac:dyDescent="0.2">
      <c r="B332" s="11"/>
      <c r="E332" s="11"/>
      <c r="F332" s="11"/>
      <c r="K332" s="20"/>
      <c r="M332" s="22"/>
      <c r="N332" s="20"/>
      <c r="O332" s="15"/>
      <c r="P332" s="15"/>
      <c r="Q332" s="15"/>
      <c r="R332" s="15"/>
      <c r="S332" s="22"/>
      <c r="T332" s="15"/>
    </row>
    <row r="334" spans="2:20" x14ac:dyDescent="0.2">
      <c r="B334" s="11"/>
      <c r="E334" s="11"/>
      <c r="F334" s="11"/>
      <c r="M334" s="26"/>
      <c r="N334" s="20"/>
      <c r="R334" s="14"/>
      <c r="S334" s="14"/>
      <c r="T334" s="27"/>
    </row>
    <row r="335" spans="2:20" x14ac:dyDescent="0.2">
      <c r="B335" s="11"/>
      <c r="E335" s="11"/>
      <c r="F335" s="11"/>
      <c r="M335" s="26"/>
      <c r="N335" s="20"/>
      <c r="S335" s="14"/>
    </row>
    <row r="338" spans="2:20" x14ac:dyDescent="0.2">
      <c r="B338" s="11"/>
      <c r="E338" s="11"/>
      <c r="F338" s="11"/>
      <c r="K338" s="25"/>
      <c r="M338" s="25"/>
      <c r="N338" s="25"/>
      <c r="S338" s="25"/>
    </row>
    <row r="340" spans="2:20" x14ac:dyDescent="0.2">
      <c r="B340" s="11"/>
      <c r="E340" s="11"/>
      <c r="F340" s="11"/>
      <c r="M340" s="15"/>
      <c r="N340" s="20"/>
      <c r="S340" s="22"/>
      <c r="T340" s="15"/>
    </row>
    <row r="341" spans="2:20" x14ac:dyDescent="0.2">
      <c r="B341" s="11"/>
      <c r="E341" s="11"/>
      <c r="F341" s="11"/>
      <c r="M341" s="22"/>
      <c r="N341" s="20"/>
      <c r="O341" s="15"/>
      <c r="P341" s="15"/>
      <c r="Q341" s="15"/>
      <c r="R341" s="15"/>
      <c r="S341" s="22"/>
      <c r="T341" s="15"/>
    </row>
    <row r="342" spans="2:20" x14ac:dyDescent="0.2">
      <c r="B342" s="11"/>
      <c r="E342" s="11"/>
      <c r="F342" s="11"/>
      <c r="K342" s="20"/>
      <c r="M342" s="22"/>
      <c r="N342" s="20"/>
      <c r="O342" s="15"/>
      <c r="P342" s="15"/>
      <c r="Q342" s="15"/>
      <c r="R342" s="15"/>
      <c r="S342" s="22"/>
      <c r="T342" s="15"/>
    </row>
    <row r="343" spans="2:20" x14ac:dyDescent="0.2">
      <c r="B343" s="11"/>
      <c r="E343" s="11"/>
      <c r="F343" s="11"/>
    </row>
    <row r="344" spans="2:20" x14ac:dyDescent="0.2">
      <c r="B344" s="11"/>
      <c r="E344" s="11"/>
      <c r="F344" s="11"/>
      <c r="K344" s="25"/>
      <c r="M344" s="25"/>
      <c r="N344" s="25"/>
      <c r="S344" s="25"/>
    </row>
    <row r="346" spans="2:20" x14ac:dyDescent="0.2">
      <c r="B346" s="11"/>
      <c r="E346" s="11"/>
      <c r="F346" s="11"/>
      <c r="M346" s="15"/>
      <c r="N346" s="20"/>
      <c r="S346" s="22"/>
      <c r="T346" s="15"/>
    </row>
    <row r="347" spans="2:20" x14ac:dyDescent="0.2">
      <c r="B347" s="11"/>
      <c r="E347" s="11"/>
      <c r="F347" s="11"/>
      <c r="M347" s="22"/>
      <c r="N347" s="20"/>
      <c r="O347" s="15"/>
      <c r="P347" s="15"/>
      <c r="Q347" s="15"/>
      <c r="R347" s="15"/>
      <c r="S347" s="22"/>
      <c r="T347" s="15"/>
    </row>
    <row r="348" spans="2:20" x14ac:dyDescent="0.2">
      <c r="B348" s="11"/>
      <c r="E348" s="11"/>
      <c r="F348" s="11"/>
      <c r="K348" s="20"/>
      <c r="M348" s="22"/>
      <c r="N348" s="20"/>
      <c r="O348" s="15"/>
      <c r="P348" s="15"/>
      <c r="Q348" s="15"/>
      <c r="R348" s="15"/>
      <c r="S348" s="22"/>
      <c r="T348" s="15"/>
    </row>
    <row r="352" spans="2:20" x14ac:dyDescent="0.2">
      <c r="B352" s="11"/>
      <c r="E352" s="11"/>
      <c r="F352" s="11"/>
      <c r="M352" s="26"/>
      <c r="N352" s="20"/>
      <c r="R352" s="14"/>
      <c r="S352" s="14"/>
      <c r="T352" s="27"/>
    </row>
    <row r="353" spans="2:21" x14ac:dyDescent="0.2">
      <c r="B353" s="11"/>
      <c r="E353" s="11"/>
      <c r="F353" s="11"/>
      <c r="M353" s="26"/>
      <c r="N353" s="20"/>
      <c r="S353" s="14"/>
    </row>
    <row r="355" spans="2:21" x14ac:dyDescent="0.2">
      <c r="B355" s="11"/>
      <c r="E355" s="11"/>
      <c r="F355" s="11"/>
      <c r="M355" s="15"/>
      <c r="N355" s="20"/>
      <c r="S355" s="22"/>
      <c r="T355" s="15"/>
    </row>
    <row r="356" spans="2:21" x14ac:dyDescent="0.2">
      <c r="B356" s="11"/>
      <c r="E356" s="11"/>
      <c r="F356" s="11"/>
      <c r="M356" s="22"/>
      <c r="N356" s="20"/>
      <c r="O356" s="15"/>
      <c r="P356" s="15"/>
      <c r="Q356" s="15"/>
      <c r="R356" s="15"/>
      <c r="S356" s="22"/>
      <c r="T356" s="15"/>
    </row>
    <row r="357" spans="2:21" x14ac:dyDescent="0.2">
      <c r="B357" s="11"/>
      <c r="E357" s="11"/>
      <c r="F357" s="11"/>
      <c r="K357" s="20"/>
      <c r="M357" s="22"/>
      <c r="N357" s="20"/>
      <c r="O357" s="15"/>
      <c r="P357" s="15"/>
      <c r="Q357" s="15"/>
      <c r="R357" s="15"/>
      <c r="S357" s="22"/>
      <c r="T357" s="15"/>
    </row>
    <row r="359" spans="2:21" x14ac:dyDescent="0.2">
      <c r="B359" s="11"/>
      <c r="E359" s="11"/>
      <c r="F359" s="11"/>
      <c r="M359" s="26"/>
      <c r="N359" s="20"/>
      <c r="R359" s="14"/>
      <c r="S359" s="14"/>
      <c r="T359" s="27"/>
    </row>
    <row r="360" spans="2:21" x14ac:dyDescent="0.2">
      <c r="B360" s="11"/>
      <c r="E360" s="11"/>
      <c r="F360" s="11"/>
      <c r="M360" s="26"/>
      <c r="N360" s="20"/>
      <c r="S360" s="14"/>
      <c r="T360" s="27"/>
      <c r="U360" s="20"/>
    </row>
  </sheetData>
  <printOptions horizontalCentered="1"/>
  <pageMargins left="0.25" right="0.25" top="0.5" bottom="0.5" header="0.5" footer="0.5"/>
  <pageSetup paperSize="5" scale="9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Z380"/>
  <sheetViews>
    <sheetView showGridLines="0" tabSelected="1" zoomScaleNormal="50" zoomScaleSheetLayoutView="100" workbookViewId="0">
      <pane ySplit="7" topLeftCell="A8" activePane="bottomLeft" state="frozenSplit"/>
      <selection pane="bottomLeft" activeCell="A4" sqref="A4:J4"/>
    </sheetView>
  </sheetViews>
  <sheetFormatPr defaultColWidth="9.77734375" defaultRowHeight="10" x14ac:dyDescent="0.2"/>
  <cols>
    <col min="1" max="1" width="30.109375" style="11" customWidth="1"/>
    <col min="2" max="2" width="58.33203125" style="20" customWidth="1"/>
    <col min="3" max="3" width="19.44140625" style="11" customWidth="1"/>
    <col min="4" max="4" width="14.109375" style="11" customWidth="1"/>
    <col min="5" max="5" width="17" style="42" customWidth="1"/>
    <col min="6" max="6" width="13" style="42" customWidth="1"/>
    <col min="7" max="7" width="12.44140625" style="11" customWidth="1"/>
    <col min="8" max="8" width="13.109375" style="11" customWidth="1"/>
    <col min="9" max="9" width="11.3320312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34.5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23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23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0.5" x14ac:dyDescent="0.25">
      <c r="A9" s="28" t="s">
        <v>21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27</v>
      </c>
      <c r="B11" s="52" t="s">
        <v>43</v>
      </c>
      <c r="C11" s="109">
        <v>339061</v>
      </c>
      <c r="D11" s="39">
        <v>40043</v>
      </c>
      <c r="E11" s="36">
        <v>4768</v>
      </c>
      <c r="F11" s="42">
        <v>7289</v>
      </c>
      <c r="G11" s="45">
        <f t="shared" ref="G11:G23" si="0">ROUND(F11/E11,5)</f>
        <v>1.5287299999999999</v>
      </c>
      <c r="H11" s="53">
        <f t="shared" ref="H11:H23" si="1">ROUND(C11/I11*G11,2)</f>
        <v>269.95999999999998</v>
      </c>
      <c r="I11" s="50">
        <v>1920</v>
      </c>
      <c r="J11" s="109">
        <f>ROUND(C11*G11,0)*(1.098)</f>
        <v>569129.63400000008</v>
      </c>
    </row>
    <row r="12" spans="1:23" x14ac:dyDescent="0.2">
      <c r="A12" s="20" t="s">
        <v>5</v>
      </c>
      <c r="B12" s="52" t="s">
        <v>71</v>
      </c>
      <c r="C12" s="109">
        <v>3509721</v>
      </c>
      <c r="D12" s="39">
        <v>40299</v>
      </c>
      <c r="E12" s="36">
        <v>4858</v>
      </c>
      <c r="F12" s="42">
        <v>7289</v>
      </c>
      <c r="G12" s="45">
        <f t="shared" si="0"/>
        <v>1.50041</v>
      </c>
      <c r="H12" s="53">
        <f t="shared" si="1"/>
        <v>314.83999999999997</v>
      </c>
      <c r="I12" s="50">
        <v>16726</v>
      </c>
      <c r="J12" s="109">
        <f t="shared" ref="J12:J26" si="2">ROUND(C12*G12,0)*(1.098)</f>
        <v>5782089.9600000009</v>
      </c>
    </row>
    <row r="13" spans="1:23" x14ac:dyDescent="0.2">
      <c r="A13" s="20" t="s">
        <v>17</v>
      </c>
      <c r="B13" s="52" t="s">
        <v>98</v>
      </c>
      <c r="C13" s="109">
        <v>48774476</v>
      </c>
      <c r="D13" s="77">
        <v>40299</v>
      </c>
      <c r="E13" s="42">
        <v>4858</v>
      </c>
      <c r="F13" s="42">
        <v>7289</v>
      </c>
      <c r="G13" s="45">
        <f t="shared" si="0"/>
        <v>1.50041</v>
      </c>
      <c r="H13" s="53">
        <f t="shared" si="1"/>
        <v>428.89</v>
      </c>
      <c r="I13" s="50">
        <v>170632</v>
      </c>
      <c r="J13" s="109">
        <f t="shared" si="2"/>
        <v>80353519.776000008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12" customHeight="1" x14ac:dyDescent="0.2">
      <c r="A14" s="20" t="s">
        <v>76</v>
      </c>
      <c r="B14" s="52" t="s">
        <v>77</v>
      </c>
      <c r="C14" s="109">
        <v>18446348</v>
      </c>
      <c r="D14" s="77">
        <v>40878</v>
      </c>
      <c r="E14" s="42">
        <v>5115</v>
      </c>
      <c r="F14" s="42">
        <v>7289</v>
      </c>
      <c r="G14" s="45">
        <f t="shared" si="0"/>
        <v>1.42502</v>
      </c>
      <c r="H14" s="53">
        <f t="shared" si="1"/>
        <v>324.92</v>
      </c>
      <c r="I14" s="50">
        <v>80901</v>
      </c>
      <c r="J14" s="109">
        <f t="shared" si="2"/>
        <v>28862483.670000002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49</v>
      </c>
      <c r="B15" s="52" t="s">
        <v>111</v>
      </c>
      <c r="C15" s="109">
        <v>4791000</v>
      </c>
      <c r="D15" s="77">
        <v>41281</v>
      </c>
      <c r="E15" s="42">
        <v>5226</v>
      </c>
      <c r="F15" s="42">
        <v>7289</v>
      </c>
      <c r="G15" s="45">
        <f t="shared" si="0"/>
        <v>1.39476</v>
      </c>
      <c r="H15" s="53">
        <f t="shared" si="1"/>
        <v>1222.07</v>
      </c>
      <c r="I15" s="50">
        <v>5468</v>
      </c>
      <c r="J15" s="109">
        <f t="shared" si="2"/>
        <v>7337159.9100000001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">
      <c r="A16" s="20" t="s">
        <v>49</v>
      </c>
      <c r="B16" s="52" t="s">
        <v>104</v>
      </c>
      <c r="C16" s="109">
        <v>6278296</v>
      </c>
      <c r="D16" s="77">
        <v>41388</v>
      </c>
      <c r="E16" s="42">
        <v>5257</v>
      </c>
      <c r="F16" s="42">
        <v>7289</v>
      </c>
      <c r="G16" s="45">
        <f t="shared" si="0"/>
        <v>1.38653</v>
      </c>
      <c r="H16" s="53">
        <f t="shared" si="1"/>
        <v>227.43</v>
      </c>
      <c r="I16" s="50">
        <v>38275</v>
      </c>
      <c r="J16" s="109">
        <f t="shared" si="2"/>
        <v>9558140.5080000013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">
      <c r="A17" s="20" t="s">
        <v>49</v>
      </c>
      <c r="B17" s="52" t="s">
        <v>106</v>
      </c>
      <c r="C17" s="109">
        <v>180000</v>
      </c>
      <c r="D17" s="77">
        <v>41395</v>
      </c>
      <c r="E17" s="42">
        <v>5272</v>
      </c>
      <c r="F17" s="42">
        <v>7289</v>
      </c>
      <c r="G17" s="45">
        <f t="shared" si="0"/>
        <v>1.38259</v>
      </c>
      <c r="H17" s="53">
        <f t="shared" si="1"/>
        <v>177.76</v>
      </c>
      <c r="I17" s="50">
        <v>1400</v>
      </c>
      <c r="J17" s="109">
        <f t="shared" si="2"/>
        <v>273254.86800000002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">
      <c r="A18" s="20" t="s">
        <v>49</v>
      </c>
      <c r="B18" s="52" t="s">
        <v>107</v>
      </c>
      <c r="C18" s="109">
        <v>900000</v>
      </c>
      <c r="D18" s="77">
        <v>41491</v>
      </c>
      <c r="E18" s="42">
        <v>5277</v>
      </c>
      <c r="F18" s="42">
        <v>7289</v>
      </c>
      <c r="G18" s="45">
        <f t="shared" si="0"/>
        <v>1.3812800000000001</v>
      </c>
      <c r="H18" s="53">
        <f t="shared" si="1"/>
        <v>191.25</v>
      </c>
      <c r="I18" s="50">
        <v>6500</v>
      </c>
      <c r="J18" s="109">
        <f t="shared" si="2"/>
        <v>1364980.8960000002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">
      <c r="A19" s="20" t="s">
        <v>141</v>
      </c>
      <c r="B19" s="52" t="s">
        <v>142</v>
      </c>
      <c r="C19" s="109">
        <v>38926637</v>
      </c>
      <c r="D19" s="44">
        <v>41730</v>
      </c>
      <c r="E19" s="36">
        <v>5357</v>
      </c>
      <c r="F19" s="42">
        <v>7289</v>
      </c>
      <c r="G19" s="45">
        <f t="shared" si="0"/>
        <v>1.3606499999999999</v>
      </c>
      <c r="H19" s="53">
        <f t="shared" si="1"/>
        <v>151.72999999999999</v>
      </c>
      <c r="I19" s="46">
        <v>349066</v>
      </c>
      <c r="J19" s="109">
        <f t="shared" si="2"/>
        <v>58156150.842000008</v>
      </c>
    </row>
    <row r="20" spans="1:23" x14ac:dyDescent="0.2">
      <c r="A20" s="20" t="s">
        <v>68</v>
      </c>
      <c r="B20" s="52" t="s">
        <v>160</v>
      </c>
      <c r="C20" s="109">
        <v>23996446</v>
      </c>
      <c r="D20" s="44">
        <v>42347</v>
      </c>
      <c r="E20" s="36">
        <v>5574</v>
      </c>
      <c r="F20" s="42">
        <v>7289</v>
      </c>
      <c r="G20" s="45">
        <f t="shared" si="0"/>
        <v>1.30768</v>
      </c>
      <c r="H20" s="53">
        <f t="shared" si="1"/>
        <v>309.2</v>
      </c>
      <c r="I20" s="46">
        <v>101488</v>
      </c>
      <c r="J20" s="109">
        <f t="shared" si="2"/>
        <v>34454880.954000004</v>
      </c>
    </row>
    <row r="21" spans="1:23" x14ac:dyDescent="0.2">
      <c r="A21" s="20" t="s">
        <v>158</v>
      </c>
      <c r="B21" s="52" t="s">
        <v>159</v>
      </c>
      <c r="C21" s="109">
        <v>5241899</v>
      </c>
      <c r="D21" s="44">
        <v>42430</v>
      </c>
      <c r="E21" s="36">
        <v>5605</v>
      </c>
      <c r="F21" s="42">
        <v>7289</v>
      </c>
      <c r="G21" s="45">
        <f t="shared" si="0"/>
        <v>1.3004500000000001</v>
      </c>
      <c r="H21" s="53">
        <f t="shared" si="1"/>
        <v>655.4</v>
      </c>
      <c r="I21" s="46">
        <v>10401</v>
      </c>
      <c r="J21" s="109">
        <f t="shared" si="2"/>
        <v>7484877.1440000003</v>
      </c>
    </row>
    <row r="22" spans="1:23" x14ac:dyDescent="0.2">
      <c r="A22" s="20" t="s">
        <v>88</v>
      </c>
      <c r="B22" s="11" t="s">
        <v>187</v>
      </c>
      <c r="C22" s="109">
        <v>2445495</v>
      </c>
      <c r="D22" s="77">
        <v>42567</v>
      </c>
      <c r="E22" s="36">
        <v>5659</v>
      </c>
      <c r="F22" s="42">
        <v>7289</v>
      </c>
      <c r="G22" s="45">
        <f>ROUND(F22/E22,5)</f>
        <v>1.2880400000000001</v>
      </c>
      <c r="H22" s="53">
        <f>ROUND(C22/I22*G22,2)</f>
        <v>152.18</v>
      </c>
      <c r="I22" s="46">
        <v>20699</v>
      </c>
      <c r="J22" s="109">
        <f t="shared" si="2"/>
        <v>3458584.7100000004</v>
      </c>
    </row>
    <row r="23" spans="1:23" x14ac:dyDescent="0.2">
      <c r="A23" s="20" t="s">
        <v>65</v>
      </c>
      <c r="B23" s="52" t="s">
        <v>169</v>
      </c>
      <c r="C23" s="109">
        <v>3356452</v>
      </c>
      <c r="D23" s="44">
        <v>42856</v>
      </c>
      <c r="E23" s="36">
        <v>5816</v>
      </c>
      <c r="F23" s="42">
        <v>7289</v>
      </c>
      <c r="G23" s="45">
        <f t="shared" si="0"/>
        <v>1.2532700000000001</v>
      </c>
      <c r="H23" s="53">
        <f t="shared" si="1"/>
        <v>394.54</v>
      </c>
      <c r="I23" s="46">
        <v>10662</v>
      </c>
      <c r="J23" s="109">
        <f t="shared" si="2"/>
        <v>4618782.0180000002</v>
      </c>
    </row>
    <row r="24" spans="1:23" x14ac:dyDescent="0.2">
      <c r="A24" s="20" t="s">
        <v>29</v>
      </c>
      <c r="B24" s="52" t="s">
        <v>183</v>
      </c>
      <c r="C24" s="109">
        <v>292781</v>
      </c>
      <c r="D24" s="44">
        <v>42942</v>
      </c>
      <c r="E24" s="36">
        <v>5844</v>
      </c>
      <c r="F24" s="42">
        <v>7289</v>
      </c>
      <c r="G24" s="45">
        <f>ROUND(F24/E24,5)</f>
        <v>1.24726</v>
      </c>
      <c r="H24" s="53">
        <f>ROUND(C24/I24*G24,2)</f>
        <v>170.16</v>
      </c>
      <c r="I24" s="46">
        <v>2146</v>
      </c>
      <c r="J24" s="109">
        <f t="shared" si="2"/>
        <v>400961.05200000003</v>
      </c>
    </row>
    <row r="25" spans="1:23" x14ac:dyDescent="0.2">
      <c r="A25" s="20" t="s">
        <v>109</v>
      </c>
      <c r="B25" s="52" t="s">
        <v>188</v>
      </c>
      <c r="C25" s="109">
        <v>19938663.670000002</v>
      </c>
      <c r="D25" s="44">
        <v>43086</v>
      </c>
      <c r="E25" s="36">
        <v>5914</v>
      </c>
      <c r="F25" s="42">
        <v>7289</v>
      </c>
      <c r="G25" s="45">
        <f>ROUND(F25/E25,5)</f>
        <v>1.2324999999999999</v>
      </c>
      <c r="H25" s="53">
        <f>ROUND(C25/I25*G25,2)</f>
        <v>318.20999999999998</v>
      </c>
      <c r="I25" s="46">
        <v>77227</v>
      </c>
      <c r="J25" s="109">
        <f t="shared" si="2"/>
        <v>26982694.494000003</v>
      </c>
    </row>
    <row r="26" spans="1:23" x14ac:dyDescent="0.2">
      <c r="A26" s="20" t="s">
        <v>173</v>
      </c>
      <c r="B26" s="52" t="s">
        <v>199</v>
      </c>
      <c r="C26" s="139">
        <v>1133567</v>
      </c>
      <c r="D26" s="44">
        <v>43697</v>
      </c>
      <c r="E26" s="36">
        <v>6147</v>
      </c>
      <c r="F26" s="42">
        <v>7289</v>
      </c>
      <c r="G26" s="45">
        <f>ROUND(F26/E26,5)</f>
        <v>1.1857800000000001</v>
      </c>
      <c r="H26" s="53">
        <f>ROUND(C26/I26*G26,2)</f>
        <v>592.66</v>
      </c>
      <c r="I26" s="46">
        <v>2268</v>
      </c>
      <c r="J26" s="109">
        <f t="shared" si="2"/>
        <v>1475888.7780000002</v>
      </c>
    </row>
    <row r="27" spans="1:23" x14ac:dyDescent="0.2">
      <c r="A27" s="141" t="s">
        <v>94</v>
      </c>
      <c r="B27" s="142" t="s">
        <v>224</v>
      </c>
      <c r="C27" s="151">
        <v>2395264</v>
      </c>
      <c r="D27" s="144">
        <v>44095</v>
      </c>
      <c r="E27" s="145">
        <v>6300</v>
      </c>
      <c r="F27" s="150">
        <v>7289</v>
      </c>
      <c r="G27" s="146">
        <f>ROUND(F27/E27,5)</f>
        <v>1.1569799999999999</v>
      </c>
      <c r="H27" s="147">
        <f>ROUND(C27/I27*G27,2)</f>
        <v>899.76</v>
      </c>
      <c r="I27" s="148">
        <v>3080</v>
      </c>
      <c r="J27" s="148">
        <f>ROUND(C27*G27,0)*(1.098)</f>
        <v>3042857.7540000002</v>
      </c>
    </row>
    <row r="28" spans="1:23" x14ac:dyDescent="0.2">
      <c r="A28" s="20"/>
      <c r="B28" s="11"/>
      <c r="C28" s="76"/>
      <c r="D28" s="77"/>
      <c r="E28" s="60"/>
      <c r="G28" s="45"/>
      <c r="H28" s="53"/>
      <c r="I28" s="46"/>
      <c r="J28" s="54"/>
    </row>
    <row r="29" spans="1:23" ht="10.5" x14ac:dyDescent="0.25">
      <c r="A29" s="3"/>
      <c r="B29" s="119" t="s">
        <v>9</v>
      </c>
      <c r="C29" s="4"/>
      <c r="D29" s="5"/>
      <c r="E29" s="6"/>
      <c r="F29" s="6"/>
      <c r="G29" s="7"/>
      <c r="H29" s="9"/>
      <c r="I29" s="8">
        <f>SUM(I11:I27)</f>
        <v>898859</v>
      </c>
      <c r="J29" s="8">
        <f>SUM(J11:J27)</f>
        <v>274176436.96799999</v>
      </c>
      <c r="K29" s="1"/>
    </row>
    <row r="30" spans="1:23" ht="10.5" x14ac:dyDescent="0.25">
      <c r="A30" s="3"/>
      <c r="B30" s="3"/>
      <c r="C30" s="4"/>
      <c r="D30" s="5"/>
      <c r="E30" s="6"/>
      <c r="F30" s="6"/>
      <c r="G30" s="7"/>
      <c r="H30" s="9"/>
      <c r="I30" s="8"/>
      <c r="J30" s="8"/>
      <c r="K30" s="1"/>
    </row>
    <row r="31" spans="1:23" ht="10.5" x14ac:dyDescent="0.25">
      <c r="A31" s="3"/>
      <c r="B31" s="3" t="s">
        <v>130</v>
      </c>
      <c r="C31" s="4"/>
      <c r="D31" s="5"/>
      <c r="E31" s="6"/>
      <c r="F31" s="6"/>
      <c r="G31" s="7"/>
      <c r="H31" s="9">
        <f>ROUND(J29/I29,2)</f>
        <v>305.02999999999997</v>
      </c>
      <c r="I31" s="8"/>
      <c r="J31" s="8"/>
      <c r="K31" s="1"/>
    </row>
    <row r="32" spans="1:23" ht="10.5" x14ac:dyDescent="0.25">
      <c r="A32" s="3"/>
      <c r="B32" s="3"/>
      <c r="C32" s="4"/>
      <c r="D32" s="5"/>
      <c r="E32" s="6"/>
      <c r="F32" s="6"/>
      <c r="G32" s="7"/>
      <c r="H32" s="6"/>
      <c r="I32" s="8"/>
      <c r="J32" s="8"/>
      <c r="K32" s="1"/>
    </row>
    <row r="33" spans="1:25" ht="10.5" x14ac:dyDescent="0.25">
      <c r="A33" s="3"/>
      <c r="B33" s="3"/>
      <c r="C33" s="4"/>
      <c r="D33" s="5"/>
      <c r="E33" s="6"/>
      <c r="F33" s="6"/>
      <c r="G33" s="7"/>
      <c r="H33" s="6"/>
      <c r="I33" s="8"/>
      <c r="J33" s="8"/>
      <c r="K33" s="1"/>
    </row>
    <row r="34" spans="1:25" ht="10.5" x14ac:dyDescent="0.25">
      <c r="A34" s="3"/>
      <c r="B34" s="3"/>
      <c r="C34" s="4"/>
      <c r="D34" s="5"/>
      <c r="E34" s="6"/>
      <c r="F34" s="6"/>
      <c r="G34" s="7"/>
      <c r="H34" s="6"/>
      <c r="I34" s="8"/>
      <c r="J34" s="8"/>
      <c r="K34" s="1"/>
    </row>
    <row r="35" spans="1:25" ht="10.5" x14ac:dyDescent="0.25">
      <c r="A35" s="3"/>
      <c r="B35" s="3"/>
      <c r="C35" s="4"/>
      <c r="D35" s="1"/>
      <c r="E35" s="6"/>
      <c r="F35" s="6"/>
      <c r="G35" s="7"/>
      <c r="H35" s="6"/>
      <c r="I35" s="8"/>
      <c r="J35" s="8"/>
      <c r="K35" s="1"/>
    </row>
    <row r="36" spans="1:25" ht="10.5" x14ac:dyDescent="0.25">
      <c r="A36" s="3"/>
      <c r="B36" s="3"/>
      <c r="C36" s="4"/>
      <c r="D36" s="1"/>
      <c r="E36" s="6"/>
      <c r="F36" s="6"/>
      <c r="G36" s="7"/>
      <c r="H36" s="6"/>
      <c r="I36" s="8"/>
      <c r="J36" s="8"/>
      <c r="K36" s="1"/>
      <c r="N36" s="20"/>
    </row>
    <row r="37" spans="1:25" ht="10.5" x14ac:dyDescent="0.25">
      <c r="A37" s="3"/>
      <c r="B37" s="3"/>
      <c r="C37" s="2"/>
      <c r="D37" s="1"/>
      <c r="E37" s="6"/>
      <c r="F37" s="6"/>
      <c r="G37" s="7"/>
      <c r="H37" s="6"/>
      <c r="I37" s="8"/>
      <c r="J37" s="8"/>
      <c r="K37" s="1"/>
      <c r="N37" s="20"/>
    </row>
    <row r="38" spans="1:25" ht="10.5" x14ac:dyDescent="0.25">
      <c r="A38" s="3"/>
      <c r="B38" s="3"/>
      <c r="C38" s="2"/>
      <c r="D38" s="1"/>
      <c r="E38" s="6"/>
      <c r="F38" s="6"/>
      <c r="G38" s="7"/>
      <c r="H38" s="6"/>
      <c r="I38" s="8"/>
      <c r="J38" s="8"/>
      <c r="K38" s="1"/>
    </row>
    <row r="39" spans="1:25" ht="10.5" x14ac:dyDescent="0.25">
      <c r="A39" s="3"/>
      <c r="B39" s="3"/>
      <c r="C39" s="2"/>
      <c r="D39" s="1"/>
      <c r="E39" s="6"/>
      <c r="F39" s="6"/>
      <c r="G39" s="21"/>
      <c r="H39" s="6"/>
      <c r="I39" s="8"/>
      <c r="J39" s="8"/>
      <c r="K39" s="1"/>
      <c r="N39" s="20"/>
      <c r="R39" s="15"/>
      <c r="S39" s="20"/>
      <c r="X39" s="22"/>
      <c r="Y39" s="15"/>
    </row>
    <row r="40" spans="1:25" ht="10.5" x14ac:dyDescent="0.25">
      <c r="A40" s="3"/>
      <c r="B40" s="3"/>
      <c r="C40" s="2"/>
      <c r="D40" s="1"/>
      <c r="E40" s="6"/>
      <c r="F40" s="6"/>
      <c r="G40" s="21"/>
      <c r="H40" s="23"/>
      <c r="I40" s="1"/>
      <c r="J40" s="8"/>
      <c r="K40" s="1"/>
      <c r="R40" s="22"/>
      <c r="S40" s="20"/>
      <c r="T40" s="15"/>
      <c r="U40" s="15"/>
      <c r="V40" s="15"/>
      <c r="W40" s="15"/>
      <c r="X40" s="22"/>
      <c r="Y40" s="15"/>
    </row>
    <row r="41" spans="1:25" ht="10.5" x14ac:dyDescent="0.25">
      <c r="A41" s="3"/>
      <c r="B41" s="3"/>
      <c r="C41" s="2"/>
      <c r="D41" s="1"/>
      <c r="E41" s="6"/>
      <c r="F41" s="6"/>
      <c r="G41" s="21"/>
      <c r="H41" s="23"/>
      <c r="I41" s="1"/>
      <c r="J41" s="8"/>
      <c r="K41" s="1"/>
      <c r="N41" s="20"/>
      <c r="P41" s="20"/>
      <c r="R41" s="22"/>
      <c r="S41" s="20"/>
      <c r="T41" s="15"/>
      <c r="U41" s="15"/>
      <c r="V41" s="15"/>
      <c r="W41" s="15"/>
      <c r="X41" s="22"/>
      <c r="Y41" s="15"/>
    </row>
    <row r="42" spans="1:25" ht="10.5" x14ac:dyDescent="0.25">
      <c r="A42" s="3"/>
      <c r="B42" s="3"/>
      <c r="C42" s="2"/>
      <c r="D42" s="1"/>
      <c r="E42" s="6"/>
      <c r="F42" s="6"/>
      <c r="G42" s="21"/>
      <c r="H42" s="23"/>
      <c r="I42" s="1"/>
      <c r="J42" s="8"/>
      <c r="K42" s="1"/>
    </row>
    <row r="43" spans="1:25" ht="10.5" x14ac:dyDescent="0.25">
      <c r="A43" s="3"/>
      <c r="B43" s="3"/>
      <c r="C43" s="2"/>
      <c r="D43" s="1"/>
      <c r="E43" s="6"/>
      <c r="F43" s="6"/>
      <c r="G43" s="21"/>
      <c r="H43" s="23"/>
      <c r="I43" s="1"/>
      <c r="J43" s="8"/>
      <c r="K43" s="1"/>
    </row>
    <row r="44" spans="1:25" ht="10.5" x14ac:dyDescent="0.25">
      <c r="A44" s="3"/>
      <c r="B44" s="3"/>
      <c r="C44" s="2"/>
      <c r="D44" s="1"/>
      <c r="E44" s="6"/>
      <c r="F44" s="6"/>
      <c r="G44" s="21"/>
      <c r="H44" s="23"/>
      <c r="I44" s="1"/>
      <c r="J44" s="8"/>
      <c r="K44" s="1"/>
    </row>
    <row r="45" spans="1:25" ht="10.5" x14ac:dyDescent="0.25">
      <c r="A45" s="3"/>
      <c r="B45" s="3"/>
      <c r="C45" s="2"/>
      <c r="D45" s="1"/>
      <c r="E45" s="33"/>
      <c r="F45" s="33"/>
      <c r="G45" s="1"/>
      <c r="H45" s="23"/>
      <c r="I45" s="1"/>
      <c r="J45" s="8"/>
      <c r="K45" s="1"/>
    </row>
    <row r="46" spans="1:25" ht="10.5" x14ac:dyDescent="0.25">
      <c r="A46" s="3"/>
      <c r="B46" s="3"/>
      <c r="C46" s="2"/>
      <c r="D46" s="1"/>
      <c r="E46" s="33"/>
      <c r="F46" s="33"/>
      <c r="G46" s="1"/>
      <c r="H46" s="23"/>
      <c r="I46" s="1"/>
      <c r="J46" s="8"/>
      <c r="K46" s="1"/>
    </row>
    <row r="47" spans="1:25" ht="10.5" x14ac:dyDescent="0.25">
      <c r="A47" s="3"/>
      <c r="B47" s="3"/>
      <c r="C47" s="2"/>
      <c r="D47" s="1"/>
      <c r="E47" s="33"/>
      <c r="F47" s="33"/>
      <c r="G47" s="1"/>
      <c r="H47" s="23"/>
      <c r="I47" s="1"/>
      <c r="J47" s="8"/>
      <c r="K47" s="1"/>
    </row>
    <row r="48" spans="1:25" x14ac:dyDescent="0.2">
      <c r="A48" s="20"/>
      <c r="C48" s="14"/>
      <c r="H48" s="18"/>
      <c r="J48" s="24"/>
    </row>
    <row r="49" spans="1:25" x14ac:dyDescent="0.2">
      <c r="A49" s="20"/>
      <c r="C49" s="14"/>
      <c r="H49" s="18"/>
      <c r="J49" s="24"/>
    </row>
    <row r="50" spans="1:25" x14ac:dyDescent="0.2">
      <c r="A50" s="20"/>
      <c r="C50" s="14"/>
      <c r="H50" s="18"/>
      <c r="J50" s="24"/>
    </row>
    <row r="51" spans="1:25" x14ac:dyDescent="0.2">
      <c r="A51" s="20"/>
      <c r="C51" s="14"/>
      <c r="H51" s="18"/>
      <c r="J51" s="24"/>
    </row>
    <row r="52" spans="1:25" x14ac:dyDescent="0.2">
      <c r="A52" s="20"/>
      <c r="C52" s="14"/>
      <c r="G52" s="17"/>
      <c r="H52" s="18"/>
      <c r="J52" s="24"/>
    </row>
    <row r="53" spans="1:25" x14ac:dyDescent="0.2">
      <c r="A53" s="20"/>
      <c r="C53" s="14"/>
      <c r="G53" s="17"/>
      <c r="H53" s="18"/>
      <c r="J53" s="14"/>
      <c r="N53" s="20"/>
      <c r="R53" s="15"/>
      <c r="S53" s="20"/>
      <c r="X53" s="22"/>
      <c r="Y53" s="15"/>
    </row>
    <row r="54" spans="1:25" x14ac:dyDescent="0.2">
      <c r="A54" s="20"/>
      <c r="C54" s="14"/>
      <c r="G54" s="17"/>
      <c r="H54" s="18"/>
      <c r="J54" s="14"/>
      <c r="R54" s="22"/>
      <c r="S54" s="20"/>
      <c r="T54" s="15"/>
      <c r="U54" s="15"/>
      <c r="V54" s="15"/>
      <c r="W54" s="15"/>
      <c r="X54" s="22"/>
      <c r="Y54" s="15"/>
    </row>
    <row r="55" spans="1:25" x14ac:dyDescent="0.2">
      <c r="A55" s="20"/>
      <c r="C55" s="14"/>
      <c r="G55" s="17"/>
      <c r="H55" s="18"/>
      <c r="J55" s="14"/>
      <c r="N55" s="20"/>
      <c r="P55" s="20"/>
      <c r="R55" s="22"/>
      <c r="S55" s="20"/>
      <c r="T55" s="15"/>
      <c r="U55" s="15"/>
      <c r="V55" s="15"/>
      <c r="W55" s="15"/>
      <c r="X55" s="22"/>
      <c r="Y55" s="15"/>
    </row>
    <row r="56" spans="1:25" x14ac:dyDescent="0.2">
      <c r="A56" s="20"/>
      <c r="C56" s="14"/>
      <c r="G56" s="17"/>
      <c r="H56" s="18"/>
      <c r="J56" s="14"/>
    </row>
    <row r="57" spans="1:25" x14ac:dyDescent="0.2">
      <c r="A57" s="20"/>
      <c r="C57" s="14"/>
      <c r="G57" s="17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A59" s="20"/>
      <c r="C59" s="14"/>
      <c r="H59" s="18"/>
      <c r="J59" s="14"/>
    </row>
    <row r="60" spans="1:25" x14ac:dyDescent="0.2">
      <c r="A60" s="20"/>
      <c r="C60" s="14"/>
      <c r="H60" s="18"/>
      <c r="J60" s="14"/>
    </row>
    <row r="61" spans="1:25" x14ac:dyDescent="0.2">
      <c r="A61" s="20"/>
      <c r="C61" s="14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A64" s="20"/>
      <c r="C64" s="14"/>
      <c r="H64" s="18"/>
      <c r="J64" s="14"/>
    </row>
    <row r="65" spans="3:25" x14ac:dyDescent="0.2">
      <c r="C65" s="14"/>
      <c r="H65" s="18"/>
      <c r="J65" s="14"/>
    </row>
    <row r="66" spans="3:25" x14ac:dyDescent="0.2">
      <c r="C66" s="14"/>
      <c r="H66" s="18"/>
      <c r="J66" s="14"/>
    </row>
    <row r="67" spans="3:25" x14ac:dyDescent="0.2">
      <c r="C67" s="14"/>
      <c r="H67" s="18"/>
      <c r="J67" s="14"/>
    </row>
    <row r="68" spans="3:25" x14ac:dyDescent="0.2">
      <c r="C68" s="14"/>
      <c r="H68" s="18"/>
      <c r="J68" s="14"/>
    </row>
    <row r="69" spans="3:25" x14ac:dyDescent="0.2">
      <c r="C69" s="14"/>
      <c r="H69" s="18"/>
      <c r="J69" s="14"/>
    </row>
    <row r="70" spans="3:25" x14ac:dyDescent="0.2">
      <c r="C70" s="14"/>
      <c r="G70" s="17"/>
      <c r="H70" s="18"/>
      <c r="J70" s="14"/>
    </row>
    <row r="71" spans="3:25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5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5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5" x14ac:dyDescent="0.2">
      <c r="C74" s="14"/>
      <c r="G74" s="17"/>
      <c r="H74" s="18"/>
      <c r="J74" s="14"/>
    </row>
    <row r="75" spans="3:25" x14ac:dyDescent="0.2">
      <c r="C75" s="14"/>
      <c r="H75" s="18"/>
      <c r="J75" s="14"/>
    </row>
    <row r="76" spans="3:25" x14ac:dyDescent="0.2">
      <c r="C76" s="14"/>
      <c r="G76" s="17"/>
      <c r="H76" s="18"/>
      <c r="J76" s="14"/>
    </row>
    <row r="77" spans="3:25" x14ac:dyDescent="0.2">
      <c r="C77" s="14"/>
      <c r="G77" s="17"/>
      <c r="H77" s="18"/>
      <c r="J77" s="14"/>
      <c r="N77" s="20"/>
      <c r="R77" s="15"/>
      <c r="S77" s="20"/>
      <c r="X77" s="22"/>
      <c r="Y77" s="15"/>
    </row>
    <row r="78" spans="3:25" x14ac:dyDescent="0.2">
      <c r="C78" s="14"/>
      <c r="G78" s="17"/>
      <c r="H78" s="18"/>
      <c r="J78" s="14"/>
      <c r="R78" s="22"/>
      <c r="S78" s="20"/>
      <c r="T78" s="15"/>
      <c r="U78" s="15"/>
      <c r="V78" s="15"/>
      <c r="W78" s="15"/>
      <c r="X78" s="22"/>
      <c r="Y78" s="15"/>
    </row>
    <row r="79" spans="3:25" x14ac:dyDescent="0.2">
      <c r="C79" s="14"/>
      <c r="G79" s="17"/>
      <c r="H79" s="18"/>
      <c r="J79" s="14"/>
      <c r="N79" s="20"/>
      <c r="P79" s="20"/>
      <c r="R79" s="22"/>
      <c r="S79" s="20"/>
      <c r="T79" s="15"/>
      <c r="U79" s="15"/>
      <c r="V79" s="15"/>
      <c r="W79" s="15"/>
      <c r="X79" s="22"/>
      <c r="Y79" s="15"/>
    </row>
    <row r="80" spans="3:25" x14ac:dyDescent="0.2">
      <c r="C80" s="14"/>
      <c r="G80" s="17"/>
      <c r="H80" s="18"/>
      <c r="J80" s="14"/>
      <c r="N80" s="20"/>
    </row>
    <row r="81" spans="3:26" x14ac:dyDescent="0.2">
      <c r="C81" s="14"/>
      <c r="G81" s="17"/>
      <c r="H81" s="18"/>
      <c r="J81" s="14"/>
      <c r="N81" s="25"/>
      <c r="P81" s="25"/>
      <c r="R81" s="25"/>
      <c r="S81" s="25"/>
      <c r="X81" s="25"/>
    </row>
    <row r="82" spans="3:26" x14ac:dyDescent="0.2">
      <c r="C82" s="14"/>
      <c r="G82" s="17"/>
      <c r="H82" s="18"/>
      <c r="J82" s="14"/>
    </row>
    <row r="83" spans="3:26" x14ac:dyDescent="0.2">
      <c r="C83" s="14"/>
      <c r="G83" s="17"/>
      <c r="H83" s="18"/>
      <c r="J83" s="14"/>
    </row>
    <row r="84" spans="3:26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6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6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6" x14ac:dyDescent="0.2">
      <c r="C87" s="14"/>
      <c r="G87" s="17"/>
      <c r="H87" s="18"/>
      <c r="J87" s="14"/>
    </row>
    <row r="88" spans="3:26" x14ac:dyDescent="0.2">
      <c r="C88" s="14"/>
      <c r="H88" s="18"/>
      <c r="J88" s="14"/>
    </row>
    <row r="89" spans="3:26" x14ac:dyDescent="0.2">
      <c r="C89" s="14"/>
      <c r="H89" s="18"/>
      <c r="J89" s="14"/>
    </row>
    <row r="90" spans="3:26" x14ac:dyDescent="0.2">
      <c r="C90" s="14"/>
      <c r="H90" s="18"/>
      <c r="J90" s="14"/>
    </row>
    <row r="91" spans="3:26" x14ac:dyDescent="0.2">
      <c r="C91" s="14"/>
      <c r="G91" s="17"/>
      <c r="H91" s="18"/>
      <c r="J91" s="14"/>
      <c r="Z91" s="20"/>
    </row>
    <row r="92" spans="3:26" x14ac:dyDescent="0.2">
      <c r="C92" s="14"/>
      <c r="G92" s="17"/>
      <c r="H92" s="18"/>
      <c r="J92" s="14"/>
      <c r="N92" s="20"/>
      <c r="R92" s="15"/>
      <c r="S92" s="20"/>
      <c r="X92" s="22"/>
      <c r="Y92" s="15"/>
    </row>
    <row r="93" spans="3:26" x14ac:dyDescent="0.2">
      <c r="C93" s="14"/>
      <c r="G93" s="17"/>
      <c r="H93" s="18"/>
      <c r="J93" s="14"/>
      <c r="R93" s="22"/>
      <c r="S93" s="20"/>
      <c r="T93" s="15"/>
      <c r="U93" s="15"/>
      <c r="V93" s="15"/>
      <c r="W93" s="15"/>
      <c r="X93" s="22"/>
      <c r="Y93" s="15"/>
    </row>
    <row r="94" spans="3:26" x14ac:dyDescent="0.2">
      <c r="C94" s="14"/>
      <c r="G94" s="17"/>
      <c r="H94" s="18"/>
      <c r="J94" s="14"/>
      <c r="N94" s="20"/>
      <c r="P94" s="20"/>
      <c r="R94" s="22"/>
      <c r="S94" s="20"/>
      <c r="T94" s="15"/>
      <c r="U94" s="15"/>
      <c r="V94" s="15"/>
      <c r="W94" s="15"/>
      <c r="X94" s="22"/>
      <c r="Y94" s="15"/>
    </row>
    <row r="95" spans="3:26" x14ac:dyDescent="0.2">
      <c r="C95" s="14"/>
      <c r="G95" s="17"/>
      <c r="H95" s="18"/>
      <c r="J95" s="14"/>
    </row>
    <row r="96" spans="3:26" x14ac:dyDescent="0.2">
      <c r="C96" s="14"/>
      <c r="H96" s="18"/>
      <c r="J96" s="14"/>
    </row>
    <row r="97" spans="3:25" x14ac:dyDescent="0.2">
      <c r="C97" s="14"/>
      <c r="G97" s="17"/>
      <c r="H97" s="18"/>
      <c r="J97" s="14"/>
      <c r="R97" s="26"/>
      <c r="S97" s="20"/>
      <c r="X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G100" s="17"/>
      <c r="H100" s="18"/>
      <c r="J100" s="14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5" x14ac:dyDescent="0.2">
      <c r="C113" s="14"/>
      <c r="H113" s="18"/>
      <c r="J113" s="14"/>
    </row>
    <row r="114" spans="3:25" x14ac:dyDescent="0.2">
      <c r="C114" s="14"/>
      <c r="G114" s="17"/>
      <c r="H114" s="18"/>
      <c r="J114" s="14"/>
    </row>
    <row r="115" spans="3:25" x14ac:dyDescent="0.2">
      <c r="C115" s="14"/>
      <c r="G115" s="17"/>
      <c r="H115" s="18"/>
      <c r="J115" s="14"/>
      <c r="N115" s="20"/>
      <c r="R115" s="15"/>
      <c r="S115" s="20"/>
      <c r="X115" s="22"/>
      <c r="Y115" s="15"/>
    </row>
    <row r="116" spans="3:25" x14ac:dyDescent="0.2">
      <c r="C116" s="14"/>
      <c r="H116" s="18"/>
      <c r="J116" s="14"/>
    </row>
    <row r="117" spans="3:25" x14ac:dyDescent="0.2">
      <c r="C117" s="14"/>
      <c r="G117" s="17"/>
      <c r="H117" s="18"/>
      <c r="J117" s="14"/>
      <c r="N117" s="20"/>
      <c r="P117" s="20"/>
      <c r="R117" s="22"/>
      <c r="S117" s="20"/>
      <c r="T117" s="15"/>
      <c r="U117" s="15"/>
      <c r="V117" s="15"/>
      <c r="W117" s="15"/>
      <c r="X117" s="22"/>
      <c r="Y117" s="15"/>
    </row>
    <row r="118" spans="3:25" x14ac:dyDescent="0.2">
      <c r="C118" s="14"/>
      <c r="G118" s="17"/>
      <c r="H118" s="18"/>
      <c r="J118" s="14"/>
    </row>
    <row r="119" spans="3:25" x14ac:dyDescent="0.2">
      <c r="C119" s="14"/>
      <c r="G119" s="17"/>
      <c r="H119" s="18"/>
      <c r="J119" s="14"/>
    </row>
    <row r="120" spans="3:25" x14ac:dyDescent="0.2">
      <c r="C120" s="14"/>
      <c r="H120" s="18"/>
      <c r="J120" s="14"/>
    </row>
    <row r="121" spans="3:25" x14ac:dyDescent="0.2">
      <c r="C121" s="14"/>
      <c r="H121" s="18"/>
      <c r="J121" s="14"/>
    </row>
    <row r="122" spans="3:25" x14ac:dyDescent="0.2">
      <c r="C122" s="14"/>
      <c r="H122" s="18"/>
      <c r="J122" s="14"/>
    </row>
    <row r="123" spans="3:25" x14ac:dyDescent="0.2">
      <c r="C123" s="14"/>
      <c r="H123" s="18"/>
      <c r="J123" s="14"/>
    </row>
    <row r="124" spans="3:25" x14ac:dyDescent="0.2">
      <c r="C124" s="14"/>
      <c r="H124" s="18"/>
      <c r="J124" s="14"/>
    </row>
    <row r="125" spans="3:25" x14ac:dyDescent="0.2">
      <c r="C125" s="14"/>
      <c r="G125" s="17"/>
      <c r="H125" s="18"/>
      <c r="J125" s="14"/>
    </row>
    <row r="126" spans="3:25" x14ac:dyDescent="0.2">
      <c r="C126" s="14"/>
      <c r="G126" s="17"/>
      <c r="H126" s="18"/>
      <c r="J126" s="14"/>
      <c r="N126" s="20"/>
      <c r="R126" s="15"/>
      <c r="S126" s="20"/>
      <c r="X126" s="22"/>
      <c r="Y126" s="15"/>
    </row>
    <row r="127" spans="3:25" x14ac:dyDescent="0.2">
      <c r="C127" s="14"/>
      <c r="G127" s="17"/>
      <c r="H127" s="18"/>
      <c r="J127" s="14"/>
      <c r="R127" s="22"/>
      <c r="S127" s="20"/>
      <c r="T127" s="15"/>
      <c r="U127" s="15"/>
      <c r="V127" s="15"/>
      <c r="W127" s="15"/>
      <c r="X127" s="22"/>
      <c r="Y127" s="15"/>
    </row>
    <row r="128" spans="3:25" x14ac:dyDescent="0.2">
      <c r="C128" s="14"/>
      <c r="G128" s="17"/>
      <c r="H128" s="18"/>
      <c r="J128" s="14"/>
      <c r="N128" s="20"/>
      <c r="P128" s="20"/>
      <c r="R128" s="22"/>
      <c r="S128" s="20"/>
      <c r="T128" s="15"/>
      <c r="U128" s="15"/>
      <c r="V128" s="15"/>
      <c r="W128" s="15"/>
      <c r="X128" s="22"/>
      <c r="Y128" s="15"/>
    </row>
    <row r="129" spans="3:26" x14ac:dyDescent="0.2">
      <c r="C129" s="14"/>
      <c r="G129" s="17"/>
      <c r="H129" s="18"/>
      <c r="J129" s="14"/>
    </row>
    <row r="130" spans="3:26" x14ac:dyDescent="0.2">
      <c r="C130" s="14"/>
      <c r="G130" s="17"/>
      <c r="H130" s="18"/>
      <c r="J130" s="14"/>
    </row>
    <row r="131" spans="3:26" x14ac:dyDescent="0.2">
      <c r="C131" s="14"/>
      <c r="H131" s="18"/>
      <c r="J131" s="14"/>
    </row>
    <row r="132" spans="3:26" x14ac:dyDescent="0.2">
      <c r="C132" s="14"/>
      <c r="H132" s="18"/>
      <c r="J132" s="14"/>
    </row>
    <row r="133" spans="3:26" x14ac:dyDescent="0.2">
      <c r="C133" s="14"/>
      <c r="H133" s="18"/>
      <c r="J133" s="14"/>
    </row>
    <row r="134" spans="3:26" x14ac:dyDescent="0.2">
      <c r="C134" s="14"/>
      <c r="G134" s="17"/>
      <c r="H134" s="18"/>
      <c r="J134" s="14"/>
      <c r="Z134" s="20"/>
    </row>
    <row r="135" spans="3:26" x14ac:dyDescent="0.2">
      <c r="C135" s="14"/>
      <c r="G135" s="17"/>
      <c r="H135" s="18"/>
      <c r="J135" s="14"/>
      <c r="N135" s="20"/>
    </row>
    <row r="136" spans="3:26" x14ac:dyDescent="0.2">
      <c r="C136" s="14"/>
      <c r="G136" s="17"/>
      <c r="H136" s="18"/>
      <c r="J136" s="14"/>
      <c r="N136" s="20"/>
    </row>
    <row r="137" spans="3:26" x14ac:dyDescent="0.2">
      <c r="C137" s="14"/>
      <c r="G137" s="17"/>
      <c r="H137" s="18"/>
      <c r="J137" s="14"/>
    </row>
    <row r="138" spans="3:26" x14ac:dyDescent="0.2">
      <c r="C138" s="14"/>
      <c r="G138" s="17"/>
      <c r="H138" s="18"/>
      <c r="J138" s="14"/>
      <c r="N138" s="20"/>
      <c r="R138" s="15"/>
      <c r="S138" s="20"/>
      <c r="X138" s="22"/>
      <c r="Y138" s="15"/>
    </row>
    <row r="139" spans="3:26" x14ac:dyDescent="0.2">
      <c r="C139" s="14"/>
      <c r="G139" s="17"/>
      <c r="H139" s="18"/>
      <c r="J139" s="14"/>
      <c r="R139" s="22"/>
      <c r="S139" s="20"/>
      <c r="T139" s="15"/>
      <c r="U139" s="15"/>
      <c r="V139" s="15"/>
      <c r="W139" s="15"/>
      <c r="X139" s="22"/>
      <c r="Y139" s="15"/>
    </row>
    <row r="140" spans="3:26" x14ac:dyDescent="0.2">
      <c r="C140" s="14"/>
      <c r="G140" s="17"/>
      <c r="H140" s="18"/>
      <c r="J140" s="14"/>
      <c r="N140" s="20"/>
      <c r="P140" s="20"/>
      <c r="R140" s="22"/>
      <c r="S140" s="20"/>
      <c r="T140" s="15"/>
      <c r="U140" s="15"/>
      <c r="V140" s="15"/>
      <c r="W140" s="15"/>
      <c r="X140" s="22"/>
      <c r="Y140" s="15"/>
    </row>
    <row r="141" spans="3:26" x14ac:dyDescent="0.2">
      <c r="C141" s="14"/>
      <c r="G141" s="17"/>
      <c r="H141" s="18"/>
      <c r="J141" s="14"/>
    </row>
    <row r="142" spans="3:26" x14ac:dyDescent="0.2">
      <c r="C142" s="14"/>
      <c r="G142" s="17"/>
      <c r="H142" s="18"/>
      <c r="J142" s="14"/>
    </row>
    <row r="143" spans="3:26" x14ac:dyDescent="0.2">
      <c r="C143" s="14"/>
      <c r="G143" s="17"/>
      <c r="H143" s="16"/>
      <c r="J143" s="14"/>
    </row>
    <row r="144" spans="3:26" x14ac:dyDescent="0.2">
      <c r="C144" s="14"/>
      <c r="G144" s="17"/>
      <c r="H144" s="16"/>
      <c r="J144" s="14"/>
      <c r="R144" s="26"/>
      <c r="S144" s="20"/>
      <c r="W144" s="14"/>
      <c r="X144" s="14"/>
      <c r="Y144" s="27"/>
    </row>
    <row r="145" spans="3:25" x14ac:dyDescent="0.2">
      <c r="C145" s="14"/>
      <c r="G145" s="17"/>
      <c r="H145" s="16"/>
      <c r="J145" s="14"/>
      <c r="R145" s="26"/>
      <c r="S145" s="20"/>
      <c r="X145" s="14"/>
    </row>
    <row r="146" spans="3:25" x14ac:dyDescent="0.2">
      <c r="C146" s="14"/>
      <c r="G146" s="17"/>
      <c r="H146" s="16"/>
      <c r="J146" s="14"/>
    </row>
    <row r="147" spans="3:25" x14ac:dyDescent="0.2">
      <c r="C147" s="14"/>
      <c r="G147" s="17"/>
      <c r="H147" s="16"/>
      <c r="J147" s="14"/>
      <c r="N147" s="20"/>
      <c r="R147" s="15"/>
      <c r="S147" s="20"/>
      <c r="X147" s="22"/>
      <c r="Y147" s="15"/>
    </row>
    <row r="148" spans="3:25" x14ac:dyDescent="0.2">
      <c r="C148" s="14"/>
      <c r="G148" s="17"/>
      <c r="H148" s="16"/>
      <c r="J148" s="14"/>
      <c r="R148" s="22"/>
      <c r="S148" s="20"/>
      <c r="T148" s="15"/>
      <c r="U148" s="15"/>
      <c r="V148" s="15"/>
      <c r="W148" s="15"/>
      <c r="X148" s="22"/>
      <c r="Y148" s="15"/>
    </row>
    <row r="149" spans="3:25" x14ac:dyDescent="0.2">
      <c r="C149" s="14"/>
      <c r="G149" s="17"/>
      <c r="H149" s="16"/>
      <c r="J149" s="14"/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</row>
    <row r="151" spans="3:25" x14ac:dyDescent="0.2">
      <c r="C151" s="14"/>
    </row>
    <row r="152" spans="3:25" x14ac:dyDescent="0.2">
      <c r="C152" s="14"/>
      <c r="G152" s="17"/>
      <c r="H152" s="16"/>
      <c r="J152" s="14"/>
      <c r="R152" s="26"/>
      <c r="S152" s="20"/>
      <c r="W152" s="14"/>
      <c r="X152" s="14"/>
      <c r="Y152" s="27"/>
    </row>
    <row r="153" spans="3:25" x14ac:dyDescent="0.2">
      <c r="C153" s="14"/>
      <c r="G153" s="17"/>
      <c r="H153" s="16"/>
      <c r="J153" s="14"/>
      <c r="R153" s="26"/>
      <c r="S153" s="20"/>
      <c r="X153" s="14"/>
    </row>
    <row r="154" spans="3:25" x14ac:dyDescent="0.2">
      <c r="C154" s="14"/>
      <c r="G154" s="17"/>
      <c r="H154" s="16"/>
      <c r="J154" s="14"/>
    </row>
    <row r="155" spans="3:25" x14ac:dyDescent="0.2">
      <c r="C155" s="14"/>
      <c r="G155" s="17"/>
      <c r="H155" s="16"/>
      <c r="J155" s="14"/>
      <c r="N155" s="20"/>
      <c r="R155" s="15"/>
      <c r="S155" s="20"/>
      <c r="X155" s="22"/>
      <c r="Y155" s="15"/>
    </row>
    <row r="156" spans="3:25" x14ac:dyDescent="0.2">
      <c r="C156" s="14"/>
      <c r="G156" s="17"/>
      <c r="H156" s="16"/>
      <c r="J156" s="14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C157" s="14"/>
      <c r="G157" s="17"/>
      <c r="H157" s="16"/>
      <c r="J157" s="14"/>
      <c r="N157" s="20"/>
      <c r="P157" s="20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C158" s="14"/>
      <c r="G158" s="17"/>
      <c r="H158" s="16"/>
      <c r="J158" s="14"/>
      <c r="N158" s="20"/>
    </row>
    <row r="159" spans="3:25" x14ac:dyDescent="0.2">
      <c r="C159" s="14"/>
      <c r="N159" s="25"/>
      <c r="P159" s="25"/>
      <c r="R159" s="25"/>
      <c r="S159" s="25"/>
      <c r="X159" s="25"/>
    </row>
    <row r="160" spans="3:25" x14ac:dyDescent="0.2">
      <c r="C160" s="14"/>
    </row>
    <row r="161" spans="3:26" x14ac:dyDescent="0.2">
      <c r="C161" s="14"/>
      <c r="N161" s="20"/>
      <c r="R161" s="15"/>
      <c r="S161" s="20"/>
      <c r="X161" s="22"/>
      <c r="Y161" s="15"/>
    </row>
    <row r="162" spans="3:26" x14ac:dyDescent="0.2">
      <c r="C162" s="14"/>
      <c r="R162" s="22"/>
      <c r="S162" s="20"/>
      <c r="T162" s="15"/>
      <c r="U162" s="15"/>
      <c r="V162" s="15"/>
      <c r="W162" s="15"/>
      <c r="X162" s="22"/>
      <c r="Y162" s="15"/>
    </row>
    <row r="163" spans="3:26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4" spans="3:26" x14ac:dyDescent="0.2">
      <c r="N164" s="20"/>
    </row>
    <row r="165" spans="3:26" x14ac:dyDescent="0.2">
      <c r="N165" s="25"/>
      <c r="P165" s="25"/>
      <c r="R165" s="25"/>
      <c r="S165" s="25"/>
      <c r="X165" s="25"/>
    </row>
    <row r="167" spans="3:26" x14ac:dyDescent="0.2">
      <c r="N167" s="20"/>
      <c r="R167" s="15"/>
      <c r="S167" s="20"/>
      <c r="X167" s="22"/>
      <c r="Y167" s="15"/>
    </row>
    <row r="168" spans="3:26" x14ac:dyDescent="0.2">
      <c r="R168" s="22"/>
      <c r="S168" s="20"/>
      <c r="T168" s="15"/>
      <c r="U168" s="15"/>
      <c r="V168" s="15"/>
      <c r="W168" s="15"/>
      <c r="X168" s="22"/>
      <c r="Y168" s="15"/>
    </row>
    <row r="169" spans="3:26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3" spans="3:26" x14ac:dyDescent="0.2">
      <c r="R173" s="26"/>
      <c r="S173" s="20"/>
      <c r="W173" s="14"/>
      <c r="X173" s="14"/>
      <c r="Y173" s="27"/>
    </row>
    <row r="174" spans="3:26" x14ac:dyDescent="0.2">
      <c r="R174" s="26"/>
      <c r="S174" s="20"/>
      <c r="X174" s="14"/>
      <c r="Z174" s="20"/>
    </row>
    <row r="175" spans="3:26" x14ac:dyDescent="0.2">
      <c r="N175" s="20"/>
      <c r="R175" s="15"/>
      <c r="S175" s="20"/>
      <c r="X175" s="22"/>
      <c r="Y175" s="15"/>
    </row>
    <row r="176" spans="3:26" x14ac:dyDescent="0.2">
      <c r="R176" s="22"/>
      <c r="S176" s="20"/>
      <c r="T176" s="15"/>
      <c r="U176" s="15"/>
      <c r="V176" s="15"/>
      <c r="W176" s="15"/>
      <c r="X176" s="22"/>
      <c r="Y176" s="15"/>
    </row>
    <row r="177" spans="14:25" x14ac:dyDescent="0.2">
      <c r="N177" s="20"/>
      <c r="P177" s="20"/>
      <c r="R177" s="22"/>
      <c r="S177" s="20"/>
      <c r="T177" s="15"/>
      <c r="U177" s="15"/>
      <c r="V177" s="15"/>
      <c r="W177" s="15"/>
      <c r="X177" s="22"/>
      <c r="Y177" s="15"/>
    </row>
    <row r="179" spans="14:25" x14ac:dyDescent="0.2">
      <c r="R179" s="26"/>
      <c r="S179" s="20"/>
      <c r="W179" s="14"/>
      <c r="X179" s="14"/>
      <c r="Y179" s="27"/>
    </row>
    <row r="180" spans="14:25" x14ac:dyDescent="0.2">
      <c r="R180" s="26"/>
      <c r="S180" s="20"/>
      <c r="X180" s="14"/>
    </row>
    <row r="182" spans="14:25" x14ac:dyDescent="0.2">
      <c r="N182" s="20"/>
      <c r="R182" s="15"/>
      <c r="S182" s="20"/>
      <c r="X182" s="22"/>
      <c r="Y182" s="15"/>
    </row>
    <row r="183" spans="14:25" x14ac:dyDescent="0.2">
      <c r="R183" s="22"/>
      <c r="S183" s="20"/>
      <c r="T183" s="15"/>
      <c r="U183" s="15"/>
      <c r="V183" s="15"/>
      <c r="W183" s="15"/>
      <c r="X183" s="22"/>
      <c r="Y183" s="15"/>
    </row>
    <row r="184" spans="14:25" x14ac:dyDescent="0.2">
      <c r="N184" s="20"/>
      <c r="P184" s="20"/>
      <c r="R184" s="22"/>
      <c r="S184" s="20"/>
      <c r="T184" s="15"/>
      <c r="U184" s="15"/>
      <c r="V184" s="15"/>
      <c r="W184" s="15"/>
      <c r="X184" s="22"/>
      <c r="Y184" s="15"/>
    </row>
    <row r="185" spans="14:25" x14ac:dyDescent="0.2">
      <c r="N185" s="20"/>
    </row>
    <row r="186" spans="14:25" x14ac:dyDescent="0.2">
      <c r="N186" s="25"/>
      <c r="P186" s="25"/>
      <c r="R186" s="25"/>
      <c r="S186" s="25"/>
      <c r="X186" s="25"/>
    </row>
    <row r="188" spans="14:25" x14ac:dyDescent="0.2">
      <c r="N188" s="20"/>
      <c r="R188" s="15"/>
      <c r="S188" s="20"/>
      <c r="X188" s="22"/>
      <c r="Y188" s="15"/>
    </row>
    <row r="189" spans="14:25" x14ac:dyDescent="0.2">
      <c r="R189" s="22"/>
      <c r="S189" s="20"/>
      <c r="T189" s="15"/>
      <c r="U189" s="15"/>
      <c r="V189" s="15"/>
      <c r="W189" s="15"/>
      <c r="X189" s="22"/>
      <c r="Y189" s="15"/>
    </row>
    <row r="190" spans="14:25" x14ac:dyDescent="0.2"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6" spans="14:25" x14ac:dyDescent="0.2">
      <c r="R196" s="26"/>
      <c r="S196" s="20"/>
      <c r="W196" s="14"/>
      <c r="X196" s="14"/>
      <c r="Y196" s="27"/>
    </row>
    <row r="197" spans="14:25" x14ac:dyDescent="0.2">
      <c r="R197" s="26"/>
      <c r="S197" s="20"/>
      <c r="X197" s="14"/>
    </row>
    <row r="199" spans="14:25" x14ac:dyDescent="0.2">
      <c r="N199" s="20"/>
      <c r="R199" s="15"/>
      <c r="S199" s="20"/>
      <c r="X199" s="22"/>
      <c r="Y199" s="15"/>
    </row>
    <row r="200" spans="14:25" x14ac:dyDescent="0.2">
      <c r="R200" s="22"/>
      <c r="S200" s="20"/>
      <c r="T200" s="15"/>
      <c r="U200" s="15"/>
      <c r="V200" s="15"/>
      <c r="W200" s="15"/>
      <c r="X200" s="22"/>
      <c r="Y200" s="15"/>
    </row>
    <row r="201" spans="14:25" x14ac:dyDescent="0.2"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3" spans="14:25" x14ac:dyDescent="0.2">
      <c r="R203" s="26"/>
      <c r="S203" s="20"/>
      <c r="W203" s="14"/>
      <c r="X203" s="14"/>
      <c r="Y203" s="27"/>
    </row>
    <row r="204" spans="14:25" x14ac:dyDescent="0.2">
      <c r="R204" s="26"/>
      <c r="S204" s="20"/>
      <c r="X204" s="14"/>
    </row>
    <row r="206" spans="14:25" x14ac:dyDescent="0.2">
      <c r="N206" s="20"/>
      <c r="R206" s="15"/>
      <c r="S206" s="20"/>
      <c r="X206" s="22"/>
      <c r="Y206" s="15"/>
    </row>
    <row r="207" spans="14:25" x14ac:dyDescent="0.2">
      <c r="R207" s="22"/>
      <c r="S207" s="20"/>
      <c r="T207" s="15"/>
      <c r="U207" s="15"/>
      <c r="V207" s="15"/>
      <c r="W207" s="15"/>
      <c r="X207" s="22"/>
      <c r="Y207" s="15"/>
    </row>
    <row r="208" spans="14:25" x14ac:dyDescent="0.2">
      <c r="N208" s="20"/>
      <c r="P208" s="20"/>
      <c r="R208" s="22"/>
      <c r="S208" s="20"/>
      <c r="T208" s="15"/>
      <c r="U208" s="15"/>
      <c r="V208" s="15"/>
      <c r="W208" s="15"/>
      <c r="X208" s="22"/>
      <c r="Y208" s="15"/>
    </row>
    <row r="210" spans="14:26" x14ac:dyDescent="0.2">
      <c r="R210" s="26"/>
      <c r="S210" s="20"/>
      <c r="W210" s="14"/>
      <c r="X210" s="14"/>
      <c r="Y210" s="27"/>
    </row>
    <row r="211" spans="14:26" x14ac:dyDescent="0.2">
      <c r="R211" s="26"/>
      <c r="S211" s="20"/>
      <c r="X211" s="14"/>
    </row>
    <row r="215" spans="14:26" x14ac:dyDescent="0.2">
      <c r="Z215" s="20"/>
    </row>
    <row r="216" spans="14:26" x14ac:dyDescent="0.2">
      <c r="N216" s="20"/>
    </row>
    <row r="217" spans="14:26" x14ac:dyDescent="0.2">
      <c r="N217" s="20"/>
    </row>
    <row r="219" spans="14:26" x14ac:dyDescent="0.2">
      <c r="N219" s="20"/>
      <c r="R219" s="15"/>
      <c r="S219" s="20"/>
      <c r="X219" s="22"/>
      <c r="Y219" s="15"/>
    </row>
    <row r="220" spans="14:26" x14ac:dyDescent="0.2">
      <c r="R220" s="22"/>
      <c r="S220" s="20"/>
      <c r="T220" s="15"/>
      <c r="U220" s="15"/>
      <c r="V220" s="15"/>
      <c r="W220" s="15"/>
      <c r="X220" s="22"/>
      <c r="Y220" s="15"/>
    </row>
    <row r="221" spans="14:26" x14ac:dyDescent="0.2">
      <c r="N221" s="20"/>
      <c r="P221" s="20"/>
      <c r="R221" s="22"/>
      <c r="S221" s="20"/>
      <c r="T221" s="15"/>
      <c r="U221" s="15"/>
      <c r="V221" s="15"/>
      <c r="W221" s="15"/>
      <c r="X221" s="22"/>
      <c r="Y221" s="15"/>
    </row>
    <row r="223" spans="14:26" x14ac:dyDescent="0.2">
      <c r="R223" s="26"/>
      <c r="S223" s="20"/>
      <c r="W223" s="14"/>
      <c r="X223" s="14"/>
      <c r="Y223" s="27"/>
    </row>
    <row r="224" spans="14:26" x14ac:dyDescent="0.2">
      <c r="R224" s="26"/>
      <c r="S224" s="20"/>
      <c r="X224" s="14"/>
    </row>
    <row r="226" spans="14:25" x14ac:dyDescent="0.2">
      <c r="N226" s="20"/>
      <c r="R226" s="15"/>
      <c r="S226" s="20"/>
      <c r="X226" s="22"/>
      <c r="Y226" s="15"/>
    </row>
    <row r="227" spans="14:25" x14ac:dyDescent="0.2"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  <c r="P228" s="20"/>
      <c r="R228" s="22"/>
      <c r="S228" s="20"/>
      <c r="T228" s="15"/>
      <c r="U228" s="15"/>
      <c r="V228" s="15"/>
      <c r="W228" s="15"/>
      <c r="X228" s="22"/>
      <c r="Y228" s="15"/>
    </row>
    <row r="233" spans="14:25" x14ac:dyDescent="0.2">
      <c r="R233" s="26"/>
      <c r="S233" s="20"/>
      <c r="W233" s="14"/>
      <c r="X233" s="14"/>
      <c r="Y233" s="27"/>
    </row>
    <row r="234" spans="14:25" x14ac:dyDescent="0.2">
      <c r="R234" s="26"/>
      <c r="S234" s="20"/>
      <c r="X234" s="14"/>
    </row>
    <row r="236" spans="14:25" x14ac:dyDescent="0.2">
      <c r="N236" s="20"/>
      <c r="R236" s="15"/>
      <c r="S236" s="20"/>
      <c r="X236" s="22"/>
      <c r="Y236" s="15"/>
    </row>
    <row r="237" spans="14:25" x14ac:dyDescent="0.2"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  <c r="P238" s="20"/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</row>
    <row r="240" spans="14:25" x14ac:dyDescent="0.2">
      <c r="N240" s="25"/>
      <c r="P240" s="25"/>
      <c r="R240" s="25"/>
      <c r="S240" s="25"/>
      <c r="X240" s="25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</row>
    <row r="253" spans="14:25" x14ac:dyDescent="0.2">
      <c r="N253" s="20"/>
      <c r="R253" s="15"/>
      <c r="S253" s="20"/>
      <c r="X253" s="22"/>
      <c r="Y253" s="15"/>
    </row>
    <row r="254" spans="14:25" x14ac:dyDescent="0.2"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6" spans="14:25" x14ac:dyDescent="0.2">
      <c r="N256" s="20"/>
    </row>
    <row r="257" spans="14:25" x14ac:dyDescent="0.2">
      <c r="N257" s="25"/>
      <c r="P257" s="25"/>
      <c r="R257" s="25"/>
      <c r="S257" s="25"/>
      <c r="X257" s="25"/>
    </row>
    <row r="259" spans="14:25" x14ac:dyDescent="0.2">
      <c r="N259" s="20"/>
      <c r="R259" s="15"/>
      <c r="S259" s="20"/>
      <c r="X259" s="22"/>
      <c r="Y259" s="15"/>
    </row>
    <row r="260" spans="14:25" x14ac:dyDescent="0.2">
      <c r="R260" s="22"/>
      <c r="S260" s="20"/>
      <c r="T260" s="15"/>
      <c r="U260" s="15"/>
      <c r="V260" s="15"/>
      <c r="W260" s="15"/>
      <c r="X260" s="22"/>
      <c r="Y260" s="15"/>
    </row>
    <row r="261" spans="14:25" x14ac:dyDescent="0.2">
      <c r="N261" s="20"/>
      <c r="P261" s="20"/>
      <c r="R261" s="22"/>
      <c r="S261" s="20"/>
      <c r="T261" s="15"/>
      <c r="U261" s="15"/>
      <c r="V261" s="15"/>
      <c r="W261" s="15"/>
      <c r="X261" s="22"/>
      <c r="Y261" s="15"/>
    </row>
    <row r="263" spans="14:25" x14ac:dyDescent="0.2">
      <c r="R263" s="26"/>
      <c r="S263" s="20"/>
      <c r="W263" s="14"/>
      <c r="X263" s="14"/>
      <c r="Y263" s="27"/>
    </row>
    <row r="264" spans="14:25" x14ac:dyDescent="0.2">
      <c r="R264" s="26"/>
      <c r="S264" s="20"/>
      <c r="X264" s="14"/>
    </row>
    <row r="267" spans="14:25" x14ac:dyDescent="0.2">
      <c r="N267" s="25"/>
      <c r="P267" s="25"/>
      <c r="R267" s="25"/>
      <c r="S267" s="25"/>
      <c r="X267" s="25"/>
    </row>
    <row r="269" spans="14:25" x14ac:dyDescent="0.2">
      <c r="N269" s="20"/>
      <c r="R269" s="15"/>
      <c r="S269" s="20"/>
      <c r="X269" s="22"/>
      <c r="Y269" s="15"/>
    </row>
    <row r="270" spans="14:25" x14ac:dyDescent="0.2"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  <c r="P271" s="20"/>
      <c r="R271" s="22"/>
      <c r="S271" s="20"/>
      <c r="T271" s="15"/>
      <c r="U271" s="15"/>
      <c r="V271" s="15"/>
      <c r="W271" s="15"/>
      <c r="X271" s="22"/>
      <c r="Y271" s="15"/>
    </row>
    <row r="273" spans="14:25" x14ac:dyDescent="0.2">
      <c r="R273" s="26"/>
      <c r="S273" s="20"/>
      <c r="W273" s="14"/>
      <c r="X273" s="14"/>
      <c r="Y273" s="27"/>
    </row>
    <row r="274" spans="14:25" x14ac:dyDescent="0.2">
      <c r="R274" s="26"/>
      <c r="S274" s="20"/>
      <c r="X274" s="14"/>
    </row>
    <row r="276" spans="14:25" x14ac:dyDescent="0.2">
      <c r="N276" s="20"/>
      <c r="R276" s="15"/>
      <c r="S276" s="20"/>
      <c r="X276" s="22"/>
      <c r="Y276" s="15"/>
    </row>
    <row r="277" spans="14:25" x14ac:dyDescent="0.2">
      <c r="R277" s="22"/>
      <c r="S277" s="20"/>
      <c r="T277" s="15"/>
      <c r="U277" s="15"/>
      <c r="V277" s="15"/>
      <c r="W277" s="15"/>
      <c r="X277" s="22"/>
      <c r="Y277" s="15"/>
    </row>
    <row r="278" spans="14:25" x14ac:dyDescent="0.2">
      <c r="N278" s="20"/>
      <c r="P278" s="20"/>
      <c r="R278" s="22"/>
      <c r="S278" s="20"/>
      <c r="T278" s="15"/>
      <c r="U278" s="15"/>
      <c r="V278" s="15"/>
      <c r="W278" s="15"/>
      <c r="X278" s="22"/>
      <c r="Y278" s="15"/>
    </row>
    <row r="280" spans="14:25" x14ac:dyDescent="0.2">
      <c r="R280" s="26"/>
      <c r="S280" s="20"/>
      <c r="W280" s="14"/>
      <c r="X280" s="14"/>
      <c r="Y280" s="27"/>
    </row>
    <row r="281" spans="14:25" x14ac:dyDescent="0.2">
      <c r="R281" s="26"/>
      <c r="S281" s="20"/>
      <c r="X281" s="14"/>
    </row>
    <row r="283" spans="14:25" x14ac:dyDescent="0.2">
      <c r="N283" s="20"/>
      <c r="R283" s="15"/>
      <c r="S283" s="20"/>
      <c r="X283" s="22"/>
      <c r="Y283" s="15"/>
    </row>
    <row r="284" spans="14:25" x14ac:dyDescent="0.2">
      <c r="R284" s="22"/>
      <c r="S284" s="20"/>
      <c r="T284" s="15"/>
      <c r="U284" s="15"/>
      <c r="V284" s="15"/>
      <c r="W284" s="15"/>
      <c r="X284" s="22"/>
      <c r="Y284" s="15"/>
    </row>
    <row r="285" spans="14:25" x14ac:dyDescent="0.2">
      <c r="N285" s="20"/>
      <c r="P285" s="20"/>
      <c r="R285" s="22"/>
      <c r="S285" s="20"/>
      <c r="T285" s="15"/>
      <c r="U285" s="15"/>
      <c r="V285" s="15"/>
      <c r="W285" s="15"/>
      <c r="X285" s="22"/>
      <c r="Y285" s="15"/>
    </row>
    <row r="287" spans="14:25" x14ac:dyDescent="0.2">
      <c r="R287" s="26"/>
      <c r="S287" s="20"/>
      <c r="W287" s="14"/>
      <c r="X287" s="14"/>
      <c r="Y287" s="27"/>
    </row>
    <row r="288" spans="14:25" x14ac:dyDescent="0.2">
      <c r="R288" s="26"/>
      <c r="S288" s="20"/>
      <c r="X288" s="14"/>
    </row>
    <row r="297" spans="14:26" x14ac:dyDescent="0.2">
      <c r="Z297" s="20"/>
    </row>
    <row r="298" spans="14:26" x14ac:dyDescent="0.2">
      <c r="N298" s="20"/>
    </row>
    <row r="299" spans="14:26" x14ac:dyDescent="0.2">
      <c r="N299" s="20"/>
    </row>
    <row r="301" spans="14:26" x14ac:dyDescent="0.2">
      <c r="N301" s="20"/>
      <c r="R301" s="15"/>
      <c r="S301" s="20"/>
      <c r="X301" s="22"/>
      <c r="Y301" s="15"/>
    </row>
    <row r="302" spans="14:26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6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09" spans="14:25" x14ac:dyDescent="0.2">
      <c r="R309" s="26"/>
      <c r="S309" s="20"/>
      <c r="W309" s="14"/>
      <c r="X309" s="14"/>
      <c r="Y309" s="27"/>
    </row>
    <row r="310" spans="14:25" x14ac:dyDescent="0.2">
      <c r="R310" s="26"/>
      <c r="S310" s="20"/>
      <c r="X310" s="14"/>
    </row>
    <row r="312" spans="14:25" x14ac:dyDescent="0.2">
      <c r="N312" s="20"/>
      <c r="R312" s="15"/>
      <c r="S312" s="20"/>
      <c r="X312" s="22"/>
      <c r="Y312" s="15"/>
    </row>
    <row r="313" spans="14:25" x14ac:dyDescent="0.2">
      <c r="R313" s="22"/>
      <c r="S313" s="20"/>
      <c r="T313" s="15"/>
      <c r="U313" s="15"/>
      <c r="V313" s="15"/>
      <c r="W313" s="15"/>
      <c r="X313" s="22"/>
      <c r="Y313" s="15"/>
    </row>
    <row r="314" spans="14:25" x14ac:dyDescent="0.2">
      <c r="N314" s="20"/>
      <c r="P314" s="20"/>
      <c r="R314" s="22"/>
      <c r="S314" s="20"/>
      <c r="T314" s="15"/>
      <c r="U314" s="15"/>
      <c r="V314" s="15"/>
      <c r="W314" s="15"/>
      <c r="X314" s="22"/>
      <c r="Y314" s="15"/>
    </row>
    <row r="321" spans="14:26" x14ac:dyDescent="0.2">
      <c r="R321" s="26"/>
      <c r="S321" s="20"/>
      <c r="W321" s="14"/>
      <c r="X321" s="14"/>
      <c r="Y321" s="27"/>
    </row>
    <row r="322" spans="14:26" x14ac:dyDescent="0.2">
      <c r="R322" s="26"/>
      <c r="S322" s="20"/>
      <c r="X322" s="14"/>
    </row>
    <row r="324" spans="14:26" x14ac:dyDescent="0.2">
      <c r="N324" s="20"/>
      <c r="R324" s="15"/>
      <c r="S324" s="20"/>
      <c r="X324" s="22"/>
      <c r="Y324" s="15"/>
    </row>
    <row r="325" spans="14:26" x14ac:dyDescent="0.2">
      <c r="R325" s="22"/>
      <c r="S325" s="20"/>
      <c r="T325" s="15"/>
      <c r="U325" s="15"/>
      <c r="V325" s="15"/>
      <c r="W325" s="15"/>
      <c r="X325" s="22"/>
      <c r="Y325" s="15"/>
    </row>
    <row r="326" spans="14:26" x14ac:dyDescent="0.2"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9" spans="14:26" x14ac:dyDescent="0.2">
      <c r="R329" s="26"/>
      <c r="S329" s="20"/>
      <c r="W329" s="14"/>
      <c r="X329" s="14"/>
      <c r="Y329" s="27"/>
    </row>
    <row r="330" spans="14:26" x14ac:dyDescent="0.2">
      <c r="R330" s="26"/>
      <c r="S330" s="20"/>
      <c r="X330" s="14"/>
    </row>
    <row r="332" spans="14:26" x14ac:dyDescent="0.2">
      <c r="N332" s="20"/>
      <c r="R332" s="15"/>
      <c r="S332" s="20"/>
      <c r="X332" s="22"/>
      <c r="Y332" s="15"/>
    </row>
    <row r="333" spans="14:26" x14ac:dyDescent="0.2"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  <c r="P334" s="20"/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</row>
    <row r="336" spans="14:26" x14ac:dyDescent="0.2">
      <c r="N336" s="25"/>
      <c r="P336" s="25"/>
      <c r="R336" s="25"/>
      <c r="S336" s="25"/>
      <c r="X336" s="25"/>
      <c r="Z336" s="20"/>
    </row>
    <row r="337" spans="14:25" x14ac:dyDescent="0.2">
      <c r="N337" s="20"/>
      <c r="R337" s="15"/>
      <c r="S337" s="20"/>
      <c r="X337" s="22"/>
      <c r="Y337" s="15"/>
    </row>
    <row r="338" spans="14:25" x14ac:dyDescent="0.2">
      <c r="R338" s="22"/>
      <c r="S338" s="20"/>
      <c r="T338" s="15"/>
      <c r="U338" s="15"/>
      <c r="V338" s="15"/>
      <c r="W338" s="15"/>
      <c r="X338" s="22"/>
      <c r="Y338" s="15"/>
    </row>
    <row r="339" spans="14:25" x14ac:dyDescent="0.2"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1" spans="14:25" x14ac:dyDescent="0.2">
      <c r="R341" s="26"/>
      <c r="S341" s="20"/>
      <c r="W341" s="14"/>
      <c r="X341" s="14"/>
      <c r="Y341" s="27"/>
    </row>
    <row r="342" spans="14:25" x14ac:dyDescent="0.2">
      <c r="R342" s="26"/>
      <c r="S342" s="20"/>
      <c r="X342" s="14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</row>
    <row r="348" spans="14:25" x14ac:dyDescent="0.2">
      <c r="N348" s="25"/>
      <c r="P348" s="25"/>
      <c r="R348" s="25"/>
      <c r="S348" s="25"/>
      <c r="X348" s="25"/>
    </row>
    <row r="350" spans="14:25" x14ac:dyDescent="0.2">
      <c r="N350" s="20"/>
      <c r="R350" s="15"/>
      <c r="S350" s="20"/>
      <c r="X350" s="22"/>
      <c r="Y350" s="15"/>
    </row>
    <row r="351" spans="14:25" x14ac:dyDescent="0.2"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4" spans="14:25" x14ac:dyDescent="0.2">
      <c r="R354" s="26"/>
      <c r="S354" s="20"/>
      <c r="W354" s="14"/>
      <c r="X354" s="14"/>
      <c r="Y354" s="27"/>
    </row>
    <row r="355" spans="14:25" x14ac:dyDescent="0.2">
      <c r="R355" s="26"/>
      <c r="S355" s="20"/>
      <c r="X355" s="14"/>
    </row>
    <row r="358" spans="14:25" x14ac:dyDescent="0.2">
      <c r="N358" s="25"/>
      <c r="P358" s="25"/>
      <c r="R358" s="25"/>
      <c r="S358" s="25"/>
      <c r="X358" s="25"/>
    </row>
    <row r="360" spans="14:25" x14ac:dyDescent="0.2">
      <c r="N360" s="20"/>
      <c r="R360" s="15"/>
      <c r="S360" s="20"/>
      <c r="X360" s="22"/>
      <c r="Y360" s="15"/>
    </row>
    <row r="361" spans="14:25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5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3" spans="14:25" x14ac:dyDescent="0.2">
      <c r="N363" s="20"/>
    </row>
    <row r="364" spans="14:25" x14ac:dyDescent="0.2">
      <c r="N364" s="25"/>
      <c r="P364" s="25"/>
      <c r="R364" s="25"/>
      <c r="S364" s="25"/>
      <c r="X364" s="25"/>
    </row>
    <row r="366" spans="14:25" x14ac:dyDescent="0.2">
      <c r="N366" s="20"/>
      <c r="R366" s="15"/>
      <c r="S366" s="20"/>
      <c r="X366" s="22"/>
      <c r="Y366" s="15"/>
    </row>
    <row r="367" spans="14:25" x14ac:dyDescent="0.2">
      <c r="R367" s="22"/>
      <c r="S367" s="20"/>
      <c r="T367" s="15"/>
      <c r="U367" s="15"/>
      <c r="V367" s="15"/>
      <c r="W367" s="15"/>
      <c r="X367" s="22"/>
      <c r="Y367" s="15"/>
    </row>
    <row r="368" spans="14:25" x14ac:dyDescent="0.2">
      <c r="N368" s="20"/>
      <c r="P368" s="20"/>
      <c r="R368" s="22"/>
      <c r="S368" s="20"/>
      <c r="T368" s="15"/>
      <c r="U368" s="15"/>
      <c r="V368" s="15"/>
      <c r="W368" s="15"/>
      <c r="X368" s="22"/>
      <c r="Y368" s="15"/>
    </row>
    <row r="372" spans="14:26" x14ac:dyDescent="0.2">
      <c r="R372" s="26"/>
      <c r="S372" s="20"/>
      <c r="W372" s="14"/>
      <c r="X372" s="14"/>
      <c r="Y372" s="27"/>
    </row>
    <row r="373" spans="14:26" x14ac:dyDescent="0.2">
      <c r="R373" s="26"/>
      <c r="S373" s="20"/>
      <c r="X373" s="14"/>
    </row>
    <row r="375" spans="14:26" x14ac:dyDescent="0.2">
      <c r="N375" s="20"/>
      <c r="R375" s="15"/>
      <c r="S375" s="20"/>
      <c r="X375" s="22"/>
      <c r="Y375" s="15"/>
    </row>
    <row r="376" spans="14:26" x14ac:dyDescent="0.2">
      <c r="R376" s="22"/>
      <c r="S376" s="20"/>
      <c r="T376" s="15"/>
      <c r="U376" s="15"/>
      <c r="V376" s="15"/>
      <c r="W376" s="15"/>
      <c r="X376" s="22"/>
      <c r="Y376" s="15"/>
    </row>
    <row r="377" spans="14:26" x14ac:dyDescent="0.2">
      <c r="N377" s="20"/>
      <c r="P377" s="20"/>
      <c r="R377" s="22"/>
      <c r="S377" s="20"/>
      <c r="T377" s="15"/>
      <c r="U377" s="15"/>
      <c r="V377" s="15"/>
      <c r="W377" s="15"/>
      <c r="X377" s="22"/>
      <c r="Y377" s="15"/>
    </row>
    <row r="379" spans="14:26" x14ac:dyDescent="0.2">
      <c r="R379" s="26"/>
      <c r="S379" s="20"/>
      <c r="W379" s="14"/>
      <c r="X379" s="14"/>
      <c r="Y379" s="27"/>
    </row>
    <row r="380" spans="14:26" x14ac:dyDescent="0.2">
      <c r="R380" s="26"/>
      <c r="S380" s="20"/>
      <c r="X380" s="14"/>
      <c r="Y380" s="27"/>
      <c r="Z380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Z385"/>
  <sheetViews>
    <sheetView showGridLines="0" zoomScaleNormal="100" zoomScaleSheetLayoutView="100" workbookViewId="0">
      <pane ySplit="7" topLeftCell="A8" activePane="bottomLeft" state="frozenSplit"/>
      <selection pane="bottomLeft" activeCell="A4" sqref="A4:J4"/>
    </sheetView>
  </sheetViews>
  <sheetFormatPr defaultColWidth="9.77734375" defaultRowHeight="10" x14ac:dyDescent="0.2"/>
  <cols>
    <col min="1" max="1" width="31.109375" style="11" customWidth="1"/>
    <col min="2" max="2" width="59.109375" style="20" customWidth="1"/>
    <col min="3" max="3" width="19.109375" style="11" customWidth="1"/>
    <col min="4" max="4" width="16.77734375" style="11" customWidth="1"/>
    <col min="5" max="5" width="17.6640625" style="42" customWidth="1"/>
    <col min="6" max="6" width="13.77734375" style="42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23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23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23" s="30" customFormat="1" ht="11.5" x14ac:dyDescent="0.25">
      <c r="A8" s="31"/>
      <c r="B8" s="31"/>
      <c r="C8" s="74"/>
      <c r="D8" s="74"/>
      <c r="E8" s="64"/>
      <c r="F8" s="64"/>
      <c r="G8" s="31"/>
      <c r="H8" s="31"/>
      <c r="I8" s="75"/>
      <c r="J8" s="31"/>
      <c r="K8" s="29"/>
    </row>
    <row r="9" spans="1:23" ht="10.5" x14ac:dyDescent="0.25">
      <c r="A9" s="28" t="s">
        <v>10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8.15" customHeight="1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5</v>
      </c>
      <c r="B11" s="11" t="s">
        <v>34</v>
      </c>
      <c r="C11" s="43">
        <v>19179884</v>
      </c>
      <c r="D11" s="77">
        <v>39904</v>
      </c>
      <c r="E11" s="105">
        <v>4761</v>
      </c>
      <c r="F11" s="36">
        <v>7289</v>
      </c>
      <c r="G11" s="71">
        <f>ROUND(F11/E11,5)</f>
        <v>1.53098</v>
      </c>
      <c r="H11" s="53">
        <f>ROUND(C11/I11*G11,2)</f>
        <v>379.48</v>
      </c>
      <c r="I11" s="50">
        <v>77380</v>
      </c>
      <c r="J11" s="37">
        <f>ROUND(C11*G11,0)*(1.098)</f>
        <v>32241692.862000003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2">
      <c r="A12" s="20" t="s">
        <v>49</v>
      </c>
      <c r="B12" s="11" t="s">
        <v>50</v>
      </c>
      <c r="C12" s="51">
        <v>5885516</v>
      </c>
      <c r="D12" s="77">
        <v>39905</v>
      </c>
      <c r="E12" s="105">
        <v>4761</v>
      </c>
      <c r="F12" s="36">
        <v>7289</v>
      </c>
      <c r="G12" s="71">
        <f>ROUND(F12/E12,5)</f>
        <v>1.53098</v>
      </c>
      <c r="H12" s="53">
        <f>ROUND(C12/I12*G12,2)</f>
        <v>481.21</v>
      </c>
      <c r="I12" s="50">
        <v>18725</v>
      </c>
      <c r="J12" s="37">
        <f t="shared" ref="J12:J20" si="0">ROUND(C12*G12,0)*(1.098)</f>
        <v>9893646.4860000014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20" t="s">
        <v>28</v>
      </c>
      <c r="B13" s="11" t="s">
        <v>66</v>
      </c>
      <c r="C13" s="51">
        <v>8580423.5</v>
      </c>
      <c r="D13" s="77">
        <v>39954</v>
      </c>
      <c r="E13" s="105">
        <v>4773</v>
      </c>
      <c r="F13" s="36">
        <v>7289</v>
      </c>
      <c r="G13" s="71">
        <f>ROUND(F13/E13,5)</f>
        <v>1.5271300000000001</v>
      </c>
      <c r="H13" s="53">
        <f>ROUND(C13/I13*G13,2)</f>
        <v>403.01</v>
      </c>
      <c r="I13" s="50">
        <v>32514</v>
      </c>
      <c r="J13" s="37">
        <f t="shared" si="0"/>
        <v>14387557.356000001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">
      <c r="A14" s="20" t="s">
        <v>6</v>
      </c>
      <c r="B14" s="11" t="s">
        <v>33</v>
      </c>
      <c r="C14" s="51">
        <v>22381425</v>
      </c>
      <c r="D14" s="77">
        <v>39965</v>
      </c>
      <c r="E14" s="105">
        <v>4640</v>
      </c>
      <c r="F14" s="36">
        <v>7289</v>
      </c>
      <c r="G14" s="71">
        <f>ROUND(F14/E14,5)</f>
        <v>1.57091</v>
      </c>
      <c r="H14" s="53">
        <f>ROUND(C14/I14*G14,2)</f>
        <v>371.19</v>
      </c>
      <c r="I14" s="50">
        <v>94719</v>
      </c>
      <c r="J14" s="37">
        <f t="shared" si="0"/>
        <v>38604805.992000006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">
      <c r="A15" s="20" t="s">
        <v>44</v>
      </c>
      <c r="B15" s="11" t="s">
        <v>45</v>
      </c>
      <c r="C15" s="51">
        <v>14609000</v>
      </c>
      <c r="D15" s="77">
        <v>40022</v>
      </c>
      <c r="E15" s="105">
        <v>4762</v>
      </c>
      <c r="F15" s="36">
        <v>7289</v>
      </c>
      <c r="G15" s="71">
        <f>ROUND(F15/E15,5)</f>
        <v>1.5306599999999999</v>
      </c>
      <c r="H15" s="53">
        <f>ROUND(C15/I15*G15,2)</f>
        <v>165.78</v>
      </c>
      <c r="I15" s="50">
        <v>134889</v>
      </c>
      <c r="J15" s="37">
        <f t="shared" si="0"/>
        <v>24552830.376000002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20" t="s">
        <v>8</v>
      </c>
      <c r="B16" s="11" t="s">
        <v>56</v>
      </c>
      <c r="C16" s="51">
        <v>65347917</v>
      </c>
      <c r="D16" s="77">
        <v>40422</v>
      </c>
      <c r="E16" s="105">
        <v>4910</v>
      </c>
      <c r="F16" s="36">
        <v>7289</v>
      </c>
      <c r="G16" s="71">
        <f t="shared" ref="G16:G31" si="1">ROUND(F16/E16,5)</f>
        <v>1.4845200000000001</v>
      </c>
      <c r="H16" s="53">
        <f t="shared" ref="H16:H31" si="2">ROUND(C16/I16*G16,2)</f>
        <v>406.72</v>
      </c>
      <c r="I16" s="50">
        <v>238516</v>
      </c>
      <c r="J16" s="37">
        <f t="shared" si="0"/>
        <v>106517298.42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">
      <c r="A17" s="20" t="s">
        <v>30</v>
      </c>
      <c r="B17" s="52" t="s">
        <v>64</v>
      </c>
      <c r="C17" s="51">
        <v>2838581</v>
      </c>
      <c r="D17" s="44">
        <v>40487</v>
      </c>
      <c r="E17" s="105">
        <v>4968</v>
      </c>
      <c r="F17" s="36">
        <v>7289</v>
      </c>
      <c r="G17" s="45">
        <f t="shared" si="1"/>
        <v>1.46719</v>
      </c>
      <c r="H17" s="53">
        <f t="shared" si="2"/>
        <v>244.09</v>
      </c>
      <c r="I17" s="46">
        <v>17062</v>
      </c>
      <c r="J17" s="37">
        <f t="shared" si="0"/>
        <v>4572882.324</v>
      </c>
    </row>
    <row r="18" spans="1:23" x14ac:dyDescent="0.2">
      <c r="A18" s="20" t="s">
        <v>11</v>
      </c>
      <c r="B18" s="11" t="s">
        <v>54</v>
      </c>
      <c r="C18" s="51">
        <v>33893000</v>
      </c>
      <c r="D18" s="77">
        <v>40542</v>
      </c>
      <c r="E18" s="105">
        <v>4970</v>
      </c>
      <c r="F18" s="36">
        <v>7289</v>
      </c>
      <c r="G18" s="71">
        <f>ROUND(F18/E18,5)</f>
        <v>1.4665999999999999</v>
      </c>
      <c r="H18" s="53">
        <f>ROUND(C18/I18*G18,2)</f>
        <v>408.11</v>
      </c>
      <c r="I18" s="50">
        <v>121798</v>
      </c>
      <c r="J18" s="37">
        <f t="shared" si="0"/>
        <v>54578806.452000007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">
      <c r="A19" s="20" t="s">
        <v>22</v>
      </c>
      <c r="B19" s="11" t="s">
        <v>55</v>
      </c>
      <c r="C19" s="51">
        <v>14930038</v>
      </c>
      <c r="D19" s="77">
        <v>40513</v>
      </c>
      <c r="E19" s="105">
        <v>4970</v>
      </c>
      <c r="F19" s="36">
        <v>7289</v>
      </c>
      <c r="G19" s="71">
        <f>ROUND(F19/E19,5)</f>
        <v>1.4665999999999999</v>
      </c>
      <c r="H19" s="53">
        <f>ROUND(C19/I19*G19,2)</f>
        <v>316.08</v>
      </c>
      <c r="I19" s="50">
        <v>69275</v>
      </c>
      <c r="J19" s="37">
        <f t="shared" si="0"/>
        <v>24042240.612000003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">
      <c r="A20" s="20" t="s">
        <v>24</v>
      </c>
      <c r="B20" s="52" t="s">
        <v>96</v>
      </c>
      <c r="C20" s="51">
        <v>1232972.79</v>
      </c>
      <c r="D20" s="44">
        <v>40605</v>
      </c>
      <c r="E20" s="105">
        <v>5010</v>
      </c>
      <c r="F20" s="36">
        <v>7289</v>
      </c>
      <c r="G20" s="45">
        <f t="shared" si="1"/>
        <v>1.45489</v>
      </c>
      <c r="H20" s="53">
        <f t="shared" si="2"/>
        <v>210.05</v>
      </c>
      <c r="I20" s="46">
        <v>8540</v>
      </c>
      <c r="J20" s="37">
        <f t="shared" si="0"/>
        <v>1969636.32</v>
      </c>
    </row>
    <row r="21" spans="1:23" x14ac:dyDescent="0.2">
      <c r="A21" s="20" t="s">
        <v>30</v>
      </c>
      <c r="B21" s="52" t="s">
        <v>93</v>
      </c>
      <c r="C21" s="51">
        <v>10063230</v>
      </c>
      <c r="D21" s="44">
        <v>40917</v>
      </c>
      <c r="E21" s="105">
        <v>5120</v>
      </c>
      <c r="F21" s="36">
        <v>7289</v>
      </c>
      <c r="G21" s="45">
        <f t="shared" si="1"/>
        <v>1.42363</v>
      </c>
      <c r="H21" s="53">
        <f t="shared" si="2"/>
        <v>281.91000000000003</v>
      </c>
      <c r="I21" s="46">
        <v>50818</v>
      </c>
      <c r="J21" s="37">
        <f t="shared" ref="J21:J50" si="3">ROUND(C21*G21,0)*(1.098)</f>
        <v>15730294.968</v>
      </c>
    </row>
    <row r="22" spans="1:23" x14ac:dyDescent="0.2">
      <c r="A22" s="20" t="s">
        <v>31</v>
      </c>
      <c r="B22" s="52" t="s">
        <v>87</v>
      </c>
      <c r="C22" s="51">
        <v>1988609.57</v>
      </c>
      <c r="D22" s="44">
        <v>41074</v>
      </c>
      <c r="E22" s="105">
        <v>5170</v>
      </c>
      <c r="F22" s="36">
        <v>7289</v>
      </c>
      <c r="G22" s="45">
        <f>ROUND(F22/E22,5)</f>
        <v>1.4098599999999999</v>
      </c>
      <c r="H22" s="53">
        <f>ROUND(C22/I22*G22,2)</f>
        <v>478.44</v>
      </c>
      <c r="I22" s="46">
        <v>5860</v>
      </c>
      <c r="J22" s="37">
        <f t="shared" si="3"/>
        <v>3078419.7780000004</v>
      </c>
    </row>
    <row r="23" spans="1:23" x14ac:dyDescent="0.2">
      <c r="A23" s="20" t="s">
        <v>117</v>
      </c>
      <c r="B23" s="52" t="s">
        <v>92</v>
      </c>
      <c r="C23" s="54">
        <v>1075041</v>
      </c>
      <c r="D23" s="39">
        <v>41227</v>
      </c>
      <c r="E23" s="105">
        <v>5213</v>
      </c>
      <c r="F23" s="36">
        <v>7289</v>
      </c>
      <c r="G23" s="45">
        <f t="shared" si="1"/>
        <v>1.3982399999999999</v>
      </c>
      <c r="H23" s="53">
        <f t="shared" si="2"/>
        <v>241.32</v>
      </c>
      <c r="I23" s="50">
        <v>6229</v>
      </c>
      <c r="J23" s="37">
        <f t="shared" si="3"/>
        <v>1650475.1700000002</v>
      </c>
    </row>
    <row r="24" spans="1:23" x14ac:dyDescent="0.2">
      <c r="A24" s="20" t="s">
        <v>81</v>
      </c>
      <c r="B24" s="52" t="s">
        <v>82</v>
      </c>
      <c r="C24" s="51">
        <v>17392635.859999999</v>
      </c>
      <c r="D24" s="44">
        <v>41277</v>
      </c>
      <c r="E24" s="105">
        <v>5226</v>
      </c>
      <c r="F24" s="36">
        <v>7289</v>
      </c>
      <c r="G24" s="45">
        <f t="shared" si="1"/>
        <v>1.39476</v>
      </c>
      <c r="H24" s="53">
        <f t="shared" si="2"/>
        <v>358.62</v>
      </c>
      <c r="I24" s="46">
        <v>67644</v>
      </c>
      <c r="J24" s="37">
        <f t="shared" si="3"/>
        <v>26635891.194000002</v>
      </c>
    </row>
    <row r="25" spans="1:23" x14ac:dyDescent="0.2">
      <c r="A25" s="20" t="s">
        <v>29</v>
      </c>
      <c r="B25" s="52" t="s">
        <v>99</v>
      </c>
      <c r="C25" s="51">
        <v>42070</v>
      </c>
      <c r="D25" s="44">
        <v>41277</v>
      </c>
      <c r="E25" s="105">
        <v>5226</v>
      </c>
      <c r="F25" s="36">
        <v>7289</v>
      </c>
      <c r="G25" s="45">
        <f t="shared" si="1"/>
        <v>1.39476</v>
      </c>
      <c r="H25" s="53">
        <f t="shared" si="2"/>
        <v>305.61</v>
      </c>
      <c r="I25" s="46">
        <v>192</v>
      </c>
      <c r="J25" s="37">
        <f t="shared" si="3"/>
        <v>64428.444000000003</v>
      </c>
    </row>
    <row r="26" spans="1:23" x14ac:dyDescent="0.2">
      <c r="A26" s="20" t="s">
        <v>102</v>
      </c>
      <c r="B26" s="52" t="s">
        <v>133</v>
      </c>
      <c r="C26" s="51">
        <v>14198184.460000001</v>
      </c>
      <c r="D26" s="44">
        <v>41277</v>
      </c>
      <c r="E26" s="105">
        <v>5226</v>
      </c>
      <c r="F26" s="36">
        <v>7289</v>
      </c>
      <c r="G26" s="45">
        <f t="shared" si="1"/>
        <v>1.39476</v>
      </c>
      <c r="H26" s="53">
        <f t="shared" si="2"/>
        <v>353.91</v>
      </c>
      <c r="I26" s="46">
        <v>55955</v>
      </c>
      <c r="J26" s="37">
        <f t="shared" si="3"/>
        <v>21743759.880000003</v>
      </c>
    </row>
    <row r="27" spans="1:23" x14ac:dyDescent="0.2">
      <c r="A27" s="20" t="s">
        <v>100</v>
      </c>
      <c r="B27" s="52" t="s">
        <v>101</v>
      </c>
      <c r="C27" s="51">
        <v>33892496.719999999</v>
      </c>
      <c r="D27" s="44">
        <v>41425</v>
      </c>
      <c r="E27" s="105">
        <v>5272</v>
      </c>
      <c r="F27" s="36">
        <v>7289</v>
      </c>
      <c r="G27" s="45">
        <f>ROUND(F27/E27,5)</f>
        <v>1.38259</v>
      </c>
      <c r="H27" s="53">
        <f>ROUND(C27/I27*G27,2)</f>
        <v>501.17</v>
      </c>
      <c r="I27" s="46">
        <v>93500</v>
      </c>
      <c r="J27" s="37">
        <f t="shared" si="3"/>
        <v>51451650.846000001</v>
      </c>
    </row>
    <row r="28" spans="1:23" x14ac:dyDescent="0.2">
      <c r="A28" s="20" t="s">
        <v>68</v>
      </c>
      <c r="B28" s="52" t="s">
        <v>143</v>
      </c>
      <c r="C28" s="51">
        <v>8290000</v>
      </c>
      <c r="D28" s="44">
        <v>41638</v>
      </c>
      <c r="E28" s="105">
        <v>5326</v>
      </c>
      <c r="F28" s="36">
        <v>7289</v>
      </c>
      <c r="G28" s="45">
        <f>ROUND(F28/E28,5)</f>
        <v>1.3685700000000001</v>
      </c>
      <c r="H28" s="53">
        <f>ROUND(C28/I28*G28,2)</f>
        <v>240.76</v>
      </c>
      <c r="I28" s="46">
        <v>47124</v>
      </c>
      <c r="J28" s="37">
        <f t="shared" si="3"/>
        <v>12457298.610000001</v>
      </c>
    </row>
    <row r="29" spans="1:23" x14ac:dyDescent="0.2">
      <c r="A29" s="87" t="s">
        <v>137</v>
      </c>
      <c r="B29" s="93" t="s">
        <v>138</v>
      </c>
      <c r="C29" s="84">
        <v>5419050</v>
      </c>
      <c r="D29" s="94">
        <v>41717</v>
      </c>
      <c r="E29" s="106">
        <v>5336</v>
      </c>
      <c r="F29" s="36">
        <v>7289</v>
      </c>
      <c r="G29" s="96">
        <f t="shared" si="1"/>
        <v>1.3660000000000001</v>
      </c>
      <c r="H29" s="85">
        <f t="shared" si="2"/>
        <v>261.27</v>
      </c>
      <c r="I29" s="97">
        <v>28333</v>
      </c>
      <c r="J29" s="37">
        <f t="shared" si="3"/>
        <v>8127859.3560000006</v>
      </c>
    </row>
    <row r="30" spans="1:23" x14ac:dyDescent="0.2">
      <c r="A30" s="87" t="s">
        <v>147</v>
      </c>
      <c r="B30" s="93" t="s">
        <v>148</v>
      </c>
      <c r="C30" s="84">
        <v>77108595.200000003</v>
      </c>
      <c r="D30" s="94">
        <v>41791</v>
      </c>
      <c r="E30" s="106">
        <v>5375</v>
      </c>
      <c r="F30" s="36">
        <v>7289</v>
      </c>
      <c r="G30" s="96">
        <f>ROUND(F30/E30,5)</f>
        <v>1.35609</v>
      </c>
      <c r="H30" s="85">
        <f>ROUND(C30/I30*G30,2)</f>
        <v>597.44000000000005</v>
      </c>
      <c r="I30" s="97">
        <v>175023</v>
      </c>
      <c r="J30" s="37">
        <f t="shared" si="3"/>
        <v>114813682.11000001</v>
      </c>
    </row>
    <row r="31" spans="1:23" x14ac:dyDescent="0.2">
      <c r="A31" s="87" t="s">
        <v>139</v>
      </c>
      <c r="B31" s="93" t="s">
        <v>140</v>
      </c>
      <c r="C31" s="84">
        <v>12991878</v>
      </c>
      <c r="D31" s="94">
        <v>41988</v>
      </c>
      <c r="E31" s="106">
        <v>5480</v>
      </c>
      <c r="F31" s="36">
        <v>7289</v>
      </c>
      <c r="G31" s="96">
        <f t="shared" si="1"/>
        <v>1.3301099999999999</v>
      </c>
      <c r="H31" s="85">
        <f t="shared" si="2"/>
        <v>254.53</v>
      </c>
      <c r="I31" s="97">
        <v>67892</v>
      </c>
      <c r="J31" s="37">
        <f t="shared" si="3"/>
        <v>18974128.446000002</v>
      </c>
    </row>
    <row r="32" spans="1:23" ht="10.5" x14ac:dyDescent="0.25">
      <c r="A32" s="87" t="s">
        <v>12</v>
      </c>
      <c r="B32" s="86" t="s">
        <v>156</v>
      </c>
      <c r="C32" s="88">
        <v>45419000</v>
      </c>
      <c r="D32" s="98">
        <v>42186</v>
      </c>
      <c r="E32" s="92">
        <v>5510</v>
      </c>
      <c r="F32" s="36">
        <v>7289</v>
      </c>
      <c r="G32" s="96">
        <f t="shared" ref="G32:G40" si="4">ROUND(F32/E32,5)</f>
        <v>1.32287</v>
      </c>
      <c r="H32" s="85">
        <f t="shared" ref="H32:H40" si="5">ROUND(C32/I32*G32,2)</f>
        <v>550.20000000000005</v>
      </c>
      <c r="I32" s="97">
        <v>109202</v>
      </c>
      <c r="J32" s="37">
        <f t="shared" si="3"/>
        <v>65971609.434000008</v>
      </c>
      <c r="K32" s="4"/>
    </row>
    <row r="33" spans="1:11" ht="10.5" x14ac:dyDescent="0.25">
      <c r="A33" s="87" t="s">
        <v>149</v>
      </c>
      <c r="B33" s="86" t="s">
        <v>153</v>
      </c>
      <c r="C33" s="88">
        <v>11962276</v>
      </c>
      <c r="D33" s="98">
        <v>42217</v>
      </c>
      <c r="E33" s="92">
        <v>5514</v>
      </c>
      <c r="F33" s="36">
        <v>7289</v>
      </c>
      <c r="G33" s="96">
        <f t="shared" si="4"/>
        <v>1.3219099999999999</v>
      </c>
      <c r="H33" s="85">
        <f t="shared" si="5"/>
        <v>307.68</v>
      </c>
      <c r="I33" s="97">
        <v>51394</v>
      </c>
      <c r="J33" s="37">
        <f t="shared" si="3"/>
        <v>17362731.096000001</v>
      </c>
      <c r="K33" s="4"/>
    </row>
    <row r="34" spans="1:11" x14ac:dyDescent="0.2">
      <c r="A34" s="87" t="s">
        <v>22</v>
      </c>
      <c r="B34" s="86" t="s">
        <v>164</v>
      </c>
      <c r="C34" s="88">
        <v>12183639</v>
      </c>
      <c r="D34" s="98">
        <v>42353</v>
      </c>
      <c r="E34" s="92">
        <v>5574</v>
      </c>
      <c r="F34" s="36">
        <v>7289</v>
      </c>
      <c r="G34" s="96">
        <f t="shared" si="4"/>
        <v>1.30768</v>
      </c>
      <c r="H34" s="85">
        <f t="shared" si="5"/>
        <v>531.08000000000004</v>
      </c>
      <c r="I34" s="97">
        <v>30000</v>
      </c>
      <c r="J34" s="37">
        <f t="shared" si="3"/>
        <v>17493666.498</v>
      </c>
    </row>
    <row r="35" spans="1:11" x14ac:dyDescent="0.2">
      <c r="A35" s="87" t="s">
        <v>5</v>
      </c>
      <c r="B35" s="86" t="s">
        <v>166</v>
      </c>
      <c r="C35" s="88">
        <v>5663766</v>
      </c>
      <c r="D35" s="98">
        <v>42385</v>
      </c>
      <c r="E35" s="92">
        <v>5561</v>
      </c>
      <c r="F35" s="36">
        <v>7289</v>
      </c>
      <c r="G35" s="96">
        <f t="shared" si="4"/>
        <v>1.31074</v>
      </c>
      <c r="H35" s="85">
        <f t="shared" si="5"/>
        <v>342.79</v>
      </c>
      <c r="I35" s="97">
        <v>21657</v>
      </c>
      <c r="J35" s="37">
        <f t="shared" si="3"/>
        <v>8151250.0500000007</v>
      </c>
    </row>
    <row r="36" spans="1:11" x14ac:dyDescent="0.2">
      <c r="A36" s="87" t="s">
        <v>12</v>
      </c>
      <c r="B36" s="86" t="s">
        <v>165</v>
      </c>
      <c r="C36" s="88">
        <v>66630000</v>
      </c>
      <c r="D36" s="98">
        <v>42567</v>
      </c>
      <c r="E36" s="92">
        <v>5659</v>
      </c>
      <c r="F36" s="36">
        <v>7289</v>
      </c>
      <c r="G36" s="96">
        <f t="shared" si="4"/>
        <v>1.2880400000000001</v>
      </c>
      <c r="H36" s="85">
        <f t="shared" si="5"/>
        <v>769.35</v>
      </c>
      <c r="I36" s="97">
        <v>111552</v>
      </c>
      <c r="J36" s="37">
        <f t="shared" si="3"/>
        <v>94232671.290000007</v>
      </c>
    </row>
    <row r="37" spans="1:11" x14ac:dyDescent="0.2">
      <c r="A37" s="87" t="s">
        <v>7</v>
      </c>
      <c r="B37" s="86" t="s">
        <v>182</v>
      </c>
      <c r="C37" s="88">
        <v>1255906</v>
      </c>
      <c r="D37" s="98">
        <v>42815</v>
      </c>
      <c r="E37" s="92">
        <v>5789</v>
      </c>
      <c r="F37" s="36">
        <v>7289</v>
      </c>
      <c r="G37" s="96">
        <f t="shared" si="4"/>
        <v>1.25911</v>
      </c>
      <c r="H37" s="85">
        <f t="shared" si="5"/>
        <v>237.33</v>
      </c>
      <c r="I37" s="97">
        <v>6663</v>
      </c>
      <c r="J37" s="37">
        <f t="shared" si="3"/>
        <v>1736293.7520000001</v>
      </c>
    </row>
    <row r="38" spans="1:11" x14ac:dyDescent="0.2">
      <c r="A38" s="87" t="s">
        <v>170</v>
      </c>
      <c r="B38" s="93" t="s">
        <v>171</v>
      </c>
      <c r="C38" s="84">
        <v>12585437</v>
      </c>
      <c r="D38" s="94">
        <v>42917</v>
      </c>
      <c r="E38" s="106">
        <v>5844</v>
      </c>
      <c r="F38" s="36">
        <v>7289</v>
      </c>
      <c r="G38" s="96">
        <f>ROUND(F38/E38,5)</f>
        <v>1.24726</v>
      </c>
      <c r="H38" s="85">
        <f>ROUND(C38/I38*G38,2)</f>
        <v>318.49</v>
      </c>
      <c r="I38" s="97">
        <v>49287</v>
      </c>
      <c r="J38" s="37">
        <f t="shared" si="3"/>
        <v>17235648.576000001</v>
      </c>
    </row>
    <row r="39" spans="1:11" x14ac:dyDescent="0.2">
      <c r="A39" s="11" t="s">
        <v>88</v>
      </c>
      <c r="B39" s="11" t="s">
        <v>186</v>
      </c>
      <c r="C39" s="43">
        <v>9929968</v>
      </c>
      <c r="D39" s="99">
        <v>42933</v>
      </c>
      <c r="E39" s="161">
        <v>5844</v>
      </c>
      <c r="F39" s="36">
        <v>7289</v>
      </c>
      <c r="G39" s="96">
        <f>ROUND(F39/E39,5)</f>
        <v>1.24726</v>
      </c>
      <c r="H39" s="85">
        <f>ROUND(C39/I39*G39,2)</f>
        <v>403.35</v>
      </c>
      <c r="I39" s="97">
        <v>30706</v>
      </c>
      <c r="J39" s="37">
        <f t="shared" si="3"/>
        <v>13599006.696</v>
      </c>
    </row>
    <row r="40" spans="1:11" x14ac:dyDescent="0.2">
      <c r="A40" s="87" t="s">
        <v>52</v>
      </c>
      <c r="B40" s="86" t="s">
        <v>177</v>
      </c>
      <c r="C40" s="88">
        <v>8046640.1799999997</v>
      </c>
      <c r="D40" s="98">
        <v>42962</v>
      </c>
      <c r="E40" s="92">
        <v>5862</v>
      </c>
      <c r="F40" s="36">
        <v>7289</v>
      </c>
      <c r="G40" s="96">
        <f t="shared" si="4"/>
        <v>1.24343</v>
      </c>
      <c r="H40" s="85">
        <f t="shared" si="5"/>
        <v>454.79</v>
      </c>
      <c r="I40" s="97">
        <v>22000</v>
      </c>
      <c r="J40" s="37">
        <f t="shared" si="3"/>
        <v>10985966.532000002</v>
      </c>
    </row>
    <row r="41" spans="1:11" x14ac:dyDescent="0.2">
      <c r="A41" s="87" t="s">
        <v>11</v>
      </c>
      <c r="B41" s="86" t="s">
        <v>176</v>
      </c>
      <c r="C41" s="88">
        <v>24605789</v>
      </c>
      <c r="D41" s="98">
        <v>43070</v>
      </c>
      <c r="E41" s="92">
        <v>5914</v>
      </c>
      <c r="F41" s="36">
        <v>7289</v>
      </c>
      <c r="G41" s="96">
        <f t="shared" ref="G41:G50" si="6">ROUND(F41/E41,5)</f>
        <v>1.2324999999999999</v>
      </c>
      <c r="H41" s="85">
        <f t="shared" ref="H41:H50" si="7">ROUND(C41/I41*G41,2)</f>
        <v>262.8</v>
      </c>
      <c r="I41" s="97">
        <v>115400</v>
      </c>
      <c r="J41" s="37">
        <f t="shared" si="3"/>
        <v>33298645.230000004</v>
      </c>
    </row>
    <row r="42" spans="1:11" s="86" customFormat="1" x14ac:dyDescent="0.2">
      <c r="A42" s="87" t="s">
        <v>205</v>
      </c>
      <c r="B42" s="86" t="s">
        <v>206</v>
      </c>
      <c r="C42" s="88">
        <v>51600273.979999997</v>
      </c>
      <c r="D42" s="98">
        <v>43770</v>
      </c>
      <c r="E42" s="92">
        <v>6179</v>
      </c>
      <c r="F42" s="36">
        <v>7289</v>
      </c>
      <c r="G42" s="96">
        <f t="shared" si="6"/>
        <v>1.17964</v>
      </c>
      <c r="H42" s="85">
        <f t="shared" si="7"/>
        <v>366.4</v>
      </c>
      <c r="I42" s="97">
        <v>166127</v>
      </c>
      <c r="J42" s="37">
        <f t="shared" si="3"/>
        <v>66834982.206000008</v>
      </c>
    </row>
    <row r="43" spans="1:11" s="86" customFormat="1" x14ac:dyDescent="0.2">
      <c r="A43" s="87" t="s">
        <v>12</v>
      </c>
      <c r="B43" s="86" t="s">
        <v>208</v>
      </c>
      <c r="C43" s="88">
        <v>7667728</v>
      </c>
      <c r="D43" s="98">
        <v>43784</v>
      </c>
      <c r="E43" s="92">
        <v>6179</v>
      </c>
      <c r="F43" s="36">
        <v>7289</v>
      </c>
      <c r="G43" s="96">
        <f t="shared" si="6"/>
        <v>1.17964</v>
      </c>
      <c r="H43" s="85">
        <f t="shared" si="7"/>
        <v>575.57000000000005</v>
      </c>
      <c r="I43" s="97">
        <v>15715</v>
      </c>
      <c r="J43" s="37">
        <f t="shared" si="3"/>
        <v>9931584.5820000004</v>
      </c>
    </row>
    <row r="44" spans="1:11" s="86" customFormat="1" x14ac:dyDescent="0.2">
      <c r="A44" s="87" t="s">
        <v>6</v>
      </c>
      <c r="B44" s="86" t="s">
        <v>207</v>
      </c>
      <c r="C44" s="88">
        <v>22769048</v>
      </c>
      <c r="D44" s="98">
        <v>43621</v>
      </c>
      <c r="E44" s="92">
        <v>6118</v>
      </c>
      <c r="F44" s="36">
        <v>7289</v>
      </c>
      <c r="G44" s="96">
        <f t="shared" si="6"/>
        <v>1.1914</v>
      </c>
      <c r="H44" s="85">
        <f t="shared" si="7"/>
        <v>520.04999999999995</v>
      </c>
      <c r="I44" s="97">
        <v>52162</v>
      </c>
      <c r="J44" s="37">
        <f t="shared" si="3"/>
        <v>29785494.312000003</v>
      </c>
    </row>
    <row r="45" spans="1:11" s="86" customFormat="1" x14ac:dyDescent="0.2">
      <c r="A45" s="87" t="s">
        <v>151</v>
      </c>
      <c r="B45" s="86" t="s">
        <v>204</v>
      </c>
      <c r="C45" s="88">
        <v>18409744</v>
      </c>
      <c r="D45" s="98">
        <v>43539</v>
      </c>
      <c r="E45" s="92">
        <v>6110</v>
      </c>
      <c r="F45" s="36">
        <v>7289</v>
      </c>
      <c r="G45" s="96">
        <f t="shared" si="6"/>
        <v>1.19296</v>
      </c>
      <c r="H45" s="85">
        <f t="shared" si="7"/>
        <v>352.28</v>
      </c>
      <c r="I45" s="97">
        <v>62342</v>
      </c>
      <c r="J45" s="37">
        <f t="shared" si="3"/>
        <v>24114372.624000002</v>
      </c>
    </row>
    <row r="46" spans="1:11" x14ac:dyDescent="0.2">
      <c r="A46" s="20" t="s">
        <v>47</v>
      </c>
      <c r="B46" s="11" t="s">
        <v>215</v>
      </c>
      <c r="C46" s="76">
        <v>39788597</v>
      </c>
      <c r="D46" s="77">
        <v>43859</v>
      </c>
      <c r="E46" s="140">
        <v>6214</v>
      </c>
      <c r="F46" s="36">
        <v>7289</v>
      </c>
      <c r="G46" s="45">
        <f t="shared" si="6"/>
        <v>1.173</v>
      </c>
      <c r="H46" s="53">
        <f t="shared" si="7"/>
        <v>352.32</v>
      </c>
      <c r="I46" s="46">
        <v>132470</v>
      </c>
      <c r="J46" s="37">
        <f t="shared" si="3"/>
        <v>51245882.352000006</v>
      </c>
    </row>
    <row r="47" spans="1:11" x14ac:dyDescent="0.2">
      <c r="A47" s="20" t="s">
        <v>65</v>
      </c>
      <c r="B47" s="11" t="s">
        <v>216</v>
      </c>
      <c r="C47" s="76">
        <v>11416025</v>
      </c>
      <c r="D47" s="77">
        <v>44030</v>
      </c>
      <c r="E47" s="140">
        <v>6258</v>
      </c>
      <c r="F47" s="36">
        <v>7289</v>
      </c>
      <c r="G47" s="45">
        <f t="shared" si="6"/>
        <v>1.16475</v>
      </c>
      <c r="H47" s="53">
        <f t="shared" si="7"/>
        <v>523.72</v>
      </c>
      <c r="I47" s="46">
        <v>25389</v>
      </c>
      <c r="J47" s="37">
        <f t="shared" si="3"/>
        <v>14599902.870000001</v>
      </c>
    </row>
    <row r="48" spans="1:11" x14ac:dyDescent="0.2">
      <c r="A48" s="20" t="s">
        <v>149</v>
      </c>
      <c r="B48" s="52" t="s">
        <v>217</v>
      </c>
      <c r="C48" s="51">
        <v>3870398</v>
      </c>
      <c r="D48" s="44">
        <v>44007</v>
      </c>
      <c r="E48" s="36">
        <v>6247</v>
      </c>
      <c r="F48" s="36">
        <v>7289</v>
      </c>
      <c r="G48" s="45">
        <f t="shared" si="6"/>
        <v>1.1668000000000001</v>
      </c>
      <c r="H48" s="53">
        <f t="shared" si="7"/>
        <v>344.99</v>
      </c>
      <c r="I48" s="46">
        <v>13090</v>
      </c>
      <c r="J48" s="37">
        <f t="shared" si="3"/>
        <v>4958546.04</v>
      </c>
    </row>
    <row r="49" spans="1:25" x14ac:dyDescent="0.2">
      <c r="A49" s="141" t="s">
        <v>227</v>
      </c>
      <c r="B49" s="142" t="s">
        <v>220</v>
      </c>
      <c r="C49" s="143">
        <v>3633490</v>
      </c>
      <c r="D49" s="144">
        <v>44196</v>
      </c>
      <c r="E49" s="145">
        <v>6445</v>
      </c>
      <c r="F49" s="145">
        <v>7289</v>
      </c>
      <c r="G49" s="146">
        <f>ROUND(F49/E49,5)</f>
        <v>1.1309499999999999</v>
      </c>
      <c r="H49" s="147">
        <f>ROUND(C49/I49*G49,2)</f>
        <v>333.9</v>
      </c>
      <c r="I49" s="148">
        <v>12307</v>
      </c>
      <c r="J49" s="149">
        <f>ROUND(C49*G49,0)*(1.098)</f>
        <v>4512007.0080000004</v>
      </c>
    </row>
    <row r="50" spans="1:25" x14ac:dyDescent="0.2">
      <c r="A50" s="141" t="s">
        <v>227</v>
      </c>
      <c r="B50" s="142" t="s">
        <v>222</v>
      </c>
      <c r="C50" s="143">
        <v>5762924</v>
      </c>
      <c r="D50" s="144">
        <v>44316</v>
      </c>
      <c r="E50" s="145">
        <v>6612</v>
      </c>
      <c r="F50" s="145">
        <v>7289</v>
      </c>
      <c r="G50" s="146">
        <f t="shared" si="6"/>
        <v>1.10239</v>
      </c>
      <c r="H50" s="147">
        <f t="shared" si="7"/>
        <v>422.18</v>
      </c>
      <c r="I50" s="148">
        <v>15048</v>
      </c>
      <c r="J50" s="149">
        <f t="shared" si="3"/>
        <v>6975583.0200000005</v>
      </c>
    </row>
    <row r="51" spans="1:25" x14ac:dyDescent="0.2">
      <c r="A51" s="20"/>
      <c r="B51" s="52"/>
      <c r="C51" s="51"/>
      <c r="D51" s="44"/>
      <c r="E51" s="36"/>
      <c r="F51" s="36"/>
      <c r="G51" s="45"/>
      <c r="H51" s="53"/>
      <c r="I51" s="46"/>
      <c r="J51" s="54"/>
    </row>
    <row r="52" spans="1:25" x14ac:dyDescent="0.2">
      <c r="A52" s="20"/>
      <c r="B52" s="52"/>
      <c r="C52" s="51"/>
      <c r="D52" s="44"/>
      <c r="E52" s="36"/>
      <c r="F52" s="36"/>
      <c r="G52" s="45"/>
      <c r="H52" s="53"/>
      <c r="I52" s="46"/>
      <c r="J52" s="54"/>
    </row>
    <row r="53" spans="1:25" ht="10.5" x14ac:dyDescent="0.25">
      <c r="A53" s="3"/>
      <c r="B53" s="119" t="s">
        <v>9</v>
      </c>
      <c r="C53" s="4"/>
      <c r="D53" s="5"/>
      <c r="E53" s="6"/>
      <c r="F53" s="6"/>
      <c r="G53" s="7"/>
      <c r="H53" s="6"/>
      <c r="I53" s="8">
        <f>SUM(I11:I50)</f>
        <v>2454499</v>
      </c>
      <c r="J53" s="8">
        <f>SUM(J11:J50)</f>
        <v>1079115130.1699998</v>
      </c>
      <c r="K53" s="1"/>
    </row>
    <row r="54" spans="1:25" ht="10.5" x14ac:dyDescent="0.25">
      <c r="A54" s="3"/>
      <c r="B54" s="3"/>
      <c r="C54" s="4"/>
      <c r="D54" s="5"/>
      <c r="E54" s="6"/>
      <c r="F54" s="6"/>
      <c r="G54" s="7"/>
      <c r="H54" s="6"/>
      <c r="I54" s="8"/>
      <c r="J54" s="10"/>
      <c r="K54" s="1"/>
    </row>
    <row r="55" spans="1:25" ht="10.5" x14ac:dyDescent="0.25">
      <c r="A55" s="3"/>
      <c r="B55" s="3" t="s">
        <v>132</v>
      </c>
      <c r="C55" s="4"/>
      <c r="D55" s="5"/>
      <c r="E55" s="6"/>
      <c r="F55" s="6"/>
      <c r="G55" s="7"/>
      <c r="H55" s="9">
        <f>ROUND(J53/I53,2)</f>
        <v>439.65</v>
      </c>
      <c r="I55" s="8"/>
      <c r="J55" s="8"/>
      <c r="K55" s="1"/>
    </row>
    <row r="56" spans="1:25" ht="10.5" x14ac:dyDescent="0.25">
      <c r="A56" s="3"/>
      <c r="B56" s="3"/>
      <c r="C56" s="4"/>
      <c r="D56" s="5"/>
      <c r="E56" s="6"/>
      <c r="F56" s="6"/>
      <c r="G56" s="7"/>
      <c r="H56" s="9"/>
      <c r="I56" s="8"/>
      <c r="J56" s="8"/>
      <c r="K56" s="1"/>
    </row>
    <row r="57" spans="1:25" x14ac:dyDescent="0.2">
      <c r="A57" s="20"/>
      <c r="C57" s="14"/>
      <c r="G57" s="17"/>
      <c r="H57" s="18"/>
      <c r="J57" s="24"/>
    </row>
    <row r="58" spans="1:25" x14ac:dyDescent="0.2">
      <c r="A58" s="20"/>
      <c r="C58" s="14"/>
      <c r="G58" s="17"/>
      <c r="H58" s="18"/>
      <c r="J58" s="14"/>
      <c r="N58" s="20"/>
      <c r="R58" s="15"/>
      <c r="S58" s="20"/>
      <c r="X58" s="22"/>
      <c r="Y58" s="15"/>
    </row>
    <row r="59" spans="1:25" x14ac:dyDescent="0.2">
      <c r="A59" s="20"/>
      <c r="C59" s="14"/>
      <c r="G59" s="17"/>
      <c r="H59" s="18"/>
      <c r="J59" s="14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A60" s="20"/>
      <c r="C60" s="14"/>
      <c r="G60" s="17"/>
      <c r="H60" s="18"/>
      <c r="J60" s="14"/>
      <c r="N60" s="20"/>
      <c r="P60" s="20"/>
      <c r="R60" s="22"/>
      <c r="S60" s="20"/>
      <c r="T60" s="15"/>
      <c r="U60" s="15"/>
      <c r="V60" s="15"/>
      <c r="W60" s="15"/>
      <c r="X60" s="22"/>
      <c r="Y60" s="15"/>
    </row>
    <row r="61" spans="1:25" x14ac:dyDescent="0.2">
      <c r="A61" s="20"/>
      <c r="C61" s="14"/>
      <c r="G61" s="17"/>
      <c r="H61" s="18"/>
      <c r="J61" s="14"/>
    </row>
    <row r="62" spans="1:25" x14ac:dyDescent="0.2">
      <c r="A62" s="20"/>
      <c r="C62" s="14"/>
      <c r="G62" s="17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A64" s="20"/>
      <c r="C64" s="14"/>
      <c r="H64" s="18"/>
      <c r="J64" s="14"/>
    </row>
    <row r="65" spans="1:25" x14ac:dyDescent="0.2">
      <c r="A65" s="20"/>
      <c r="C65" s="14"/>
      <c r="H65" s="18"/>
      <c r="J65" s="14"/>
    </row>
    <row r="66" spans="1:25" x14ac:dyDescent="0.2">
      <c r="A66" s="20"/>
      <c r="C66" s="14"/>
      <c r="H66" s="18"/>
      <c r="J66" s="14"/>
    </row>
    <row r="67" spans="1:25" x14ac:dyDescent="0.2">
      <c r="A67" s="20"/>
      <c r="C67" s="14"/>
      <c r="H67" s="18"/>
      <c r="J67" s="14"/>
    </row>
    <row r="68" spans="1:25" x14ac:dyDescent="0.2">
      <c r="A68" s="20"/>
      <c r="C68" s="14"/>
      <c r="H68" s="18"/>
      <c r="J68" s="14"/>
    </row>
    <row r="69" spans="1:25" x14ac:dyDescent="0.2">
      <c r="A69" s="20"/>
      <c r="C69" s="14"/>
      <c r="H69" s="18"/>
      <c r="J69" s="14"/>
    </row>
    <row r="70" spans="1:25" x14ac:dyDescent="0.2">
      <c r="C70" s="14"/>
      <c r="H70" s="18"/>
      <c r="J70" s="14"/>
    </row>
    <row r="71" spans="1:25" x14ac:dyDescent="0.2">
      <c r="C71" s="14"/>
      <c r="H71" s="18"/>
      <c r="J71" s="14"/>
    </row>
    <row r="72" spans="1:25" x14ac:dyDescent="0.2">
      <c r="C72" s="14"/>
      <c r="H72" s="18"/>
      <c r="J72" s="14"/>
    </row>
    <row r="73" spans="1:25" x14ac:dyDescent="0.2">
      <c r="C73" s="14"/>
      <c r="H73" s="18"/>
      <c r="J73" s="14"/>
    </row>
    <row r="74" spans="1:25" x14ac:dyDescent="0.2">
      <c r="C74" s="14"/>
      <c r="H74" s="18"/>
      <c r="J74" s="14"/>
    </row>
    <row r="75" spans="1:25" x14ac:dyDescent="0.2">
      <c r="C75" s="14"/>
      <c r="G75" s="17"/>
      <c r="H75" s="18"/>
      <c r="J75" s="14"/>
    </row>
    <row r="76" spans="1:25" x14ac:dyDescent="0.2">
      <c r="C76" s="14"/>
      <c r="G76" s="17"/>
      <c r="H76" s="18"/>
      <c r="J76" s="14"/>
      <c r="N76" s="20"/>
      <c r="R76" s="15"/>
      <c r="S76" s="20"/>
      <c r="X76" s="22"/>
      <c r="Y76" s="15"/>
    </row>
    <row r="77" spans="1:25" x14ac:dyDescent="0.2"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1:25" x14ac:dyDescent="0.2"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1:25" x14ac:dyDescent="0.2">
      <c r="C79" s="14"/>
      <c r="G79" s="17"/>
      <c r="H79" s="18"/>
      <c r="J79" s="14"/>
    </row>
    <row r="80" spans="1:25" x14ac:dyDescent="0.2">
      <c r="C80" s="14"/>
      <c r="H80" s="18"/>
      <c r="J80" s="14"/>
    </row>
    <row r="81" spans="2:26" x14ac:dyDescent="0.2">
      <c r="C81" s="14"/>
      <c r="G81" s="17"/>
      <c r="H81" s="18"/>
      <c r="J81" s="14"/>
    </row>
    <row r="82" spans="2:26" x14ac:dyDescent="0.2">
      <c r="B82" s="11"/>
      <c r="C82" s="14"/>
      <c r="G82" s="17"/>
      <c r="H82" s="18"/>
      <c r="J82" s="14"/>
      <c r="N82" s="20"/>
      <c r="R82" s="15"/>
      <c r="S82" s="20"/>
      <c r="X82" s="22"/>
      <c r="Y82" s="15"/>
    </row>
    <row r="83" spans="2:26" x14ac:dyDescent="0.2">
      <c r="B83" s="11"/>
      <c r="C83" s="14"/>
      <c r="G83" s="17"/>
      <c r="H83" s="18"/>
      <c r="J83" s="14"/>
      <c r="R83" s="22"/>
      <c r="S83" s="20"/>
      <c r="T83" s="15"/>
      <c r="U83" s="15"/>
      <c r="V83" s="15"/>
      <c r="W83" s="15"/>
      <c r="X83" s="22"/>
      <c r="Y83" s="15"/>
    </row>
    <row r="84" spans="2:26" x14ac:dyDescent="0.2">
      <c r="B84" s="11"/>
      <c r="C84" s="14"/>
      <c r="G84" s="17"/>
      <c r="H84" s="18"/>
      <c r="J84" s="14"/>
      <c r="N84" s="20"/>
      <c r="P84" s="20"/>
      <c r="R84" s="22"/>
      <c r="S84" s="20"/>
      <c r="T84" s="15"/>
      <c r="U84" s="15"/>
      <c r="V84" s="15"/>
      <c r="W84" s="15"/>
      <c r="X84" s="22"/>
      <c r="Y84" s="15"/>
    </row>
    <row r="85" spans="2:26" x14ac:dyDescent="0.2">
      <c r="B85" s="11"/>
      <c r="C85" s="14"/>
      <c r="G85" s="17"/>
      <c r="H85" s="18"/>
      <c r="J85" s="14"/>
      <c r="N85" s="20"/>
    </row>
    <row r="86" spans="2:26" x14ac:dyDescent="0.2">
      <c r="B86" s="11"/>
      <c r="C86" s="14"/>
      <c r="G86" s="17"/>
      <c r="H86" s="18"/>
      <c r="J86" s="14"/>
      <c r="N86" s="25"/>
      <c r="P86" s="25"/>
      <c r="R86" s="25"/>
      <c r="S86" s="25"/>
      <c r="X86" s="25"/>
    </row>
    <row r="87" spans="2:26" x14ac:dyDescent="0.2">
      <c r="B87" s="11"/>
      <c r="C87" s="14"/>
      <c r="G87" s="17"/>
      <c r="H87" s="18"/>
      <c r="J87" s="14"/>
    </row>
    <row r="88" spans="2:26" x14ac:dyDescent="0.2">
      <c r="B88" s="11"/>
      <c r="C88" s="14"/>
      <c r="G88" s="17"/>
      <c r="H88" s="18"/>
      <c r="J88" s="14"/>
    </row>
    <row r="89" spans="2:26" x14ac:dyDescent="0.2">
      <c r="B89" s="11"/>
      <c r="C89" s="14"/>
      <c r="G89" s="17"/>
      <c r="H89" s="18"/>
      <c r="J89" s="14"/>
      <c r="N89" s="20"/>
      <c r="R89" s="15"/>
      <c r="S89" s="20"/>
      <c r="X89" s="22"/>
      <c r="Y89" s="15"/>
    </row>
    <row r="90" spans="2:26" x14ac:dyDescent="0.2">
      <c r="B90" s="11"/>
      <c r="C90" s="14"/>
      <c r="G90" s="17"/>
      <c r="H90" s="18"/>
      <c r="J90" s="14"/>
      <c r="R90" s="22"/>
      <c r="S90" s="20"/>
      <c r="T90" s="15"/>
      <c r="U90" s="15"/>
      <c r="V90" s="15"/>
      <c r="W90" s="15"/>
      <c r="X90" s="22"/>
      <c r="Y90" s="15"/>
    </row>
    <row r="91" spans="2:26" x14ac:dyDescent="0.2">
      <c r="B91" s="11"/>
      <c r="C91" s="14"/>
      <c r="G91" s="17"/>
      <c r="H91" s="18"/>
      <c r="J91" s="14"/>
      <c r="N91" s="20"/>
      <c r="P91" s="20"/>
      <c r="R91" s="22"/>
      <c r="S91" s="20"/>
      <c r="T91" s="15"/>
      <c r="U91" s="15"/>
      <c r="V91" s="15"/>
      <c r="W91" s="15"/>
      <c r="X91" s="22"/>
      <c r="Y91" s="15"/>
    </row>
    <row r="92" spans="2:26" x14ac:dyDescent="0.2">
      <c r="B92" s="11"/>
      <c r="C92" s="14"/>
      <c r="G92" s="17"/>
      <c r="H92" s="18"/>
      <c r="J92" s="14"/>
    </row>
    <row r="93" spans="2:26" x14ac:dyDescent="0.2">
      <c r="B93" s="11"/>
      <c r="C93" s="14"/>
      <c r="H93" s="18"/>
      <c r="J93" s="14"/>
    </row>
    <row r="94" spans="2:26" x14ac:dyDescent="0.2">
      <c r="B94" s="11"/>
      <c r="C94" s="14"/>
      <c r="H94" s="18"/>
      <c r="J94" s="14"/>
    </row>
    <row r="95" spans="2:26" x14ac:dyDescent="0.2">
      <c r="B95" s="11"/>
      <c r="C95" s="14"/>
      <c r="H95" s="18"/>
      <c r="J95" s="14"/>
    </row>
    <row r="96" spans="2:26" x14ac:dyDescent="0.2">
      <c r="B96" s="11"/>
      <c r="C96" s="14"/>
      <c r="G96" s="17"/>
      <c r="H96" s="18"/>
      <c r="J96" s="14"/>
      <c r="Z96" s="20"/>
    </row>
    <row r="97" spans="2:25" x14ac:dyDescent="0.2">
      <c r="B97" s="11"/>
      <c r="C97" s="14"/>
      <c r="G97" s="17"/>
      <c r="H97" s="18"/>
      <c r="J97" s="14"/>
      <c r="N97" s="20"/>
      <c r="R97" s="15"/>
      <c r="S97" s="20"/>
      <c r="X97" s="22"/>
      <c r="Y97" s="15"/>
    </row>
    <row r="98" spans="2:25" x14ac:dyDescent="0.2">
      <c r="B98" s="11"/>
      <c r="C98" s="14"/>
      <c r="G98" s="17"/>
      <c r="H98" s="18"/>
      <c r="J98" s="14"/>
      <c r="R98" s="22"/>
      <c r="S98" s="20"/>
      <c r="T98" s="15"/>
      <c r="U98" s="15"/>
      <c r="V98" s="15"/>
      <c r="W98" s="15"/>
      <c r="X98" s="22"/>
      <c r="Y98" s="15"/>
    </row>
    <row r="99" spans="2:25" x14ac:dyDescent="0.2">
      <c r="B99" s="11"/>
      <c r="C99" s="14"/>
      <c r="G99" s="17"/>
      <c r="H99" s="18"/>
      <c r="J99" s="14"/>
      <c r="N99" s="20"/>
      <c r="P99" s="20"/>
      <c r="R99" s="22"/>
      <c r="S99" s="20"/>
      <c r="T99" s="15"/>
      <c r="U99" s="15"/>
      <c r="V99" s="15"/>
      <c r="W99" s="15"/>
      <c r="X99" s="22"/>
      <c r="Y99" s="15"/>
    </row>
    <row r="100" spans="2:25" x14ac:dyDescent="0.2">
      <c r="B100" s="11"/>
      <c r="C100" s="14"/>
      <c r="G100" s="17"/>
      <c r="H100" s="18"/>
      <c r="J100" s="14"/>
    </row>
    <row r="101" spans="2:25" x14ac:dyDescent="0.2">
      <c r="B101" s="11"/>
      <c r="C101" s="14"/>
      <c r="H101" s="18"/>
      <c r="J101" s="14"/>
    </row>
    <row r="102" spans="2:25" x14ac:dyDescent="0.2">
      <c r="B102" s="11"/>
      <c r="C102" s="14"/>
      <c r="G102" s="17"/>
      <c r="H102" s="18"/>
      <c r="J102" s="14"/>
      <c r="R102" s="26"/>
      <c r="S102" s="20"/>
      <c r="X102" s="14"/>
    </row>
    <row r="103" spans="2:25" x14ac:dyDescent="0.2">
      <c r="B103" s="11"/>
      <c r="C103" s="14"/>
      <c r="G103" s="17"/>
      <c r="H103" s="18"/>
      <c r="J103" s="14"/>
    </row>
    <row r="104" spans="2:25" x14ac:dyDescent="0.2">
      <c r="B104" s="11"/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2:25" x14ac:dyDescent="0.2">
      <c r="B105" s="11"/>
      <c r="C105" s="14"/>
      <c r="G105" s="17"/>
      <c r="H105" s="18"/>
      <c r="J105" s="14"/>
      <c r="R105" s="22"/>
      <c r="S105" s="20"/>
      <c r="T105" s="15"/>
      <c r="U105" s="15"/>
      <c r="V105" s="15"/>
      <c r="W105" s="15"/>
      <c r="X105" s="22"/>
      <c r="Y105" s="15"/>
    </row>
    <row r="106" spans="2:25" x14ac:dyDescent="0.2">
      <c r="B106" s="11"/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2:25" x14ac:dyDescent="0.2">
      <c r="B107" s="11"/>
      <c r="C107" s="14"/>
      <c r="G107" s="17"/>
      <c r="H107" s="18"/>
      <c r="J107" s="14"/>
    </row>
    <row r="108" spans="2:25" x14ac:dyDescent="0.2">
      <c r="B108" s="11"/>
      <c r="C108" s="14"/>
      <c r="H108" s="18"/>
      <c r="J108" s="14"/>
    </row>
    <row r="109" spans="2:25" x14ac:dyDescent="0.2">
      <c r="B109" s="11"/>
      <c r="C109" s="14"/>
      <c r="G109" s="17"/>
      <c r="H109" s="18"/>
      <c r="J109" s="14"/>
    </row>
    <row r="110" spans="2:25" x14ac:dyDescent="0.2">
      <c r="B110" s="11"/>
      <c r="C110" s="14"/>
      <c r="G110" s="17"/>
      <c r="H110" s="18"/>
      <c r="J110" s="14"/>
      <c r="N110" s="20"/>
      <c r="R110" s="15"/>
      <c r="S110" s="20"/>
      <c r="X110" s="22"/>
      <c r="Y110" s="15"/>
    </row>
    <row r="111" spans="2:25" x14ac:dyDescent="0.2">
      <c r="B111" s="11"/>
      <c r="C111" s="14"/>
      <c r="G111" s="17"/>
      <c r="H111" s="18"/>
      <c r="J111" s="14"/>
      <c r="R111" s="22"/>
      <c r="S111" s="20"/>
      <c r="T111" s="15"/>
      <c r="U111" s="15"/>
      <c r="V111" s="15"/>
      <c r="W111" s="15"/>
      <c r="X111" s="22"/>
      <c r="Y111" s="15"/>
    </row>
    <row r="112" spans="2:25" x14ac:dyDescent="0.2">
      <c r="B112" s="11"/>
      <c r="C112" s="14"/>
      <c r="G112" s="17"/>
      <c r="H112" s="18"/>
      <c r="J112" s="14"/>
      <c r="N112" s="20"/>
      <c r="P112" s="20"/>
      <c r="R112" s="22"/>
      <c r="S112" s="20"/>
      <c r="T112" s="15"/>
      <c r="U112" s="15"/>
      <c r="V112" s="15"/>
      <c r="W112" s="15"/>
      <c r="X112" s="22"/>
      <c r="Y112" s="15"/>
    </row>
    <row r="113" spans="2:25" x14ac:dyDescent="0.2">
      <c r="B113" s="11"/>
      <c r="C113" s="14"/>
      <c r="G113" s="17"/>
      <c r="H113" s="18"/>
      <c r="J113" s="14"/>
    </row>
    <row r="114" spans="2:25" x14ac:dyDescent="0.2">
      <c r="B114" s="11"/>
      <c r="C114" s="14"/>
      <c r="H114" s="18"/>
      <c r="J114" s="14"/>
    </row>
    <row r="115" spans="2:25" x14ac:dyDescent="0.2">
      <c r="B115" s="11"/>
      <c r="C115" s="14"/>
      <c r="H115" s="18"/>
      <c r="J115" s="14"/>
    </row>
    <row r="116" spans="2:25" x14ac:dyDescent="0.2">
      <c r="B116" s="11"/>
      <c r="C116" s="14"/>
      <c r="H116" s="18"/>
      <c r="J116" s="14"/>
    </row>
    <row r="117" spans="2:25" x14ac:dyDescent="0.2">
      <c r="B117" s="11"/>
      <c r="C117" s="14"/>
      <c r="H117" s="18"/>
      <c r="J117" s="14"/>
    </row>
    <row r="118" spans="2:25" x14ac:dyDescent="0.2">
      <c r="B118" s="11"/>
      <c r="C118" s="14"/>
      <c r="H118" s="18"/>
      <c r="J118" s="14"/>
    </row>
    <row r="119" spans="2:25" x14ac:dyDescent="0.2">
      <c r="B119" s="11"/>
      <c r="C119" s="14"/>
      <c r="G119" s="17"/>
      <c r="H119" s="18"/>
      <c r="J119" s="14"/>
    </row>
    <row r="120" spans="2:25" x14ac:dyDescent="0.2">
      <c r="B120" s="11"/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2:25" x14ac:dyDescent="0.2">
      <c r="B121" s="11"/>
      <c r="C121" s="14"/>
      <c r="H121" s="18"/>
      <c r="J121" s="14"/>
    </row>
    <row r="122" spans="2:25" x14ac:dyDescent="0.2">
      <c r="B122" s="11"/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2:25" x14ac:dyDescent="0.2">
      <c r="B123" s="11"/>
      <c r="C123" s="14"/>
      <c r="G123" s="17"/>
      <c r="H123" s="18"/>
      <c r="J123" s="14"/>
    </row>
    <row r="124" spans="2:25" x14ac:dyDescent="0.2">
      <c r="B124" s="11"/>
      <c r="C124" s="14"/>
      <c r="G124" s="17"/>
      <c r="H124" s="18"/>
      <c r="J124" s="14"/>
    </row>
    <row r="125" spans="2:25" x14ac:dyDescent="0.2">
      <c r="B125" s="11"/>
      <c r="C125" s="14"/>
      <c r="H125" s="18"/>
      <c r="J125" s="14"/>
    </row>
    <row r="126" spans="2:25" x14ac:dyDescent="0.2">
      <c r="B126" s="11"/>
      <c r="C126" s="14"/>
      <c r="H126" s="18"/>
      <c r="J126" s="14"/>
    </row>
    <row r="127" spans="2:25" x14ac:dyDescent="0.2">
      <c r="B127" s="11"/>
      <c r="C127" s="14"/>
      <c r="H127" s="18"/>
      <c r="J127" s="14"/>
    </row>
    <row r="128" spans="2:25" x14ac:dyDescent="0.2">
      <c r="B128" s="11"/>
      <c r="C128" s="14"/>
      <c r="H128" s="18"/>
      <c r="J128" s="14"/>
    </row>
    <row r="129" spans="2:26" x14ac:dyDescent="0.2">
      <c r="B129" s="11"/>
      <c r="C129" s="14"/>
      <c r="H129" s="18"/>
      <c r="J129" s="14"/>
    </row>
    <row r="130" spans="2:26" x14ac:dyDescent="0.2">
      <c r="B130" s="11"/>
      <c r="C130" s="14"/>
      <c r="G130" s="17"/>
      <c r="H130" s="18"/>
      <c r="J130" s="14"/>
    </row>
    <row r="131" spans="2:26" x14ac:dyDescent="0.2">
      <c r="B131" s="11"/>
      <c r="C131" s="14"/>
      <c r="G131" s="17"/>
      <c r="H131" s="18"/>
      <c r="J131" s="14"/>
      <c r="N131" s="20"/>
      <c r="R131" s="15"/>
      <c r="S131" s="20"/>
      <c r="X131" s="22"/>
      <c r="Y131" s="15"/>
    </row>
    <row r="132" spans="2:26" x14ac:dyDescent="0.2">
      <c r="B132" s="11"/>
      <c r="C132" s="14"/>
      <c r="G132" s="17"/>
      <c r="H132" s="18"/>
      <c r="J132" s="14"/>
      <c r="R132" s="22"/>
      <c r="S132" s="20"/>
      <c r="T132" s="15"/>
      <c r="U132" s="15"/>
      <c r="V132" s="15"/>
      <c r="W132" s="15"/>
      <c r="X132" s="22"/>
      <c r="Y132" s="15"/>
    </row>
    <row r="133" spans="2:26" x14ac:dyDescent="0.2">
      <c r="B133" s="11"/>
      <c r="C133" s="14"/>
      <c r="G133" s="17"/>
      <c r="H133" s="18"/>
      <c r="J133" s="14"/>
      <c r="N133" s="20"/>
      <c r="P133" s="20"/>
      <c r="R133" s="22"/>
      <c r="S133" s="20"/>
      <c r="T133" s="15"/>
      <c r="U133" s="15"/>
      <c r="V133" s="15"/>
      <c r="W133" s="15"/>
      <c r="X133" s="22"/>
      <c r="Y133" s="15"/>
    </row>
    <row r="134" spans="2:26" x14ac:dyDescent="0.2">
      <c r="B134" s="11"/>
      <c r="C134" s="14"/>
      <c r="G134" s="17"/>
      <c r="H134" s="18"/>
      <c r="J134" s="14"/>
    </row>
    <row r="135" spans="2:26" x14ac:dyDescent="0.2">
      <c r="B135" s="11"/>
      <c r="C135" s="14"/>
      <c r="G135" s="17"/>
      <c r="H135" s="18"/>
      <c r="J135" s="14"/>
    </row>
    <row r="136" spans="2:26" x14ac:dyDescent="0.2">
      <c r="B136" s="11"/>
      <c r="C136" s="14"/>
      <c r="H136" s="18"/>
      <c r="J136" s="14"/>
    </row>
    <row r="137" spans="2:26" x14ac:dyDescent="0.2">
      <c r="B137" s="11"/>
      <c r="C137" s="14"/>
      <c r="H137" s="18"/>
      <c r="J137" s="14"/>
    </row>
    <row r="138" spans="2:26" x14ac:dyDescent="0.2">
      <c r="B138" s="11"/>
      <c r="C138" s="14"/>
      <c r="H138" s="18"/>
      <c r="J138" s="14"/>
    </row>
    <row r="139" spans="2:26" x14ac:dyDescent="0.2">
      <c r="B139" s="11"/>
      <c r="C139" s="14"/>
      <c r="G139" s="17"/>
      <c r="H139" s="18"/>
      <c r="J139" s="14"/>
      <c r="Z139" s="20"/>
    </row>
    <row r="140" spans="2:26" x14ac:dyDescent="0.2">
      <c r="B140" s="11"/>
      <c r="C140" s="14"/>
      <c r="G140" s="17"/>
      <c r="H140" s="18"/>
      <c r="J140" s="14"/>
      <c r="N140" s="20"/>
    </row>
    <row r="141" spans="2:26" x14ac:dyDescent="0.2">
      <c r="B141" s="11"/>
      <c r="C141" s="14"/>
      <c r="G141" s="17"/>
      <c r="H141" s="18"/>
      <c r="J141" s="14"/>
      <c r="N141" s="20"/>
    </row>
    <row r="142" spans="2:26" x14ac:dyDescent="0.2">
      <c r="B142" s="11"/>
      <c r="C142" s="14"/>
      <c r="G142" s="17"/>
      <c r="H142" s="18"/>
      <c r="J142" s="14"/>
    </row>
    <row r="143" spans="2:26" x14ac:dyDescent="0.2">
      <c r="B143" s="11"/>
      <c r="C143" s="14"/>
      <c r="G143" s="17"/>
      <c r="H143" s="18"/>
      <c r="J143" s="14"/>
      <c r="N143" s="20"/>
      <c r="R143" s="15"/>
      <c r="S143" s="20"/>
      <c r="X143" s="22"/>
      <c r="Y143" s="15"/>
    </row>
    <row r="144" spans="2:26" x14ac:dyDescent="0.2">
      <c r="B144" s="11"/>
      <c r="C144" s="14"/>
      <c r="G144" s="17"/>
      <c r="H144" s="18"/>
      <c r="J144" s="14"/>
      <c r="R144" s="22"/>
      <c r="S144" s="20"/>
      <c r="T144" s="15"/>
      <c r="U144" s="15"/>
      <c r="V144" s="15"/>
      <c r="W144" s="15"/>
      <c r="X144" s="22"/>
      <c r="Y144" s="15"/>
    </row>
    <row r="145" spans="2:25" x14ac:dyDescent="0.2">
      <c r="B145" s="11"/>
      <c r="C145" s="14"/>
      <c r="G145" s="17"/>
      <c r="H145" s="18"/>
      <c r="J145" s="14"/>
      <c r="N145" s="20"/>
      <c r="P145" s="20"/>
      <c r="R145" s="22"/>
      <c r="S145" s="20"/>
      <c r="T145" s="15"/>
      <c r="U145" s="15"/>
      <c r="V145" s="15"/>
      <c r="W145" s="15"/>
      <c r="X145" s="22"/>
      <c r="Y145" s="15"/>
    </row>
    <row r="146" spans="2:25" x14ac:dyDescent="0.2">
      <c r="B146" s="11"/>
      <c r="C146" s="14"/>
      <c r="G146" s="17"/>
      <c r="H146" s="18"/>
      <c r="J146" s="14"/>
    </row>
    <row r="147" spans="2:25" x14ac:dyDescent="0.2">
      <c r="B147" s="11"/>
      <c r="C147" s="14"/>
      <c r="G147" s="17"/>
      <c r="H147" s="18"/>
      <c r="J147" s="14"/>
    </row>
    <row r="148" spans="2:25" x14ac:dyDescent="0.2">
      <c r="B148" s="11"/>
      <c r="C148" s="14"/>
      <c r="G148" s="17"/>
      <c r="H148" s="16"/>
      <c r="J148" s="14"/>
    </row>
    <row r="149" spans="2:25" x14ac:dyDescent="0.2">
      <c r="B149" s="11"/>
      <c r="C149" s="14"/>
      <c r="G149" s="17"/>
      <c r="H149" s="16"/>
      <c r="J149" s="14"/>
      <c r="R149" s="26"/>
      <c r="S149" s="20"/>
      <c r="W149" s="14"/>
      <c r="X149" s="14"/>
      <c r="Y149" s="27"/>
    </row>
    <row r="150" spans="2:25" x14ac:dyDescent="0.2">
      <c r="B150" s="11"/>
      <c r="C150" s="14"/>
      <c r="G150" s="17"/>
      <c r="H150" s="16"/>
      <c r="J150" s="14"/>
      <c r="R150" s="26"/>
      <c r="S150" s="20"/>
      <c r="X150" s="14"/>
    </row>
    <row r="151" spans="2:25" x14ac:dyDescent="0.2">
      <c r="B151" s="11"/>
      <c r="C151" s="14"/>
      <c r="G151" s="17"/>
      <c r="H151" s="16"/>
      <c r="J151" s="14"/>
    </row>
    <row r="152" spans="2:25" x14ac:dyDescent="0.2">
      <c r="B152" s="11"/>
      <c r="C152" s="14"/>
      <c r="G152" s="17"/>
      <c r="H152" s="16"/>
      <c r="J152" s="14"/>
      <c r="N152" s="20"/>
      <c r="R152" s="15"/>
      <c r="S152" s="20"/>
      <c r="X152" s="22"/>
      <c r="Y152" s="15"/>
    </row>
    <row r="153" spans="2:25" x14ac:dyDescent="0.2">
      <c r="B153" s="11"/>
      <c r="C153" s="14"/>
      <c r="G153" s="17"/>
      <c r="H153" s="16"/>
      <c r="J153" s="14"/>
      <c r="R153" s="22"/>
      <c r="S153" s="20"/>
      <c r="T153" s="15"/>
      <c r="U153" s="15"/>
      <c r="V153" s="15"/>
      <c r="W153" s="15"/>
      <c r="X153" s="22"/>
      <c r="Y153" s="15"/>
    </row>
    <row r="154" spans="2:25" x14ac:dyDescent="0.2">
      <c r="B154" s="11"/>
      <c r="C154" s="14"/>
      <c r="G154" s="17"/>
      <c r="H154" s="16"/>
      <c r="J154" s="14"/>
      <c r="N154" s="20"/>
      <c r="P154" s="20"/>
      <c r="R154" s="22"/>
      <c r="S154" s="20"/>
      <c r="T154" s="15"/>
      <c r="U154" s="15"/>
      <c r="V154" s="15"/>
      <c r="W154" s="15"/>
      <c r="X154" s="22"/>
      <c r="Y154" s="15"/>
    </row>
    <row r="155" spans="2:25" x14ac:dyDescent="0.2">
      <c r="B155" s="11"/>
      <c r="C155" s="14"/>
    </row>
    <row r="156" spans="2:25" x14ac:dyDescent="0.2">
      <c r="B156" s="11"/>
      <c r="C156" s="14"/>
    </row>
    <row r="157" spans="2:25" x14ac:dyDescent="0.2">
      <c r="B157" s="11"/>
      <c r="C157" s="14"/>
      <c r="G157" s="17"/>
      <c r="H157" s="16"/>
      <c r="J157" s="14"/>
      <c r="R157" s="26"/>
      <c r="S157" s="20"/>
      <c r="W157" s="14"/>
      <c r="X157" s="14"/>
      <c r="Y157" s="27"/>
    </row>
    <row r="158" spans="2:25" x14ac:dyDescent="0.2">
      <c r="B158" s="11"/>
      <c r="C158" s="14"/>
      <c r="G158" s="17"/>
      <c r="H158" s="16"/>
      <c r="J158" s="14"/>
      <c r="R158" s="26"/>
      <c r="S158" s="20"/>
      <c r="X158" s="14"/>
    </row>
    <row r="159" spans="2:25" x14ac:dyDescent="0.2">
      <c r="B159" s="11"/>
      <c r="C159" s="14"/>
      <c r="G159" s="17"/>
      <c r="H159" s="16"/>
      <c r="J159" s="14"/>
    </row>
    <row r="160" spans="2:25" x14ac:dyDescent="0.2">
      <c r="B160" s="11"/>
      <c r="C160" s="14"/>
      <c r="G160" s="17"/>
      <c r="H160" s="16"/>
      <c r="J160" s="14"/>
      <c r="N160" s="20"/>
      <c r="R160" s="15"/>
      <c r="S160" s="20"/>
      <c r="X160" s="22"/>
      <c r="Y160" s="15"/>
    </row>
    <row r="161" spans="2:25" x14ac:dyDescent="0.2">
      <c r="B161" s="11"/>
      <c r="C161" s="14"/>
      <c r="G161" s="17"/>
      <c r="H161" s="16"/>
      <c r="J161" s="14"/>
      <c r="R161" s="22"/>
      <c r="S161" s="20"/>
      <c r="T161" s="15"/>
      <c r="U161" s="15"/>
      <c r="V161" s="15"/>
      <c r="W161" s="15"/>
      <c r="X161" s="22"/>
      <c r="Y161" s="15"/>
    </row>
    <row r="162" spans="2:25" x14ac:dyDescent="0.2">
      <c r="B162" s="11"/>
      <c r="C162" s="14"/>
      <c r="G162" s="17"/>
      <c r="H162" s="16"/>
      <c r="J162" s="14"/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3" spans="2:25" x14ac:dyDescent="0.2">
      <c r="B163" s="11"/>
      <c r="C163" s="14"/>
      <c r="G163" s="17"/>
      <c r="H163" s="16"/>
      <c r="J163" s="14"/>
      <c r="N163" s="20"/>
    </row>
    <row r="164" spans="2:25" x14ac:dyDescent="0.2">
      <c r="B164" s="11"/>
      <c r="C164" s="14"/>
      <c r="N164" s="25"/>
      <c r="P164" s="25"/>
      <c r="R164" s="25"/>
      <c r="S164" s="25"/>
      <c r="X164" s="25"/>
    </row>
    <row r="165" spans="2:25" x14ac:dyDescent="0.2">
      <c r="B165" s="11"/>
      <c r="C165" s="14"/>
    </row>
    <row r="166" spans="2:25" x14ac:dyDescent="0.2">
      <c r="B166" s="11"/>
      <c r="C166" s="14"/>
      <c r="N166" s="20"/>
      <c r="R166" s="15"/>
      <c r="S166" s="20"/>
      <c r="X166" s="22"/>
      <c r="Y166" s="15"/>
    </row>
    <row r="167" spans="2:25" x14ac:dyDescent="0.2">
      <c r="B167" s="11"/>
      <c r="C167" s="14"/>
      <c r="R167" s="22"/>
      <c r="S167" s="20"/>
      <c r="T167" s="15"/>
      <c r="U167" s="15"/>
      <c r="V167" s="15"/>
      <c r="W167" s="15"/>
      <c r="X167" s="22"/>
      <c r="Y167" s="15"/>
    </row>
    <row r="168" spans="2:25" x14ac:dyDescent="0.2">
      <c r="B168" s="11"/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69" spans="2:25" x14ac:dyDescent="0.2">
      <c r="B169" s="11"/>
      <c r="N169" s="20"/>
    </row>
    <row r="170" spans="2:25" x14ac:dyDescent="0.2">
      <c r="B170" s="11"/>
      <c r="N170" s="25"/>
      <c r="P170" s="25"/>
      <c r="R170" s="25"/>
      <c r="S170" s="25"/>
      <c r="X170" s="25"/>
    </row>
    <row r="172" spans="2:25" x14ac:dyDescent="0.2">
      <c r="B172" s="11"/>
      <c r="N172" s="20"/>
      <c r="R172" s="15"/>
      <c r="S172" s="20"/>
      <c r="X172" s="22"/>
      <c r="Y172" s="15"/>
    </row>
    <row r="173" spans="2:25" x14ac:dyDescent="0.2">
      <c r="B173" s="11"/>
      <c r="R173" s="22"/>
      <c r="S173" s="20"/>
      <c r="T173" s="15"/>
      <c r="U173" s="15"/>
      <c r="V173" s="15"/>
      <c r="W173" s="15"/>
      <c r="X173" s="22"/>
      <c r="Y173" s="15"/>
    </row>
    <row r="174" spans="2:25" x14ac:dyDescent="0.2">
      <c r="B174" s="11"/>
      <c r="N174" s="20"/>
      <c r="P174" s="20"/>
      <c r="R174" s="22"/>
      <c r="S174" s="20"/>
      <c r="T174" s="15"/>
      <c r="U174" s="15"/>
      <c r="V174" s="15"/>
      <c r="W174" s="15"/>
      <c r="X174" s="22"/>
      <c r="Y174" s="15"/>
    </row>
    <row r="178" spans="2:26" x14ac:dyDescent="0.2">
      <c r="B178" s="11"/>
      <c r="E178" s="11"/>
      <c r="F178" s="11"/>
      <c r="R178" s="26"/>
      <c r="S178" s="20"/>
      <c r="W178" s="14"/>
      <c r="X178" s="14"/>
      <c r="Y178" s="27"/>
    </row>
    <row r="179" spans="2:26" x14ac:dyDescent="0.2">
      <c r="B179" s="11"/>
      <c r="E179" s="11"/>
      <c r="F179" s="11"/>
      <c r="R179" s="26"/>
      <c r="S179" s="20"/>
      <c r="X179" s="14"/>
      <c r="Z179" s="20"/>
    </row>
    <row r="180" spans="2:26" x14ac:dyDescent="0.2">
      <c r="B180" s="11"/>
      <c r="E180" s="11"/>
      <c r="F180" s="11"/>
      <c r="N180" s="20"/>
      <c r="R180" s="15"/>
      <c r="S180" s="20"/>
      <c r="X180" s="22"/>
      <c r="Y180" s="15"/>
    </row>
    <row r="181" spans="2:26" x14ac:dyDescent="0.2">
      <c r="B181" s="11"/>
      <c r="E181" s="11"/>
      <c r="F181" s="11"/>
      <c r="R181" s="22"/>
      <c r="S181" s="20"/>
      <c r="T181" s="15"/>
      <c r="U181" s="15"/>
      <c r="V181" s="15"/>
      <c r="W181" s="15"/>
      <c r="X181" s="22"/>
      <c r="Y181" s="15"/>
    </row>
    <row r="182" spans="2:26" x14ac:dyDescent="0.2">
      <c r="B182" s="11"/>
      <c r="E182" s="11"/>
      <c r="F182" s="11"/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4" spans="2:26" x14ac:dyDescent="0.2">
      <c r="B184" s="11"/>
      <c r="E184" s="11"/>
      <c r="F184" s="11"/>
      <c r="R184" s="26"/>
      <c r="S184" s="20"/>
      <c r="W184" s="14"/>
      <c r="X184" s="14"/>
      <c r="Y184" s="27"/>
    </row>
    <row r="185" spans="2:26" x14ac:dyDescent="0.2">
      <c r="B185" s="11"/>
      <c r="E185" s="11"/>
      <c r="F185" s="11"/>
      <c r="R185" s="26"/>
      <c r="S185" s="20"/>
      <c r="X185" s="14"/>
    </row>
    <row r="187" spans="2:26" x14ac:dyDescent="0.2">
      <c r="B187" s="11"/>
      <c r="E187" s="11"/>
      <c r="F187" s="11"/>
      <c r="N187" s="20"/>
      <c r="R187" s="15"/>
      <c r="S187" s="20"/>
      <c r="X187" s="22"/>
      <c r="Y187" s="15"/>
    </row>
    <row r="188" spans="2:26" x14ac:dyDescent="0.2">
      <c r="B188" s="11"/>
      <c r="E188" s="11"/>
      <c r="F188" s="11"/>
      <c r="R188" s="22"/>
      <c r="S188" s="20"/>
      <c r="T188" s="15"/>
      <c r="U188" s="15"/>
      <c r="V188" s="15"/>
      <c r="W188" s="15"/>
      <c r="X188" s="22"/>
      <c r="Y188" s="15"/>
    </row>
    <row r="189" spans="2:26" x14ac:dyDescent="0.2">
      <c r="B189" s="11"/>
      <c r="E189" s="11"/>
      <c r="F189" s="11"/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0" spans="2:26" x14ac:dyDescent="0.2">
      <c r="B190" s="11"/>
      <c r="E190" s="11"/>
      <c r="F190" s="11"/>
      <c r="N190" s="20"/>
    </row>
    <row r="191" spans="2:26" x14ac:dyDescent="0.2">
      <c r="B191" s="11"/>
      <c r="E191" s="11"/>
      <c r="F191" s="11"/>
      <c r="N191" s="25"/>
      <c r="P191" s="25"/>
      <c r="R191" s="25"/>
      <c r="S191" s="25"/>
      <c r="X191" s="25"/>
    </row>
    <row r="193" spans="2:25" x14ac:dyDescent="0.2">
      <c r="B193" s="11"/>
      <c r="E193" s="11"/>
      <c r="F193" s="11"/>
      <c r="N193" s="20"/>
      <c r="R193" s="15"/>
      <c r="S193" s="20"/>
      <c r="X193" s="22"/>
      <c r="Y193" s="15"/>
    </row>
    <row r="194" spans="2:25" x14ac:dyDescent="0.2">
      <c r="B194" s="11"/>
      <c r="E194" s="11"/>
      <c r="F194" s="11"/>
      <c r="R194" s="22"/>
      <c r="S194" s="20"/>
      <c r="T194" s="15"/>
      <c r="U194" s="15"/>
      <c r="V194" s="15"/>
      <c r="W194" s="15"/>
      <c r="X194" s="22"/>
      <c r="Y194" s="15"/>
    </row>
    <row r="195" spans="2:25" x14ac:dyDescent="0.2">
      <c r="B195" s="11"/>
      <c r="E195" s="11"/>
      <c r="F195" s="11"/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201" spans="2:25" x14ac:dyDescent="0.2">
      <c r="B201" s="11"/>
      <c r="E201" s="11"/>
      <c r="F201" s="11"/>
      <c r="R201" s="26"/>
      <c r="S201" s="20"/>
      <c r="W201" s="14"/>
      <c r="X201" s="14"/>
      <c r="Y201" s="27"/>
    </row>
    <row r="202" spans="2:25" x14ac:dyDescent="0.2">
      <c r="B202" s="11"/>
      <c r="E202" s="11"/>
      <c r="F202" s="11"/>
      <c r="R202" s="26"/>
      <c r="S202" s="20"/>
      <c r="X202" s="14"/>
    </row>
    <row r="204" spans="2:25" x14ac:dyDescent="0.2">
      <c r="B204" s="11"/>
      <c r="E204" s="11"/>
      <c r="F204" s="11"/>
      <c r="N204" s="20"/>
      <c r="R204" s="15"/>
      <c r="S204" s="20"/>
      <c r="X204" s="22"/>
      <c r="Y204" s="15"/>
    </row>
    <row r="205" spans="2:25" x14ac:dyDescent="0.2">
      <c r="B205" s="11"/>
      <c r="E205" s="11"/>
      <c r="F205" s="11"/>
      <c r="R205" s="22"/>
      <c r="S205" s="20"/>
      <c r="T205" s="15"/>
      <c r="U205" s="15"/>
      <c r="V205" s="15"/>
      <c r="W205" s="15"/>
      <c r="X205" s="22"/>
      <c r="Y205" s="15"/>
    </row>
    <row r="206" spans="2:25" x14ac:dyDescent="0.2">
      <c r="B206" s="11"/>
      <c r="E206" s="11"/>
      <c r="F206" s="11"/>
      <c r="N206" s="20"/>
      <c r="P206" s="20"/>
      <c r="R206" s="22"/>
      <c r="S206" s="20"/>
      <c r="T206" s="15"/>
      <c r="U206" s="15"/>
      <c r="V206" s="15"/>
      <c r="W206" s="15"/>
      <c r="X206" s="22"/>
      <c r="Y206" s="15"/>
    </row>
    <row r="208" spans="2:25" x14ac:dyDescent="0.2">
      <c r="B208" s="11"/>
      <c r="E208" s="11"/>
      <c r="F208" s="11"/>
      <c r="R208" s="26"/>
      <c r="S208" s="20"/>
      <c r="W208" s="14"/>
      <c r="X208" s="14"/>
      <c r="Y208" s="27"/>
    </row>
    <row r="209" spans="2:26" x14ac:dyDescent="0.2">
      <c r="B209" s="11"/>
      <c r="E209" s="11"/>
      <c r="F209" s="11"/>
      <c r="R209" s="26"/>
      <c r="S209" s="20"/>
      <c r="X209" s="14"/>
    </row>
    <row r="211" spans="2:26" x14ac:dyDescent="0.2">
      <c r="B211" s="11"/>
      <c r="E211" s="11"/>
      <c r="F211" s="11"/>
      <c r="N211" s="20"/>
      <c r="R211" s="15"/>
      <c r="S211" s="20"/>
      <c r="X211" s="22"/>
      <c r="Y211" s="15"/>
    </row>
    <row r="212" spans="2:26" x14ac:dyDescent="0.2">
      <c r="B212" s="11"/>
      <c r="E212" s="11"/>
      <c r="F212" s="11"/>
      <c r="R212" s="22"/>
      <c r="S212" s="20"/>
      <c r="T212" s="15"/>
      <c r="U212" s="15"/>
      <c r="V212" s="15"/>
      <c r="W212" s="15"/>
      <c r="X212" s="22"/>
      <c r="Y212" s="15"/>
    </row>
    <row r="213" spans="2:26" x14ac:dyDescent="0.2">
      <c r="B213" s="11"/>
      <c r="E213" s="11"/>
      <c r="F213" s="11"/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5" spans="2:26" x14ac:dyDescent="0.2">
      <c r="B215" s="11"/>
      <c r="E215" s="11"/>
      <c r="F215" s="11"/>
      <c r="R215" s="26"/>
      <c r="S215" s="20"/>
      <c r="W215" s="14"/>
      <c r="X215" s="14"/>
      <c r="Y215" s="27"/>
    </row>
    <row r="216" spans="2:26" x14ac:dyDescent="0.2">
      <c r="B216" s="11"/>
      <c r="E216" s="11"/>
      <c r="F216" s="11"/>
      <c r="R216" s="26"/>
      <c r="S216" s="20"/>
      <c r="X216" s="14"/>
    </row>
    <row r="220" spans="2:26" x14ac:dyDescent="0.2">
      <c r="B220" s="11"/>
      <c r="E220" s="11"/>
      <c r="F220" s="11"/>
      <c r="Z220" s="20"/>
    </row>
    <row r="221" spans="2:26" x14ac:dyDescent="0.2">
      <c r="B221" s="11"/>
      <c r="E221" s="11"/>
      <c r="F221" s="11"/>
      <c r="N221" s="20"/>
    </row>
    <row r="222" spans="2:26" x14ac:dyDescent="0.2">
      <c r="B222" s="11"/>
      <c r="E222" s="11"/>
      <c r="F222" s="11"/>
      <c r="N222" s="20"/>
    </row>
    <row r="224" spans="2:26" x14ac:dyDescent="0.2">
      <c r="B224" s="11"/>
      <c r="E224" s="11"/>
      <c r="F224" s="11"/>
      <c r="N224" s="20"/>
      <c r="R224" s="15"/>
      <c r="S224" s="20"/>
      <c r="X224" s="22"/>
      <c r="Y224" s="15"/>
    </row>
    <row r="225" spans="2:25" x14ac:dyDescent="0.2">
      <c r="B225" s="11"/>
      <c r="E225" s="11"/>
      <c r="F225" s="11"/>
      <c r="R225" s="22"/>
      <c r="S225" s="20"/>
      <c r="T225" s="15"/>
      <c r="U225" s="15"/>
      <c r="V225" s="15"/>
      <c r="W225" s="15"/>
      <c r="X225" s="22"/>
      <c r="Y225" s="15"/>
    </row>
    <row r="226" spans="2:25" x14ac:dyDescent="0.2">
      <c r="B226" s="11"/>
      <c r="E226" s="11"/>
      <c r="F226" s="11"/>
      <c r="N226" s="20"/>
      <c r="P226" s="20"/>
      <c r="R226" s="22"/>
      <c r="S226" s="20"/>
      <c r="T226" s="15"/>
      <c r="U226" s="15"/>
      <c r="V226" s="15"/>
      <c r="W226" s="15"/>
      <c r="X226" s="22"/>
      <c r="Y226" s="15"/>
    </row>
    <row r="228" spans="2:25" x14ac:dyDescent="0.2">
      <c r="B228" s="11"/>
      <c r="E228" s="11"/>
      <c r="F228" s="11"/>
      <c r="R228" s="26"/>
      <c r="S228" s="20"/>
      <c r="W228" s="14"/>
      <c r="X228" s="14"/>
      <c r="Y228" s="27"/>
    </row>
    <row r="229" spans="2:25" x14ac:dyDescent="0.2">
      <c r="B229" s="11"/>
      <c r="E229" s="11"/>
      <c r="F229" s="11"/>
      <c r="R229" s="26"/>
      <c r="S229" s="20"/>
      <c r="X229" s="14"/>
    </row>
    <row r="231" spans="2:25" x14ac:dyDescent="0.2">
      <c r="B231" s="11"/>
      <c r="E231" s="11"/>
      <c r="F231" s="11"/>
      <c r="N231" s="20"/>
      <c r="R231" s="15"/>
      <c r="S231" s="20"/>
      <c r="X231" s="22"/>
      <c r="Y231" s="15"/>
    </row>
    <row r="232" spans="2:25" x14ac:dyDescent="0.2">
      <c r="B232" s="11"/>
      <c r="E232" s="11"/>
      <c r="F232" s="11"/>
      <c r="R232" s="22"/>
      <c r="S232" s="20"/>
      <c r="T232" s="15"/>
      <c r="U232" s="15"/>
      <c r="V232" s="15"/>
      <c r="W232" s="15"/>
      <c r="X232" s="22"/>
      <c r="Y232" s="15"/>
    </row>
    <row r="233" spans="2:25" x14ac:dyDescent="0.2">
      <c r="B233" s="11"/>
      <c r="E233" s="11"/>
      <c r="F233" s="11"/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8" spans="2:25" x14ac:dyDescent="0.2">
      <c r="B238" s="11"/>
      <c r="E238" s="11"/>
      <c r="F238" s="11"/>
      <c r="R238" s="26"/>
      <c r="S238" s="20"/>
      <c r="W238" s="14"/>
      <c r="X238" s="14"/>
      <c r="Y238" s="27"/>
    </row>
    <row r="239" spans="2:25" x14ac:dyDescent="0.2">
      <c r="B239" s="11"/>
      <c r="E239" s="11"/>
      <c r="F239" s="11"/>
      <c r="R239" s="26"/>
      <c r="S239" s="20"/>
      <c r="X239" s="14"/>
    </row>
    <row r="241" spans="2:25" x14ac:dyDescent="0.2">
      <c r="B241" s="11"/>
      <c r="E241" s="11"/>
      <c r="F241" s="11"/>
      <c r="N241" s="20"/>
      <c r="R241" s="15"/>
      <c r="S241" s="20"/>
      <c r="X241" s="22"/>
      <c r="Y241" s="15"/>
    </row>
    <row r="242" spans="2:25" x14ac:dyDescent="0.2">
      <c r="B242" s="11"/>
      <c r="E242" s="11"/>
      <c r="F242" s="11"/>
      <c r="R242" s="22"/>
      <c r="S242" s="20"/>
      <c r="T242" s="15"/>
      <c r="U242" s="15"/>
      <c r="V242" s="15"/>
      <c r="W242" s="15"/>
      <c r="X242" s="22"/>
      <c r="Y242" s="15"/>
    </row>
    <row r="243" spans="2:25" x14ac:dyDescent="0.2">
      <c r="B243" s="11"/>
      <c r="E243" s="11"/>
      <c r="F243" s="11"/>
      <c r="N243" s="20"/>
      <c r="P243" s="20"/>
      <c r="R243" s="22"/>
      <c r="S243" s="20"/>
      <c r="T243" s="15"/>
      <c r="U243" s="15"/>
      <c r="V243" s="15"/>
      <c r="W243" s="15"/>
      <c r="X243" s="22"/>
      <c r="Y243" s="15"/>
    </row>
    <row r="244" spans="2:25" x14ac:dyDescent="0.2">
      <c r="B244" s="11"/>
      <c r="E244" s="11"/>
      <c r="F244" s="11"/>
      <c r="N244" s="20"/>
    </row>
    <row r="245" spans="2:25" x14ac:dyDescent="0.2">
      <c r="B245" s="11"/>
      <c r="E245" s="11"/>
      <c r="F245" s="11"/>
      <c r="N245" s="25"/>
      <c r="P245" s="25"/>
      <c r="R245" s="25"/>
      <c r="S245" s="25"/>
      <c r="X245" s="25"/>
    </row>
    <row r="247" spans="2:25" x14ac:dyDescent="0.2">
      <c r="B247" s="11"/>
      <c r="E247" s="11"/>
      <c r="F247" s="11"/>
      <c r="N247" s="20"/>
      <c r="R247" s="15"/>
      <c r="S247" s="20"/>
      <c r="X247" s="22"/>
      <c r="Y247" s="15"/>
    </row>
    <row r="248" spans="2:25" x14ac:dyDescent="0.2">
      <c r="B248" s="11"/>
      <c r="E248" s="11"/>
      <c r="F248" s="11"/>
      <c r="R248" s="22"/>
      <c r="S248" s="20"/>
      <c r="T248" s="15"/>
      <c r="U248" s="15"/>
      <c r="V248" s="15"/>
      <c r="W248" s="15"/>
      <c r="X248" s="22"/>
      <c r="Y248" s="15"/>
    </row>
    <row r="249" spans="2:25" x14ac:dyDescent="0.2">
      <c r="B249" s="11"/>
      <c r="E249" s="11"/>
      <c r="F249" s="11"/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2:25" x14ac:dyDescent="0.2">
      <c r="B250" s="11"/>
      <c r="E250" s="11"/>
      <c r="F250" s="11"/>
      <c r="N250" s="20"/>
    </row>
    <row r="251" spans="2:25" x14ac:dyDescent="0.2">
      <c r="B251" s="11"/>
      <c r="E251" s="11"/>
      <c r="F251" s="11"/>
      <c r="N251" s="25"/>
      <c r="P251" s="25"/>
      <c r="R251" s="25"/>
      <c r="S251" s="25"/>
      <c r="X251" s="25"/>
    </row>
    <row r="253" spans="2:25" x14ac:dyDescent="0.2">
      <c r="B253" s="11"/>
      <c r="E253" s="11"/>
      <c r="F253" s="11"/>
      <c r="N253" s="20"/>
      <c r="R253" s="15"/>
      <c r="S253" s="20"/>
      <c r="X253" s="22"/>
      <c r="Y253" s="15"/>
    </row>
    <row r="254" spans="2:25" x14ac:dyDescent="0.2">
      <c r="B254" s="11"/>
      <c r="E254" s="11"/>
      <c r="F254" s="11"/>
      <c r="R254" s="22"/>
      <c r="S254" s="20"/>
      <c r="T254" s="15"/>
      <c r="U254" s="15"/>
      <c r="V254" s="15"/>
      <c r="W254" s="15"/>
      <c r="X254" s="22"/>
      <c r="Y254" s="15"/>
    </row>
    <row r="255" spans="2:25" x14ac:dyDescent="0.2">
      <c r="B255" s="11"/>
      <c r="E255" s="11"/>
      <c r="F255" s="11"/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6" spans="2:25" x14ac:dyDescent="0.2">
      <c r="B256" s="11"/>
      <c r="E256" s="11"/>
      <c r="F256" s="11"/>
      <c r="N256" s="20"/>
    </row>
    <row r="258" spans="2:25" x14ac:dyDescent="0.2">
      <c r="B258" s="11"/>
      <c r="E258" s="11"/>
      <c r="F258" s="11"/>
      <c r="N258" s="20"/>
      <c r="R258" s="15"/>
      <c r="S258" s="20"/>
      <c r="X258" s="22"/>
      <c r="Y258" s="15"/>
    </row>
    <row r="259" spans="2:25" x14ac:dyDescent="0.2">
      <c r="B259" s="11"/>
      <c r="E259" s="11"/>
      <c r="F259" s="11"/>
      <c r="R259" s="22"/>
      <c r="S259" s="20"/>
      <c r="T259" s="15"/>
      <c r="U259" s="15"/>
      <c r="V259" s="15"/>
      <c r="W259" s="15"/>
      <c r="X259" s="22"/>
      <c r="Y259" s="15"/>
    </row>
    <row r="260" spans="2:25" x14ac:dyDescent="0.2">
      <c r="B260" s="11"/>
      <c r="E260" s="11"/>
      <c r="F260" s="11"/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1" spans="2:25" x14ac:dyDescent="0.2">
      <c r="B261" s="11"/>
      <c r="E261" s="11"/>
      <c r="F261" s="11"/>
      <c r="N261" s="20"/>
    </row>
    <row r="262" spans="2:25" x14ac:dyDescent="0.2">
      <c r="B262" s="11"/>
      <c r="E262" s="11"/>
      <c r="F262" s="11"/>
      <c r="N262" s="25"/>
      <c r="P262" s="25"/>
      <c r="R262" s="25"/>
      <c r="S262" s="25"/>
      <c r="X262" s="25"/>
    </row>
    <row r="264" spans="2:25" x14ac:dyDescent="0.2">
      <c r="B264" s="11"/>
      <c r="E264" s="11"/>
      <c r="F264" s="11"/>
      <c r="N264" s="20"/>
      <c r="R264" s="15"/>
      <c r="S264" s="20"/>
      <c r="X264" s="22"/>
      <c r="Y264" s="15"/>
    </row>
    <row r="265" spans="2:25" x14ac:dyDescent="0.2">
      <c r="B265" s="11"/>
      <c r="E265" s="11"/>
      <c r="F265" s="11"/>
      <c r="R265" s="22"/>
      <c r="S265" s="20"/>
      <c r="T265" s="15"/>
      <c r="U265" s="15"/>
      <c r="V265" s="15"/>
      <c r="W265" s="15"/>
      <c r="X265" s="22"/>
      <c r="Y265" s="15"/>
    </row>
    <row r="266" spans="2:25" x14ac:dyDescent="0.2">
      <c r="B266" s="11"/>
      <c r="E266" s="11"/>
      <c r="F266" s="11"/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8" spans="2:25" x14ac:dyDescent="0.2">
      <c r="B268" s="11"/>
      <c r="E268" s="11"/>
      <c r="F268" s="11"/>
      <c r="R268" s="26"/>
      <c r="S268" s="20"/>
      <c r="W268" s="14"/>
      <c r="X268" s="14"/>
      <c r="Y268" s="27"/>
    </row>
    <row r="269" spans="2:25" x14ac:dyDescent="0.2">
      <c r="B269" s="11"/>
      <c r="E269" s="11"/>
      <c r="F269" s="11"/>
      <c r="R269" s="26"/>
      <c r="S269" s="20"/>
      <c r="X269" s="14"/>
    </row>
    <row r="272" spans="2:25" x14ac:dyDescent="0.2">
      <c r="B272" s="11"/>
      <c r="E272" s="11"/>
      <c r="F272" s="11"/>
      <c r="N272" s="25"/>
      <c r="P272" s="25"/>
      <c r="R272" s="25"/>
      <c r="S272" s="25"/>
      <c r="X272" s="25"/>
    </row>
    <row r="274" spans="2:25" x14ac:dyDescent="0.2">
      <c r="B274" s="11"/>
      <c r="E274" s="11"/>
      <c r="F274" s="11"/>
      <c r="N274" s="20"/>
      <c r="R274" s="15"/>
      <c r="S274" s="20"/>
      <c r="X274" s="22"/>
      <c r="Y274" s="15"/>
    </row>
    <row r="275" spans="2:25" x14ac:dyDescent="0.2">
      <c r="B275" s="11"/>
      <c r="E275" s="11"/>
      <c r="F275" s="11"/>
      <c r="R275" s="22"/>
      <c r="S275" s="20"/>
      <c r="T275" s="15"/>
      <c r="U275" s="15"/>
      <c r="V275" s="15"/>
      <c r="W275" s="15"/>
      <c r="X275" s="22"/>
      <c r="Y275" s="15"/>
    </row>
    <row r="276" spans="2:25" x14ac:dyDescent="0.2">
      <c r="B276" s="11"/>
      <c r="E276" s="11"/>
      <c r="F276" s="11"/>
      <c r="N276" s="20"/>
      <c r="P276" s="20"/>
      <c r="R276" s="22"/>
      <c r="S276" s="20"/>
      <c r="T276" s="15"/>
      <c r="U276" s="15"/>
      <c r="V276" s="15"/>
      <c r="W276" s="15"/>
      <c r="X276" s="22"/>
      <c r="Y276" s="15"/>
    </row>
    <row r="278" spans="2:25" x14ac:dyDescent="0.2">
      <c r="B278" s="11"/>
      <c r="E278" s="11"/>
      <c r="F278" s="11"/>
      <c r="R278" s="26"/>
      <c r="S278" s="20"/>
      <c r="W278" s="14"/>
      <c r="X278" s="14"/>
      <c r="Y278" s="27"/>
    </row>
    <row r="279" spans="2:25" x14ac:dyDescent="0.2">
      <c r="B279" s="11"/>
      <c r="E279" s="11"/>
      <c r="F279" s="11"/>
      <c r="R279" s="26"/>
      <c r="S279" s="20"/>
      <c r="X279" s="14"/>
    </row>
    <row r="281" spans="2:25" x14ac:dyDescent="0.2">
      <c r="B281" s="11"/>
      <c r="E281" s="11"/>
      <c r="F281" s="11"/>
      <c r="N281" s="20"/>
      <c r="R281" s="15"/>
      <c r="S281" s="20"/>
      <c r="X281" s="22"/>
      <c r="Y281" s="15"/>
    </row>
    <row r="282" spans="2:25" x14ac:dyDescent="0.2">
      <c r="B282" s="11"/>
      <c r="E282" s="11"/>
      <c r="F282" s="11"/>
      <c r="R282" s="22"/>
      <c r="S282" s="20"/>
      <c r="T282" s="15"/>
      <c r="U282" s="15"/>
      <c r="V282" s="15"/>
      <c r="W282" s="15"/>
      <c r="X282" s="22"/>
      <c r="Y282" s="15"/>
    </row>
    <row r="283" spans="2:25" x14ac:dyDescent="0.2">
      <c r="B283" s="11"/>
      <c r="E283" s="11"/>
      <c r="F283" s="11"/>
      <c r="N283" s="20"/>
      <c r="P283" s="20"/>
      <c r="R283" s="22"/>
      <c r="S283" s="20"/>
      <c r="T283" s="15"/>
      <c r="U283" s="15"/>
      <c r="V283" s="15"/>
      <c r="W283" s="15"/>
      <c r="X283" s="22"/>
      <c r="Y283" s="15"/>
    </row>
    <row r="285" spans="2:25" x14ac:dyDescent="0.2">
      <c r="B285" s="11"/>
      <c r="E285" s="11"/>
      <c r="F285" s="11"/>
      <c r="R285" s="26"/>
      <c r="S285" s="20"/>
      <c r="W285" s="14"/>
      <c r="X285" s="14"/>
      <c r="Y285" s="27"/>
    </row>
    <row r="286" spans="2:25" x14ac:dyDescent="0.2">
      <c r="B286" s="11"/>
      <c r="E286" s="11"/>
      <c r="F286" s="11"/>
      <c r="R286" s="26"/>
      <c r="S286" s="20"/>
      <c r="X286" s="14"/>
    </row>
    <row r="288" spans="2:25" x14ac:dyDescent="0.2">
      <c r="B288" s="11"/>
      <c r="E288" s="11"/>
      <c r="F288" s="11"/>
      <c r="N288" s="20"/>
      <c r="R288" s="15"/>
      <c r="S288" s="20"/>
      <c r="X288" s="22"/>
      <c r="Y288" s="15"/>
    </row>
    <row r="289" spans="2:26" x14ac:dyDescent="0.2">
      <c r="B289" s="11"/>
      <c r="E289" s="11"/>
      <c r="F289" s="11"/>
      <c r="R289" s="22"/>
      <c r="S289" s="20"/>
      <c r="T289" s="15"/>
      <c r="U289" s="15"/>
      <c r="V289" s="15"/>
      <c r="W289" s="15"/>
      <c r="X289" s="22"/>
      <c r="Y289" s="15"/>
    </row>
    <row r="290" spans="2:26" x14ac:dyDescent="0.2">
      <c r="B290" s="11"/>
      <c r="E290" s="11"/>
      <c r="F290" s="11"/>
      <c r="N290" s="20"/>
      <c r="P290" s="20"/>
      <c r="R290" s="22"/>
      <c r="S290" s="20"/>
      <c r="T290" s="15"/>
      <c r="U290" s="15"/>
      <c r="V290" s="15"/>
      <c r="W290" s="15"/>
      <c r="X290" s="22"/>
      <c r="Y290" s="15"/>
    </row>
    <row r="292" spans="2:26" x14ac:dyDescent="0.2">
      <c r="B292" s="11"/>
      <c r="E292" s="11"/>
      <c r="F292" s="11"/>
      <c r="R292" s="26"/>
      <c r="S292" s="20"/>
      <c r="W292" s="14"/>
      <c r="X292" s="14"/>
      <c r="Y292" s="27"/>
    </row>
    <row r="293" spans="2:26" x14ac:dyDescent="0.2">
      <c r="B293" s="11"/>
      <c r="E293" s="11"/>
      <c r="F293" s="11"/>
      <c r="R293" s="26"/>
      <c r="S293" s="20"/>
      <c r="X293" s="14"/>
    </row>
    <row r="302" spans="2:26" x14ac:dyDescent="0.2">
      <c r="B302" s="11"/>
      <c r="E302" s="11"/>
      <c r="F302" s="11"/>
      <c r="Z302" s="20"/>
    </row>
    <row r="303" spans="2:26" x14ac:dyDescent="0.2">
      <c r="B303" s="11"/>
      <c r="E303" s="11"/>
      <c r="F303" s="11"/>
      <c r="N303" s="20"/>
    </row>
    <row r="304" spans="2:26" x14ac:dyDescent="0.2">
      <c r="B304" s="11"/>
      <c r="E304" s="11"/>
      <c r="F304" s="11"/>
      <c r="N304" s="20"/>
    </row>
    <row r="306" spans="2:25" x14ac:dyDescent="0.2">
      <c r="B306" s="11"/>
      <c r="E306" s="11"/>
      <c r="F306" s="11"/>
      <c r="N306" s="20"/>
      <c r="R306" s="15"/>
      <c r="S306" s="20"/>
      <c r="X306" s="22"/>
      <c r="Y306" s="15"/>
    </row>
    <row r="307" spans="2:25" x14ac:dyDescent="0.2">
      <c r="B307" s="11"/>
      <c r="E307" s="11"/>
      <c r="F307" s="11"/>
      <c r="R307" s="22"/>
      <c r="S307" s="20"/>
      <c r="T307" s="15"/>
      <c r="U307" s="15"/>
      <c r="V307" s="15"/>
      <c r="W307" s="15"/>
      <c r="X307" s="22"/>
      <c r="Y307" s="15"/>
    </row>
    <row r="308" spans="2:25" x14ac:dyDescent="0.2">
      <c r="B308" s="11"/>
      <c r="E308" s="11"/>
      <c r="F308" s="11"/>
      <c r="N308" s="20"/>
      <c r="P308" s="20"/>
      <c r="R308" s="22"/>
      <c r="S308" s="20"/>
      <c r="T308" s="15"/>
      <c r="U308" s="15"/>
      <c r="V308" s="15"/>
      <c r="W308" s="15"/>
      <c r="X308" s="22"/>
      <c r="Y308" s="15"/>
    </row>
    <row r="314" spans="2:25" x14ac:dyDescent="0.2">
      <c r="B314" s="11"/>
      <c r="E314" s="11"/>
      <c r="F314" s="11"/>
      <c r="R314" s="26"/>
      <c r="S314" s="20"/>
      <c r="W314" s="14"/>
      <c r="X314" s="14"/>
      <c r="Y314" s="27"/>
    </row>
    <row r="315" spans="2:25" x14ac:dyDescent="0.2">
      <c r="B315" s="11"/>
      <c r="E315" s="11"/>
      <c r="F315" s="11"/>
      <c r="R315" s="26"/>
      <c r="S315" s="20"/>
      <c r="X315" s="14"/>
    </row>
    <row r="317" spans="2:25" x14ac:dyDescent="0.2">
      <c r="B317" s="11"/>
      <c r="E317" s="11"/>
      <c r="F317" s="11"/>
      <c r="N317" s="20"/>
      <c r="R317" s="15"/>
      <c r="S317" s="20"/>
      <c r="X317" s="22"/>
      <c r="Y317" s="15"/>
    </row>
    <row r="318" spans="2:25" x14ac:dyDescent="0.2">
      <c r="B318" s="11"/>
      <c r="E318" s="11"/>
      <c r="F318" s="11"/>
      <c r="R318" s="22"/>
      <c r="S318" s="20"/>
      <c r="T318" s="15"/>
      <c r="U318" s="15"/>
      <c r="V318" s="15"/>
      <c r="W318" s="15"/>
      <c r="X318" s="22"/>
      <c r="Y318" s="15"/>
    </row>
    <row r="319" spans="2:25" x14ac:dyDescent="0.2">
      <c r="B319" s="11"/>
      <c r="E319" s="11"/>
      <c r="F319" s="11"/>
      <c r="N319" s="20"/>
      <c r="P319" s="20"/>
      <c r="R319" s="22"/>
      <c r="S319" s="20"/>
      <c r="T319" s="15"/>
      <c r="U319" s="15"/>
      <c r="V319" s="15"/>
      <c r="W319" s="15"/>
      <c r="X319" s="22"/>
      <c r="Y319" s="15"/>
    </row>
    <row r="326" spans="2:25" x14ac:dyDescent="0.2">
      <c r="B326" s="11"/>
      <c r="E326" s="11"/>
      <c r="F326" s="11"/>
      <c r="R326" s="26"/>
      <c r="S326" s="20"/>
      <c r="W326" s="14"/>
      <c r="X326" s="14"/>
      <c r="Y326" s="27"/>
    </row>
    <row r="327" spans="2:25" x14ac:dyDescent="0.2">
      <c r="B327" s="11"/>
      <c r="E327" s="11"/>
      <c r="F327" s="11"/>
      <c r="R327" s="26"/>
      <c r="S327" s="20"/>
      <c r="X327" s="14"/>
    </row>
    <row r="329" spans="2:25" x14ac:dyDescent="0.2">
      <c r="B329" s="11"/>
      <c r="E329" s="11"/>
      <c r="F329" s="11"/>
      <c r="N329" s="20"/>
      <c r="R329" s="15"/>
      <c r="S329" s="20"/>
      <c r="X329" s="22"/>
      <c r="Y329" s="15"/>
    </row>
    <row r="330" spans="2:25" x14ac:dyDescent="0.2">
      <c r="B330" s="11"/>
      <c r="E330" s="11"/>
      <c r="F330" s="11"/>
      <c r="R330" s="22"/>
      <c r="S330" s="20"/>
      <c r="T330" s="15"/>
      <c r="U330" s="15"/>
      <c r="V330" s="15"/>
      <c r="W330" s="15"/>
      <c r="X330" s="22"/>
      <c r="Y330" s="15"/>
    </row>
    <row r="331" spans="2:25" x14ac:dyDescent="0.2">
      <c r="B331" s="11"/>
      <c r="E331" s="11"/>
      <c r="F331" s="11"/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4" spans="2:25" x14ac:dyDescent="0.2">
      <c r="B334" s="11"/>
      <c r="E334" s="11"/>
      <c r="F334" s="11"/>
      <c r="R334" s="26"/>
      <c r="S334" s="20"/>
      <c r="W334" s="14"/>
      <c r="X334" s="14"/>
      <c r="Y334" s="27"/>
    </row>
    <row r="335" spans="2:25" x14ac:dyDescent="0.2">
      <c r="B335" s="11"/>
      <c r="E335" s="11"/>
      <c r="F335" s="11"/>
      <c r="R335" s="26"/>
      <c r="S335" s="20"/>
      <c r="X335" s="14"/>
    </row>
    <row r="337" spans="2:26" x14ac:dyDescent="0.2">
      <c r="B337" s="11"/>
      <c r="E337" s="11"/>
      <c r="F337" s="11"/>
      <c r="N337" s="20"/>
      <c r="R337" s="15"/>
      <c r="S337" s="20"/>
      <c r="X337" s="22"/>
      <c r="Y337" s="15"/>
    </row>
    <row r="338" spans="2:26" x14ac:dyDescent="0.2">
      <c r="B338" s="11"/>
      <c r="E338" s="11"/>
      <c r="F338" s="11"/>
      <c r="R338" s="22"/>
      <c r="S338" s="20"/>
      <c r="T338" s="15"/>
      <c r="U338" s="15"/>
      <c r="V338" s="15"/>
      <c r="W338" s="15"/>
      <c r="X338" s="22"/>
      <c r="Y338" s="15"/>
    </row>
    <row r="339" spans="2:26" x14ac:dyDescent="0.2">
      <c r="B339" s="11"/>
      <c r="E339" s="11"/>
      <c r="F339" s="11"/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0" spans="2:26" x14ac:dyDescent="0.2">
      <c r="B340" s="11"/>
      <c r="E340" s="11"/>
      <c r="F340" s="11"/>
      <c r="N340" s="20"/>
    </row>
    <row r="341" spans="2:26" x14ac:dyDescent="0.2">
      <c r="B341" s="11"/>
      <c r="E341" s="11"/>
      <c r="F341" s="11"/>
      <c r="N341" s="25"/>
      <c r="P341" s="25"/>
      <c r="R341" s="25"/>
      <c r="S341" s="25"/>
      <c r="X341" s="25"/>
      <c r="Z341" s="20"/>
    </row>
    <row r="342" spans="2:26" x14ac:dyDescent="0.2">
      <c r="B342" s="11"/>
      <c r="E342" s="11"/>
      <c r="F342" s="11"/>
      <c r="N342" s="20"/>
      <c r="R342" s="15"/>
      <c r="S342" s="20"/>
      <c r="X342" s="22"/>
      <c r="Y342" s="15"/>
    </row>
    <row r="343" spans="2:26" x14ac:dyDescent="0.2">
      <c r="B343" s="11"/>
      <c r="E343" s="11"/>
      <c r="F343" s="11"/>
      <c r="R343" s="22"/>
      <c r="S343" s="20"/>
      <c r="T343" s="15"/>
      <c r="U343" s="15"/>
      <c r="V343" s="15"/>
      <c r="W343" s="15"/>
      <c r="X343" s="22"/>
      <c r="Y343" s="15"/>
    </row>
    <row r="344" spans="2:26" x14ac:dyDescent="0.2">
      <c r="B344" s="11"/>
      <c r="E344" s="11"/>
      <c r="F344" s="11"/>
      <c r="N344" s="20"/>
      <c r="P344" s="20"/>
      <c r="R344" s="22"/>
      <c r="S344" s="20"/>
      <c r="T344" s="15"/>
      <c r="U344" s="15"/>
      <c r="V344" s="15"/>
      <c r="W344" s="15"/>
      <c r="X344" s="22"/>
      <c r="Y344" s="15"/>
    </row>
    <row r="346" spans="2:26" x14ac:dyDescent="0.2">
      <c r="B346" s="11"/>
      <c r="E346" s="11"/>
      <c r="F346" s="11"/>
      <c r="R346" s="26"/>
      <c r="S346" s="20"/>
      <c r="W346" s="14"/>
      <c r="X346" s="14"/>
      <c r="Y346" s="27"/>
    </row>
    <row r="347" spans="2:26" x14ac:dyDescent="0.2">
      <c r="B347" s="11"/>
      <c r="E347" s="11"/>
      <c r="F347" s="11"/>
      <c r="R347" s="26"/>
      <c r="S347" s="20"/>
      <c r="X347" s="14"/>
    </row>
    <row r="349" spans="2:26" x14ac:dyDescent="0.2">
      <c r="B349" s="11"/>
      <c r="E349" s="11"/>
      <c r="F349" s="11"/>
      <c r="N349" s="20"/>
      <c r="R349" s="15"/>
      <c r="S349" s="20"/>
      <c r="X349" s="22"/>
      <c r="Y349" s="15"/>
    </row>
    <row r="350" spans="2:26" x14ac:dyDescent="0.2">
      <c r="B350" s="11"/>
      <c r="E350" s="11"/>
      <c r="F350" s="11"/>
      <c r="R350" s="22"/>
      <c r="S350" s="20"/>
      <c r="T350" s="15"/>
      <c r="U350" s="15"/>
      <c r="V350" s="15"/>
      <c r="W350" s="15"/>
      <c r="X350" s="22"/>
      <c r="Y350" s="15"/>
    </row>
    <row r="351" spans="2:26" x14ac:dyDescent="0.2">
      <c r="B351" s="11"/>
      <c r="E351" s="11"/>
      <c r="F351" s="11"/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2" spans="2:26" x14ac:dyDescent="0.2">
      <c r="B352" s="11"/>
      <c r="E352" s="11"/>
      <c r="F352" s="11"/>
      <c r="N352" s="20"/>
    </row>
    <row r="353" spans="2:25" x14ac:dyDescent="0.2">
      <c r="B353" s="11"/>
      <c r="E353" s="11"/>
      <c r="F353" s="11"/>
      <c r="N353" s="25"/>
      <c r="P353" s="25"/>
      <c r="R353" s="25"/>
      <c r="S353" s="25"/>
      <c r="X353" s="25"/>
    </row>
    <row r="355" spans="2:25" x14ac:dyDescent="0.2">
      <c r="B355" s="11"/>
      <c r="E355" s="11"/>
      <c r="F355" s="11"/>
      <c r="N355" s="20"/>
      <c r="R355" s="15"/>
      <c r="S355" s="20"/>
      <c r="X355" s="22"/>
      <c r="Y355" s="15"/>
    </row>
    <row r="356" spans="2:25" x14ac:dyDescent="0.2">
      <c r="B356" s="11"/>
      <c r="E356" s="11"/>
      <c r="F356" s="11"/>
      <c r="R356" s="22"/>
      <c r="S356" s="20"/>
      <c r="T356" s="15"/>
      <c r="U356" s="15"/>
      <c r="V356" s="15"/>
      <c r="W356" s="15"/>
      <c r="X356" s="22"/>
      <c r="Y356" s="15"/>
    </row>
    <row r="357" spans="2:25" x14ac:dyDescent="0.2">
      <c r="B357" s="11"/>
      <c r="E357" s="11"/>
      <c r="F357" s="11"/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59" spans="2:25" x14ac:dyDescent="0.2">
      <c r="B359" s="11"/>
      <c r="E359" s="11"/>
      <c r="F359" s="11"/>
      <c r="R359" s="26"/>
      <c r="S359" s="20"/>
      <c r="W359" s="14"/>
      <c r="X359" s="14"/>
      <c r="Y359" s="27"/>
    </row>
    <row r="360" spans="2:25" x14ac:dyDescent="0.2">
      <c r="B360" s="11"/>
      <c r="E360" s="11"/>
      <c r="F360" s="11"/>
      <c r="R360" s="26"/>
      <c r="S360" s="20"/>
      <c r="X360" s="14"/>
    </row>
    <row r="363" spans="2:25" x14ac:dyDescent="0.2">
      <c r="B363" s="11"/>
      <c r="E363" s="11"/>
      <c r="F363" s="11"/>
      <c r="N363" s="25"/>
      <c r="P363" s="25"/>
      <c r="R363" s="25"/>
      <c r="S363" s="25"/>
      <c r="X363" s="25"/>
    </row>
    <row r="365" spans="2:25" x14ac:dyDescent="0.2">
      <c r="B365" s="11"/>
      <c r="E365" s="11"/>
      <c r="F365" s="11"/>
      <c r="N365" s="20"/>
      <c r="R365" s="15"/>
      <c r="S365" s="20"/>
      <c r="X365" s="22"/>
      <c r="Y365" s="15"/>
    </row>
    <row r="366" spans="2:25" x14ac:dyDescent="0.2">
      <c r="B366" s="11"/>
      <c r="E366" s="11"/>
      <c r="F366" s="11"/>
      <c r="R366" s="22"/>
      <c r="S366" s="20"/>
      <c r="T366" s="15"/>
      <c r="U366" s="15"/>
      <c r="V366" s="15"/>
      <c r="W366" s="15"/>
      <c r="X366" s="22"/>
      <c r="Y366" s="15"/>
    </row>
    <row r="367" spans="2:25" x14ac:dyDescent="0.2">
      <c r="B367" s="11"/>
      <c r="E367" s="11"/>
      <c r="F367" s="11"/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68" spans="2:25" x14ac:dyDescent="0.2">
      <c r="B368" s="11"/>
      <c r="E368" s="11"/>
      <c r="F368" s="11"/>
      <c r="N368" s="20"/>
    </row>
    <row r="369" spans="2:25" x14ac:dyDescent="0.2">
      <c r="B369" s="11"/>
      <c r="E369" s="11"/>
      <c r="F369" s="11"/>
      <c r="N369" s="25"/>
      <c r="P369" s="25"/>
      <c r="R369" s="25"/>
      <c r="S369" s="25"/>
      <c r="X369" s="25"/>
    </row>
    <row r="371" spans="2:25" x14ac:dyDescent="0.2">
      <c r="B371" s="11"/>
      <c r="E371" s="11"/>
      <c r="F371" s="11"/>
      <c r="N371" s="20"/>
      <c r="R371" s="15"/>
      <c r="S371" s="20"/>
      <c r="X371" s="22"/>
      <c r="Y371" s="15"/>
    </row>
    <row r="372" spans="2:25" x14ac:dyDescent="0.2">
      <c r="B372" s="11"/>
      <c r="E372" s="11"/>
      <c r="F372" s="11"/>
      <c r="R372" s="22"/>
      <c r="S372" s="20"/>
      <c r="T372" s="15"/>
      <c r="U372" s="15"/>
      <c r="V372" s="15"/>
      <c r="W372" s="15"/>
      <c r="X372" s="22"/>
      <c r="Y372" s="15"/>
    </row>
    <row r="373" spans="2:25" x14ac:dyDescent="0.2">
      <c r="B373" s="11"/>
      <c r="E373" s="11"/>
      <c r="F373" s="11"/>
      <c r="N373" s="20"/>
      <c r="P373" s="20"/>
      <c r="R373" s="22"/>
      <c r="S373" s="20"/>
      <c r="T373" s="15"/>
      <c r="U373" s="15"/>
      <c r="V373" s="15"/>
      <c r="W373" s="15"/>
      <c r="X373" s="22"/>
      <c r="Y373" s="15"/>
    </row>
    <row r="377" spans="2:25" x14ac:dyDescent="0.2">
      <c r="B377" s="11"/>
      <c r="E377" s="11"/>
      <c r="F377" s="11"/>
      <c r="R377" s="26"/>
      <c r="S377" s="20"/>
      <c r="W377" s="14"/>
      <c r="X377" s="14"/>
      <c r="Y377" s="27"/>
    </row>
    <row r="378" spans="2:25" x14ac:dyDescent="0.2">
      <c r="B378" s="11"/>
      <c r="E378" s="11"/>
      <c r="F378" s="11"/>
      <c r="R378" s="26"/>
      <c r="S378" s="20"/>
      <c r="X378" s="14"/>
    </row>
    <row r="380" spans="2:25" x14ac:dyDescent="0.2">
      <c r="B380" s="11"/>
      <c r="E380" s="11"/>
      <c r="F380" s="11"/>
      <c r="N380" s="20"/>
      <c r="R380" s="15"/>
      <c r="S380" s="20"/>
      <c r="X380" s="22"/>
      <c r="Y380" s="15"/>
    </row>
    <row r="381" spans="2:25" x14ac:dyDescent="0.2">
      <c r="B381" s="11"/>
      <c r="E381" s="11"/>
      <c r="F381" s="11"/>
      <c r="R381" s="22"/>
      <c r="S381" s="20"/>
      <c r="T381" s="15"/>
      <c r="U381" s="15"/>
      <c r="V381" s="15"/>
      <c r="W381" s="15"/>
      <c r="X381" s="22"/>
      <c r="Y381" s="15"/>
    </row>
    <row r="382" spans="2:25" x14ac:dyDescent="0.2">
      <c r="B382" s="11"/>
      <c r="E382" s="11"/>
      <c r="F382" s="11"/>
      <c r="N382" s="20"/>
      <c r="P382" s="20"/>
      <c r="R382" s="22"/>
      <c r="S382" s="20"/>
      <c r="T382" s="15"/>
      <c r="U382" s="15"/>
      <c r="V382" s="15"/>
      <c r="W382" s="15"/>
      <c r="X382" s="22"/>
      <c r="Y382" s="15"/>
    </row>
    <row r="384" spans="2:25" x14ac:dyDescent="0.2">
      <c r="B384" s="11"/>
      <c r="E384" s="11"/>
      <c r="F384" s="11"/>
      <c r="R384" s="26"/>
      <c r="S384" s="20"/>
      <c r="W384" s="14"/>
      <c r="X384" s="14"/>
      <c r="Y384" s="27"/>
    </row>
    <row r="385" spans="2:26" x14ac:dyDescent="0.2">
      <c r="B385" s="11"/>
      <c r="E385" s="11"/>
      <c r="F385" s="11"/>
      <c r="R385" s="26"/>
      <c r="S385" s="20"/>
      <c r="X385" s="14"/>
      <c r="Y385" s="27"/>
      <c r="Z385" s="20"/>
    </row>
  </sheetData>
  <phoneticPr fontId="8" type="noConversion"/>
  <printOptions horizontalCentered="1"/>
  <pageMargins left="0.25" right="0.25" top="0.75" bottom="0.75" header="0.3" footer="0.3"/>
  <pageSetup paperSize="5" scale="9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Z366"/>
  <sheetViews>
    <sheetView showGridLines="0" zoomScaleNormal="100" zoomScaleSheetLayoutView="100" workbookViewId="0">
      <pane ySplit="7" topLeftCell="A8" activePane="bottomLeft" state="frozenSplit"/>
      <selection pane="bottomLeft" activeCell="E24" sqref="E24"/>
    </sheetView>
  </sheetViews>
  <sheetFormatPr defaultColWidth="9.77734375" defaultRowHeight="10" x14ac:dyDescent="0.2"/>
  <cols>
    <col min="1" max="1" width="29.10937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2" customWidth="1"/>
    <col min="6" max="6" width="13.77734375" style="42" customWidth="1"/>
    <col min="7" max="9" width="13.77734375" style="11" customWidth="1"/>
    <col min="10" max="10" width="19.77734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34.5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23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23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0.5" x14ac:dyDescent="0.25">
      <c r="A9" s="28" t="s">
        <v>13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ht="10.5" x14ac:dyDescent="0.25">
      <c r="A11" s="20" t="s">
        <v>17</v>
      </c>
      <c r="B11" s="20" t="s">
        <v>57</v>
      </c>
      <c r="C11" s="51">
        <v>4897677</v>
      </c>
      <c r="D11" s="39">
        <v>40210</v>
      </c>
      <c r="E11" s="36">
        <v>4812</v>
      </c>
      <c r="F11" s="42">
        <v>7289</v>
      </c>
      <c r="G11" s="45">
        <f t="shared" ref="G11:G18" si="0">ROUND(F11/E11,5)</f>
        <v>1.51475</v>
      </c>
      <c r="H11" s="53">
        <f t="shared" ref="H11:H18" si="1">ROUND(C11/I11*G11,2)</f>
        <v>306.31</v>
      </c>
      <c r="I11" s="24">
        <v>24220</v>
      </c>
      <c r="J11" s="37">
        <f>(ROUND(C11*G11,0))*(1.098)</f>
        <v>8145794.0880000005</v>
      </c>
      <c r="K11" s="1"/>
    </row>
    <row r="12" spans="1:23" x14ac:dyDescent="0.2">
      <c r="A12" s="20" t="s">
        <v>109</v>
      </c>
      <c r="B12" s="52" t="s">
        <v>110</v>
      </c>
      <c r="C12" s="43">
        <v>25732684</v>
      </c>
      <c r="D12" s="77">
        <v>40231</v>
      </c>
      <c r="E12" s="42">
        <v>4812</v>
      </c>
      <c r="F12" s="42">
        <v>7289</v>
      </c>
      <c r="G12" s="45">
        <f>ROUND(F12/E12,5)</f>
        <v>1.51475</v>
      </c>
      <c r="H12" s="53">
        <f>ROUND(C12/I12*G12,2)</f>
        <v>393.72</v>
      </c>
      <c r="I12" s="50">
        <v>99002</v>
      </c>
      <c r="J12" s="37">
        <f t="shared" ref="J12:J18" si="2">(ROUND(C12*G12,0))*(1.098)</f>
        <v>42798484.134000003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94</v>
      </c>
      <c r="B13" s="52" t="s">
        <v>83</v>
      </c>
      <c r="C13" s="51">
        <v>5850512</v>
      </c>
      <c r="D13" s="44">
        <v>40587</v>
      </c>
      <c r="E13" s="36">
        <v>5007</v>
      </c>
      <c r="F13" s="42">
        <v>7289</v>
      </c>
      <c r="G13" s="45">
        <f>ROUND(F13/E13,5)</f>
        <v>1.4557599999999999</v>
      </c>
      <c r="H13" s="53">
        <f>ROUND(C13/I13*G13,2)</f>
        <v>220.04</v>
      </c>
      <c r="I13" s="46">
        <v>38707</v>
      </c>
      <c r="J13" s="37">
        <f t="shared" si="2"/>
        <v>9351601.2180000003</v>
      </c>
    </row>
    <row r="14" spans="1:23" x14ac:dyDescent="0.2">
      <c r="A14" s="20" t="s">
        <v>12</v>
      </c>
      <c r="B14" s="52" t="s">
        <v>72</v>
      </c>
      <c r="C14" s="51">
        <v>2837934</v>
      </c>
      <c r="D14" s="44">
        <v>40787</v>
      </c>
      <c r="E14" s="36">
        <v>5098</v>
      </c>
      <c r="F14" s="42">
        <v>7289</v>
      </c>
      <c r="G14" s="45">
        <f t="shared" si="0"/>
        <v>1.4297800000000001</v>
      </c>
      <c r="H14" s="53">
        <f t="shared" si="1"/>
        <v>427.57</v>
      </c>
      <c r="I14" s="46">
        <v>9490</v>
      </c>
      <c r="J14" s="37">
        <f t="shared" si="2"/>
        <v>4455267.858</v>
      </c>
    </row>
    <row r="15" spans="1:23" x14ac:dyDescent="0.2">
      <c r="A15" s="20" t="s">
        <v>173</v>
      </c>
      <c r="B15" s="52" t="s">
        <v>175</v>
      </c>
      <c r="C15" s="51">
        <v>1092905</v>
      </c>
      <c r="D15" s="44">
        <v>42793</v>
      </c>
      <c r="E15" s="36">
        <v>5742</v>
      </c>
      <c r="F15" s="42">
        <v>7289</v>
      </c>
      <c r="G15" s="45">
        <f t="shared" si="0"/>
        <v>1.26942</v>
      </c>
      <c r="H15" s="53">
        <f t="shared" si="1"/>
        <v>207.1</v>
      </c>
      <c r="I15" s="46">
        <v>6699</v>
      </c>
      <c r="J15" s="37">
        <f t="shared" si="2"/>
        <v>1523315.79</v>
      </c>
    </row>
    <row r="16" spans="1:23" x14ac:dyDescent="0.2">
      <c r="A16" s="20" t="s">
        <v>28</v>
      </c>
      <c r="B16" s="52" t="s">
        <v>194</v>
      </c>
      <c r="C16" s="51">
        <v>10282703</v>
      </c>
      <c r="D16" s="44">
        <v>43177</v>
      </c>
      <c r="E16" s="36">
        <v>5942</v>
      </c>
      <c r="F16" s="42">
        <v>7289</v>
      </c>
      <c r="G16" s="45">
        <f t="shared" si="0"/>
        <v>1.2266900000000001</v>
      </c>
      <c r="H16" s="53">
        <f t="shared" si="1"/>
        <v>287.92</v>
      </c>
      <c r="I16" s="46">
        <v>43810</v>
      </c>
      <c r="J16" s="37">
        <f t="shared" si="2"/>
        <v>13849830.522000002</v>
      </c>
    </row>
    <row r="17" spans="1:25" x14ac:dyDescent="0.2">
      <c r="A17" s="20" t="s">
        <v>190</v>
      </c>
      <c r="B17" s="52" t="s">
        <v>191</v>
      </c>
      <c r="C17" s="51">
        <v>12357749</v>
      </c>
      <c r="D17" s="44">
        <v>43177</v>
      </c>
      <c r="E17" s="36">
        <v>5942</v>
      </c>
      <c r="F17" s="42">
        <v>7289</v>
      </c>
      <c r="G17" s="45">
        <f t="shared" si="0"/>
        <v>1.2266900000000001</v>
      </c>
      <c r="H17" s="53">
        <f t="shared" si="1"/>
        <v>238.05</v>
      </c>
      <c r="I17" s="46">
        <v>63681</v>
      </c>
      <c r="J17" s="37">
        <f t="shared" si="2"/>
        <v>16644721.446</v>
      </c>
    </row>
    <row r="18" spans="1:25" x14ac:dyDescent="0.2">
      <c r="A18" s="20" t="s">
        <v>5</v>
      </c>
      <c r="B18" s="52" t="s">
        <v>214</v>
      </c>
      <c r="C18" s="51">
        <v>21080732</v>
      </c>
      <c r="D18" s="44">
        <v>43908</v>
      </c>
      <c r="E18" s="36">
        <v>6218</v>
      </c>
      <c r="F18" s="42">
        <v>7289</v>
      </c>
      <c r="G18" s="45">
        <f t="shared" si="0"/>
        <v>1.1722399999999999</v>
      </c>
      <c r="H18" s="53">
        <f t="shared" si="1"/>
        <v>515.45000000000005</v>
      </c>
      <c r="I18" s="46">
        <v>47942</v>
      </c>
      <c r="J18" s="37">
        <f t="shared" si="2"/>
        <v>27133421.346000001</v>
      </c>
    </row>
    <row r="19" spans="1:25" x14ac:dyDescent="0.2">
      <c r="A19" s="20"/>
      <c r="B19" s="52"/>
      <c r="C19" s="51"/>
      <c r="D19" s="44"/>
      <c r="E19" s="36"/>
      <c r="G19" s="45"/>
      <c r="H19" s="53"/>
      <c r="I19" s="46"/>
      <c r="J19" s="54"/>
    </row>
    <row r="20" spans="1:25" ht="10.5" x14ac:dyDescent="0.25">
      <c r="A20" s="3"/>
      <c r="B20" s="119" t="s">
        <v>9</v>
      </c>
      <c r="C20" s="4"/>
      <c r="D20" s="5"/>
      <c r="E20" s="6"/>
      <c r="F20" s="6"/>
      <c r="G20" s="7"/>
      <c r="H20" s="6"/>
      <c r="I20" s="8">
        <f>SUM(I11:I18)</f>
        <v>333551</v>
      </c>
      <c r="J20" s="8">
        <f>SUM(J11:J18)</f>
        <v>123902436.40200001</v>
      </c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 t="s">
        <v>123</v>
      </c>
      <c r="C22" s="4"/>
      <c r="D22" s="5"/>
      <c r="E22" s="6"/>
      <c r="F22" s="6"/>
      <c r="G22" s="7"/>
      <c r="H22" s="9">
        <f>ROUND(J20/I20,2)</f>
        <v>371.46</v>
      </c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6"/>
      <c r="I25" s="8"/>
      <c r="J25" s="8"/>
      <c r="K25" s="1"/>
      <c r="N25" s="20"/>
      <c r="R25" s="15"/>
      <c r="S25" s="20"/>
      <c r="X25" s="22"/>
      <c r="Y25" s="15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  <c r="R26" s="22"/>
      <c r="S26" s="20"/>
      <c r="T26" s="15"/>
      <c r="U26" s="15"/>
      <c r="V26" s="15"/>
      <c r="W26" s="15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  <c r="N27" s="20"/>
      <c r="P27" s="20"/>
      <c r="R27" s="22"/>
      <c r="S27" s="20"/>
      <c r="T27" s="15"/>
      <c r="U27" s="15"/>
      <c r="V27" s="15"/>
      <c r="W27" s="15"/>
      <c r="X27" s="22"/>
      <c r="Y27" s="15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33"/>
      <c r="F31" s="33"/>
      <c r="G31" s="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3"/>
      <c r="F32" s="33"/>
      <c r="G32" s="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33"/>
      <c r="F33" s="33"/>
      <c r="G33" s="1"/>
      <c r="H33" s="23"/>
      <c r="I33" s="1"/>
      <c r="J33" s="8"/>
      <c r="K33" s="1"/>
    </row>
    <row r="34" spans="1:25" x14ac:dyDescent="0.2">
      <c r="A34" s="20"/>
      <c r="C34" s="14"/>
      <c r="H34" s="18"/>
      <c r="J34" s="24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G38" s="17"/>
      <c r="H38" s="18"/>
      <c r="J38" s="24"/>
    </row>
    <row r="39" spans="1:25" x14ac:dyDescent="0.2">
      <c r="A39" s="20"/>
      <c r="C39" s="14"/>
      <c r="G39" s="17"/>
      <c r="H39" s="18"/>
      <c r="J39" s="14"/>
      <c r="N39" s="20"/>
      <c r="R39" s="15"/>
      <c r="S39" s="20"/>
      <c r="X39" s="22"/>
      <c r="Y39" s="15"/>
    </row>
    <row r="40" spans="1:25" x14ac:dyDescent="0.2">
      <c r="A40" s="20"/>
      <c r="C40" s="14"/>
      <c r="G40" s="17"/>
      <c r="H40" s="18"/>
      <c r="J40" s="14"/>
      <c r="R40" s="22"/>
      <c r="S40" s="20"/>
      <c r="T40" s="15"/>
      <c r="U40" s="15"/>
      <c r="V40" s="15"/>
      <c r="W40" s="15"/>
      <c r="X40" s="22"/>
      <c r="Y40" s="15"/>
    </row>
    <row r="41" spans="1:25" x14ac:dyDescent="0.2">
      <c r="A41" s="20"/>
      <c r="C41" s="14"/>
      <c r="G41" s="17"/>
      <c r="H41" s="18"/>
      <c r="J41" s="14"/>
      <c r="N41" s="20"/>
      <c r="P41" s="20"/>
      <c r="R41" s="22"/>
      <c r="S41" s="20"/>
      <c r="T41" s="15"/>
      <c r="U41" s="15"/>
      <c r="V41" s="15"/>
      <c r="W41" s="15"/>
      <c r="X41" s="22"/>
      <c r="Y41" s="15"/>
    </row>
    <row r="42" spans="1:25" x14ac:dyDescent="0.2">
      <c r="A42" s="20"/>
      <c r="C42" s="14"/>
      <c r="G42" s="17"/>
      <c r="H42" s="18"/>
      <c r="J42" s="14"/>
    </row>
    <row r="43" spans="1:25" x14ac:dyDescent="0.2">
      <c r="A43" s="20"/>
      <c r="C43" s="14"/>
      <c r="G43" s="17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G56" s="17"/>
      <c r="H56" s="18"/>
      <c r="J56" s="14"/>
    </row>
    <row r="57" spans="1:25" x14ac:dyDescent="0.2">
      <c r="C57" s="14"/>
      <c r="G57" s="17"/>
      <c r="H57" s="18"/>
      <c r="J57" s="14"/>
      <c r="N57" s="20"/>
      <c r="R57" s="15"/>
      <c r="S57" s="20"/>
      <c r="X57" s="22"/>
      <c r="Y57" s="15"/>
    </row>
    <row r="58" spans="1:25" x14ac:dyDescent="0.2">
      <c r="C58" s="14"/>
      <c r="G58" s="17"/>
      <c r="H58" s="18"/>
      <c r="J58" s="14"/>
      <c r="R58" s="22"/>
      <c r="S58" s="20"/>
      <c r="T58" s="15"/>
      <c r="U58" s="15"/>
      <c r="V58" s="15"/>
      <c r="W58" s="15"/>
      <c r="X58" s="22"/>
      <c r="Y58" s="15"/>
    </row>
    <row r="59" spans="1:25" x14ac:dyDescent="0.2">
      <c r="C59" s="14"/>
      <c r="G59" s="17"/>
      <c r="H59" s="18"/>
      <c r="J59" s="14"/>
      <c r="N59" s="20"/>
      <c r="P59" s="20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C60" s="14"/>
      <c r="G60" s="17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G62" s="17"/>
      <c r="H62" s="18"/>
      <c r="J62" s="14"/>
    </row>
    <row r="63" spans="1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1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  <c r="N66" s="20"/>
    </row>
    <row r="67" spans="3:26" x14ac:dyDescent="0.2">
      <c r="C67" s="14"/>
      <c r="G67" s="17"/>
      <c r="H67" s="18"/>
      <c r="J67" s="14"/>
      <c r="N67" s="25"/>
      <c r="P67" s="25"/>
      <c r="R67" s="25"/>
      <c r="S67" s="25"/>
      <c r="X67" s="25"/>
    </row>
    <row r="68" spans="3:26" x14ac:dyDescent="0.2">
      <c r="C68" s="14"/>
      <c r="G68" s="17"/>
      <c r="H68" s="18"/>
      <c r="J68" s="14"/>
    </row>
    <row r="69" spans="3:26" x14ac:dyDescent="0.2">
      <c r="C69" s="14"/>
      <c r="G69" s="17"/>
      <c r="H69" s="18"/>
      <c r="J69" s="14"/>
    </row>
    <row r="70" spans="3:26" x14ac:dyDescent="0.2">
      <c r="C70" s="14"/>
      <c r="G70" s="17"/>
      <c r="H70" s="18"/>
      <c r="J70" s="14"/>
      <c r="N70" s="20"/>
      <c r="R70" s="15"/>
      <c r="S70" s="20"/>
      <c r="X70" s="22"/>
      <c r="Y70" s="15"/>
    </row>
    <row r="71" spans="3:26" x14ac:dyDescent="0.2"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3:26" x14ac:dyDescent="0.2"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</row>
    <row r="74" spans="3:26" x14ac:dyDescent="0.2">
      <c r="C74" s="14"/>
      <c r="H74" s="18"/>
      <c r="J74" s="14"/>
    </row>
    <row r="75" spans="3:26" x14ac:dyDescent="0.2">
      <c r="C75" s="14"/>
      <c r="E75" s="81"/>
      <c r="H75" s="18"/>
      <c r="J75" s="14"/>
    </row>
    <row r="76" spans="3:26" x14ac:dyDescent="0.2">
      <c r="C76" s="14"/>
      <c r="H76" s="18"/>
      <c r="J76" s="14"/>
    </row>
    <row r="77" spans="3:26" x14ac:dyDescent="0.2">
      <c r="C77" s="14"/>
      <c r="G77" s="17"/>
      <c r="H77" s="18"/>
      <c r="J77" s="14"/>
      <c r="Z77" s="20"/>
    </row>
    <row r="78" spans="3:26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6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  <c r="R83" s="26"/>
      <c r="S83" s="20"/>
      <c r="X83" s="14"/>
    </row>
    <row r="84" spans="3:25" x14ac:dyDescent="0.2">
      <c r="C84" s="14"/>
      <c r="G84" s="17"/>
      <c r="H84" s="18"/>
      <c r="J84" s="14"/>
    </row>
    <row r="85" spans="3:25" x14ac:dyDescent="0.2">
      <c r="C85" s="14"/>
      <c r="G85" s="17"/>
      <c r="H85" s="18"/>
      <c r="J85" s="14"/>
      <c r="N85" s="20"/>
      <c r="R85" s="15"/>
      <c r="S85" s="20"/>
      <c r="X85" s="22"/>
      <c r="Y85" s="15"/>
    </row>
    <row r="86" spans="3:25" x14ac:dyDescent="0.2"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G90" s="17"/>
      <c r="H90" s="18"/>
      <c r="J90" s="14"/>
    </row>
    <row r="91" spans="3:25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5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5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5" x14ac:dyDescent="0.2">
      <c r="C94" s="14"/>
      <c r="G94" s="17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6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G120" s="17"/>
      <c r="H120" s="18"/>
      <c r="J120" s="14"/>
      <c r="Z120" s="20"/>
    </row>
    <row r="121" spans="3:26" x14ac:dyDescent="0.2">
      <c r="C121" s="14"/>
      <c r="G121" s="17"/>
      <c r="H121" s="18"/>
      <c r="J121" s="14"/>
      <c r="N121" s="20"/>
    </row>
    <row r="122" spans="3:26" x14ac:dyDescent="0.2">
      <c r="C122" s="14"/>
      <c r="G122" s="17"/>
      <c r="H122" s="18"/>
      <c r="J122" s="14"/>
      <c r="N122" s="20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  <c r="N124" s="20"/>
      <c r="R124" s="15"/>
      <c r="S124" s="20"/>
      <c r="X124" s="22"/>
      <c r="Y124" s="15"/>
    </row>
    <row r="125" spans="3:26" x14ac:dyDescent="0.2">
      <c r="C125" s="14"/>
      <c r="G125" s="17"/>
      <c r="H125" s="18"/>
      <c r="J125" s="14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  <c r="N126" s="20"/>
      <c r="P126" s="20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6"/>
      <c r="J129" s="14"/>
    </row>
    <row r="130" spans="3:25" x14ac:dyDescent="0.2">
      <c r="C130" s="14"/>
      <c r="G130" s="17"/>
      <c r="H130" s="16"/>
      <c r="J130" s="14"/>
      <c r="R130" s="26"/>
      <c r="S130" s="20"/>
      <c r="W130" s="14"/>
      <c r="X130" s="14"/>
      <c r="Y130" s="27"/>
    </row>
    <row r="131" spans="3:25" x14ac:dyDescent="0.2">
      <c r="C131" s="14"/>
      <c r="G131" s="17"/>
      <c r="H131" s="16"/>
      <c r="J131" s="14"/>
      <c r="R131" s="26"/>
      <c r="S131" s="20"/>
      <c r="X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N133" s="20"/>
      <c r="R133" s="15"/>
      <c r="S133" s="20"/>
      <c r="X133" s="22"/>
      <c r="Y133" s="15"/>
    </row>
    <row r="134" spans="3:25" x14ac:dyDescent="0.2">
      <c r="C134" s="14"/>
      <c r="G134" s="17"/>
      <c r="H134" s="16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6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</row>
    <row r="137" spans="3:25" x14ac:dyDescent="0.2">
      <c r="C137" s="14"/>
    </row>
    <row r="138" spans="3:25" x14ac:dyDescent="0.2">
      <c r="C138" s="14"/>
      <c r="G138" s="17"/>
      <c r="H138" s="16"/>
      <c r="J138" s="14"/>
      <c r="R138" s="26"/>
      <c r="S138" s="20"/>
      <c r="W138" s="14"/>
      <c r="X138" s="14"/>
      <c r="Y138" s="27"/>
    </row>
    <row r="139" spans="3:25" x14ac:dyDescent="0.2">
      <c r="C139" s="14"/>
      <c r="G139" s="17"/>
      <c r="H139" s="16"/>
      <c r="J139" s="14"/>
      <c r="R139" s="26"/>
      <c r="S139" s="20"/>
      <c r="X139" s="14"/>
    </row>
    <row r="140" spans="3:25" x14ac:dyDescent="0.2">
      <c r="C140" s="14"/>
      <c r="G140" s="17"/>
      <c r="H140" s="16"/>
      <c r="J140" s="14"/>
    </row>
    <row r="141" spans="3:25" x14ac:dyDescent="0.2">
      <c r="C141" s="14"/>
      <c r="G141" s="17"/>
      <c r="H141" s="16"/>
      <c r="J141" s="14"/>
      <c r="N141" s="20"/>
      <c r="R141" s="15"/>
      <c r="S141" s="20"/>
      <c r="X141" s="22"/>
      <c r="Y141" s="15"/>
    </row>
    <row r="142" spans="3:25" x14ac:dyDescent="0.2">
      <c r="C142" s="14"/>
      <c r="G142" s="17"/>
      <c r="H142" s="16"/>
      <c r="J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  <c r="G144" s="17"/>
      <c r="H144" s="16"/>
      <c r="J144" s="14"/>
      <c r="N144" s="20"/>
    </row>
    <row r="145" spans="3:26" x14ac:dyDescent="0.2">
      <c r="C145" s="14"/>
      <c r="N145" s="25"/>
      <c r="P145" s="25"/>
      <c r="R145" s="25"/>
      <c r="S145" s="25"/>
      <c r="X145" s="25"/>
    </row>
    <row r="146" spans="3:26" x14ac:dyDescent="0.2">
      <c r="C146" s="14"/>
    </row>
    <row r="147" spans="3:26" x14ac:dyDescent="0.2">
      <c r="C147" s="14"/>
      <c r="N147" s="20"/>
      <c r="R147" s="15"/>
      <c r="S147" s="20"/>
      <c r="X147" s="22"/>
      <c r="Y147" s="15"/>
    </row>
    <row r="148" spans="3:26" x14ac:dyDescent="0.2">
      <c r="C148" s="14"/>
      <c r="R148" s="22"/>
      <c r="S148" s="20"/>
      <c r="T148" s="15"/>
      <c r="U148" s="15"/>
      <c r="V148" s="15"/>
      <c r="W148" s="15"/>
      <c r="X148" s="22"/>
      <c r="Y148" s="15"/>
    </row>
    <row r="149" spans="3:26" x14ac:dyDescent="0.2"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6" x14ac:dyDescent="0.2">
      <c r="N150" s="20"/>
    </row>
    <row r="151" spans="3:26" x14ac:dyDescent="0.2">
      <c r="N151" s="25"/>
      <c r="P151" s="25"/>
      <c r="R151" s="25"/>
      <c r="S151" s="25"/>
      <c r="X151" s="25"/>
    </row>
    <row r="153" spans="3:26" x14ac:dyDescent="0.2">
      <c r="N153" s="20"/>
      <c r="R153" s="15"/>
      <c r="S153" s="20"/>
      <c r="X153" s="22"/>
      <c r="Y153" s="15"/>
    </row>
    <row r="154" spans="3:26" x14ac:dyDescent="0.2">
      <c r="R154" s="22"/>
      <c r="S154" s="20"/>
      <c r="T154" s="15"/>
      <c r="U154" s="15"/>
      <c r="V154" s="15"/>
      <c r="W154" s="15"/>
      <c r="X154" s="22"/>
      <c r="Y154" s="15"/>
    </row>
    <row r="155" spans="3:26" x14ac:dyDescent="0.2"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9" spans="3:26" x14ac:dyDescent="0.2">
      <c r="R159" s="26"/>
      <c r="S159" s="20"/>
      <c r="W159" s="14"/>
      <c r="X159" s="14"/>
      <c r="Y159" s="27"/>
    </row>
    <row r="160" spans="3:26" x14ac:dyDescent="0.2">
      <c r="R160" s="26"/>
      <c r="S160" s="20"/>
      <c r="X160" s="14"/>
      <c r="Z160" s="20"/>
    </row>
    <row r="161" spans="14:25" x14ac:dyDescent="0.2">
      <c r="N161" s="20"/>
      <c r="R161" s="15"/>
      <c r="S161" s="20"/>
      <c r="X161" s="22"/>
      <c r="Y161" s="15"/>
    </row>
    <row r="162" spans="14:25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5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5" spans="14:25" x14ac:dyDescent="0.2">
      <c r="R165" s="26"/>
      <c r="S165" s="20"/>
      <c r="W165" s="14"/>
      <c r="X165" s="14"/>
      <c r="Y165" s="27"/>
    </row>
    <row r="166" spans="14:25" x14ac:dyDescent="0.2">
      <c r="R166" s="26"/>
      <c r="S166" s="20"/>
      <c r="X166" s="14"/>
    </row>
    <row r="168" spans="14:25" x14ac:dyDescent="0.2">
      <c r="N168" s="20"/>
      <c r="R168" s="15"/>
      <c r="S168" s="20"/>
      <c r="X168" s="22"/>
      <c r="Y168" s="15"/>
    </row>
    <row r="169" spans="14:25" x14ac:dyDescent="0.2">
      <c r="R169" s="22"/>
      <c r="S169" s="20"/>
      <c r="T169" s="15"/>
      <c r="U169" s="15"/>
      <c r="V169" s="15"/>
      <c r="W169" s="15"/>
      <c r="X169" s="22"/>
      <c r="Y169" s="15"/>
    </row>
    <row r="170" spans="14:25" x14ac:dyDescent="0.2"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1" spans="14:25" x14ac:dyDescent="0.2">
      <c r="N171" s="20"/>
    </row>
    <row r="172" spans="14:25" x14ac:dyDescent="0.2">
      <c r="N172" s="25"/>
      <c r="P172" s="25"/>
      <c r="R172" s="25"/>
      <c r="S172" s="25"/>
      <c r="X172" s="25"/>
    </row>
    <row r="174" spans="14:25" x14ac:dyDescent="0.2">
      <c r="N174" s="20"/>
      <c r="R174" s="15"/>
      <c r="S174" s="20"/>
      <c r="X174" s="22"/>
      <c r="Y174" s="15"/>
    </row>
    <row r="175" spans="14:25" x14ac:dyDescent="0.2">
      <c r="R175" s="22"/>
      <c r="S175" s="20"/>
      <c r="T175" s="15"/>
      <c r="U175" s="15"/>
      <c r="V175" s="15"/>
      <c r="W175" s="15"/>
      <c r="X175" s="22"/>
      <c r="Y175" s="15"/>
    </row>
    <row r="176" spans="14:25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82" spans="14:25" x14ac:dyDescent="0.2">
      <c r="R182" s="26"/>
      <c r="S182" s="20"/>
      <c r="W182" s="14"/>
      <c r="X182" s="14"/>
      <c r="Y182" s="27"/>
    </row>
    <row r="183" spans="14:25" x14ac:dyDescent="0.2">
      <c r="R183" s="26"/>
      <c r="S183" s="20"/>
      <c r="X183" s="14"/>
    </row>
    <row r="185" spans="14:25" x14ac:dyDescent="0.2">
      <c r="N185" s="20"/>
      <c r="R185" s="15"/>
      <c r="S185" s="20"/>
      <c r="X185" s="22"/>
      <c r="Y185" s="15"/>
    </row>
    <row r="186" spans="14:25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2" spans="14:25" x14ac:dyDescent="0.2">
      <c r="N192" s="20"/>
      <c r="R192" s="15"/>
      <c r="S192" s="20"/>
      <c r="X192" s="22"/>
      <c r="Y192" s="15"/>
    </row>
    <row r="193" spans="14:26" x14ac:dyDescent="0.2">
      <c r="R193" s="22"/>
      <c r="S193" s="20"/>
      <c r="T193" s="15"/>
      <c r="U193" s="15"/>
      <c r="V193" s="15"/>
      <c r="W193" s="15"/>
      <c r="X193" s="22"/>
      <c r="Y193" s="15"/>
    </row>
    <row r="194" spans="14:26" x14ac:dyDescent="0.2"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196" spans="14:26" x14ac:dyDescent="0.2">
      <c r="R196" s="26"/>
      <c r="S196" s="20"/>
      <c r="W196" s="14"/>
      <c r="X196" s="14"/>
      <c r="Y196" s="27"/>
    </row>
    <row r="197" spans="14:26" x14ac:dyDescent="0.2">
      <c r="R197" s="26"/>
      <c r="S197" s="20"/>
      <c r="X197" s="14"/>
    </row>
    <row r="201" spans="14:26" x14ac:dyDescent="0.2">
      <c r="Z201" s="20"/>
    </row>
    <row r="202" spans="14:26" x14ac:dyDescent="0.2">
      <c r="N202" s="20"/>
    </row>
    <row r="203" spans="14:26" x14ac:dyDescent="0.2">
      <c r="N203" s="20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09" spans="14:25" x14ac:dyDescent="0.2">
      <c r="R209" s="26"/>
      <c r="S209" s="20"/>
      <c r="W209" s="14"/>
      <c r="X209" s="14"/>
      <c r="Y209" s="27"/>
    </row>
    <row r="210" spans="14:25" x14ac:dyDescent="0.2">
      <c r="R210" s="26"/>
      <c r="S210" s="20"/>
      <c r="X210" s="14"/>
    </row>
    <row r="212" spans="14:25" x14ac:dyDescent="0.2">
      <c r="N212" s="20"/>
      <c r="R212" s="15"/>
      <c r="S212" s="20"/>
      <c r="X212" s="22"/>
      <c r="Y212" s="15"/>
    </row>
    <row r="213" spans="14:25" x14ac:dyDescent="0.2">
      <c r="R213" s="22"/>
      <c r="S213" s="20"/>
      <c r="T213" s="15"/>
      <c r="U213" s="15"/>
      <c r="V213" s="15"/>
      <c r="W213" s="15"/>
      <c r="X213" s="22"/>
      <c r="Y213" s="15"/>
    </row>
    <row r="214" spans="14:25" x14ac:dyDescent="0.2">
      <c r="N214" s="20"/>
      <c r="P214" s="20"/>
      <c r="R214" s="22"/>
      <c r="S214" s="20"/>
      <c r="T214" s="15"/>
      <c r="U214" s="15"/>
      <c r="V214" s="15"/>
      <c r="W214" s="15"/>
      <c r="X214" s="22"/>
      <c r="Y214" s="15"/>
    </row>
    <row r="219" spans="14:25" x14ac:dyDescent="0.2">
      <c r="R219" s="26"/>
      <c r="S219" s="20"/>
      <c r="W219" s="14"/>
      <c r="X219" s="14"/>
      <c r="Y219" s="27"/>
    </row>
    <row r="220" spans="14:25" x14ac:dyDescent="0.2">
      <c r="R220" s="26"/>
      <c r="S220" s="20"/>
      <c r="X220" s="14"/>
    </row>
    <row r="222" spans="14:25" x14ac:dyDescent="0.2">
      <c r="N222" s="20"/>
      <c r="R222" s="15"/>
      <c r="S222" s="20"/>
      <c r="X222" s="22"/>
      <c r="Y222" s="15"/>
    </row>
    <row r="223" spans="14:25" x14ac:dyDescent="0.2"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  <c r="P224" s="20"/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</row>
    <row r="226" spans="14:25" x14ac:dyDescent="0.2">
      <c r="N226" s="25"/>
      <c r="P226" s="25"/>
      <c r="R226" s="25"/>
      <c r="S226" s="25"/>
      <c r="X226" s="25"/>
    </row>
    <row r="228" spans="14:25" x14ac:dyDescent="0.2">
      <c r="N228" s="20"/>
      <c r="R228" s="15"/>
      <c r="S228" s="20"/>
      <c r="X228" s="22"/>
      <c r="Y228" s="15"/>
    </row>
    <row r="229" spans="14:25" x14ac:dyDescent="0.2"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</row>
    <row r="232" spans="14:25" x14ac:dyDescent="0.2">
      <c r="N232" s="25"/>
      <c r="P232" s="25"/>
      <c r="R232" s="25"/>
      <c r="S232" s="25"/>
      <c r="X232" s="25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9" spans="14:25" x14ac:dyDescent="0.2">
      <c r="N239" s="20"/>
      <c r="R239" s="15"/>
      <c r="S239" s="20"/>
      <c r="X239" s="22"/>
      <c r="Y239" s="15"/>
    </row>
    <row r="240" spans="14:25" x14ac:dyDescent="0.2"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</row>
    <row r="243" spans="14:25" x14ac:dyDescent="0.2">
      <c r="N243" s="25"/>
      <c r="P243" s="25"/>
      <c r="R243" s="25"/>
      <c r="S243" s="25"/>
      <c r="X243" s="25"/>
    </row>
    <row r="245" spans="14:25" x14ac:dyDescent="0.2">
      <c r="N245" s="20"/>
      <c r="R245" s="15"/>
      <c r="S245" s="20"/>
      <c r="X245" s="22"/>
      <c r="Y245" s="15"/>
    </row>
    <row r="246" spans="14:25" x14ac:dyDescent="0.2"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  <c r="P247" s="20"/>
      <c r="R247" s="22"/>
      <c r="S247" s="20"/>
      <c r="T247" s="15"/>
      <c r="U247" s="15"/>
      <c r="V247" s="15"/>
      <c r="W247" s="15"/>
      <c r="X247" s="22"/>
      <c r="Y247" s="15"/>
    </row>
    <row r="249" spans="14:25" x14ac:dyDescent="0.2">
      <c r="R249" s="26"/>
      <c r="S249" s="20"/>
      <c r="W249" s="14"/>
      <c r="X249" s="14"/>
      <c r="Y249" s="27"/>
    </row>
    <row r="250" spans="14:25" x14ac:dyDescent="0.2">
      <c r="R250" s="26"/>
      <c r="S250" s="20"/>
      <c r="X250" s="14"/>
    </row>
    <row r="253" spans="14:25" x14ac:dyDescent="0.2">
      <c r="N253" s="25"/>
      <c r="P253" s="25"/>
      <c r="R253" s="25"/>
      <c r="S253" s="25"/>
      <c r="X253" s="25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14:25" x14ac:dyDescent="0.2">
      <c r="R259" s="26"/>
      <c r="S259" s="20"/>
      <c r="W259" s="14"/>
      <c r="X259" s="14"/>
      <c r="Y259" s="27"/>
    </row>
    <row r="260" spans="14:25" x14ac:dyDescent="0.2">
      <c r="R260" s="26"/>
      <c r="S260" s="20"/>
      <c r="X260" s="14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69" spans="14:25" x14ac:dyDescent="0.2">
      <c r="N269" s="20"/>
      <c r="R269" s="15"/>
      <c r="S269" s="20"/>
      <c r="X269" s="22"/>
      <c r="Y269" s="15"/>
    </row>
    <row r="270" spans="14:25" x14ac:dyDescent="0.2"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  <c r="P271" s="20"/>
      <c r="R271" s="22"/>
      <c r="S271" s="20"/>
      <c r="T271" s="15"/>
      <c r="U271" s="15"/>
      <c r="V271" s="15"/>
      <c r="W271" s="15"/>
      <c r="X271" s="22"/>
      <c r="Y271" s="15"/>
    </row>
    <row r="273" spans="14:26" x14ac:dyDescent="0.2">
      <c r="R273" s="26"/>
      <c r="S273" s="20"/>
      <c r="W273" s="14"/>
      <c r="X273" s="14"/>
      <c r="Y273" s="27"/>
    </row>
    <row r="274" spans="14:26" x14ac:dyDescent="0.2">
      <c r="R274" s="26"/>
      <c r="S274" s="20"/>
      <c r="X274" s="14"/>
    </row>
    <row r="283" spans="14:26" x14ac:dyDescent="0.2">
      <c r="Z283" s="20"/>
    </row>
    <row r="284" spans="14:26" x14ac:dyDescent="0.2">
      <c r="N284" s="20"/>
    </row>
    <row r="285" spans="14:26" x14ac:dyDescent="0.2">
      <c r="N285" s="20"/>
    </row>
    <row r="287" spans="14:26" x14ac:dyDescent="0.2">
      <c r="N287" s="20"/>
      <c r="R287" s="15"/>
      <c r="S287" s="20"/>
      <c r="X287" s="22"/>
      <c r="Y287" s="15"/>
    </row>
    <row r="288" spans="14:26" x14ac:dyDescent="0.2">
      <c r="R288" s="22"/>
      <c r="S288" s="20"/>
      <c r="T288" s="15"/>
      <c r="U288" s="15"/>
      <c r="V288" s="15"/>
      <c r="W288" s="15"/>
      <c r="X288" s="22"/>
      <c r="Y288" s="15"/>
    </row>
    <row r="289" spans="14:25" x14ac:dyDescent="0.2"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5" spans="14:25" x14ac:dyDescent="0.2">
      <c r="R295" s="26"/>
      <c r="S295" s="20"/>
      <c r="W295" s="14"/>
      <c r="X295" s="14"/>
      <c r="Y295" s="27"/>
    </row>
    <row r="296" spans="14:25" x14ac:dyDescent="0.2">
      <c r="R296" s="26"/>
      <c r="S296" s="20"/>
      <c r="X296" s="14"/>
    </row>
    <row r="298" spans="14:25" x14ac:dyDescent="0.2">
      <c r="N298" s="20"/>
      <c r="R298" s="15"/>
      <c r="S298" s="20"/>
      <c r="X298" s="22"/>
      <c r="Y298" s="15"/>
    </row>
    <row r="299" spans="14:25" x14ac:dyDescent="0.2">
      <c r="R299" s="22"/>
      <c r="S299" s="20"/>
      <c r="T299" s="15"/>
      <c r="U299" s="15"/>
      <c r="V299" s="15"/>
      <c r="W299" s="15"/>
      <c r="X299" s="22"/>
      <c r="Y299" s="15"/>
    </row>
    <row r="300" spans="14:25" x14ac:dyDescent="0.2">
      <c r="N300" s="20"/>
      <c r="P300" s="20"/>
      <c r="R300" s="22"/>
      <c r="S300" s="20"/>
      <c r="T300" s="15"/>
      <c r="U300" s="15"/>
      <c r="V300" s="15"/>
      <c r="W300" s="15"/>
      <c r="X300" s="22"/>
      <c r="Y300" s="15"/>
    </row>
    <row r="307" spans="14:25" x14ac:dyDescent="0.2">
      <c r="R307" s="26"/>
      <c r="S307" s="20"/>
      <c r="W307" s="14"/>
      <c r="X307" s="14"/>
      <c r="Y307" s="27"/>
    </row>
    <row r="308" spans="14:25" x14ac:dyDescent="0.2">
      <c r="R308" s="26"/>
      <c r="S308" s="20"/>
      <c r="X308" s="14"/>
    </row>
    <row r="310" spans="14:25" x14ac:dyDescent="0.2">
      <c r="N310" s="20"/>
      <c r="R310" s="15"/>
      <c r="S310" s="20"/>
      <c r="X310" s="22"/>
      <c r="Y310" s="15"/>
    </row>
    <row r="311" spans="14:25" x14ac:dyDescent="0.2">
      <c r="R311" s="22"/>
      <c r="S311" s="20"/>
      <c r="T311" s="15"/>
      <c r="U311" s="15"/>
      <c r="V311" s="15"/>
      <c r="W311" s="15"/>
      <c r="X311" s="22"/>
      <c r="Y311" s="15"/>
    </row>
    <row r="312" spans="14:25" x14ac:dyDescent="0.2">
      <c r="N312" s="20"/>
      <c r="P312" s="20"/>
      <c r="R312" s="22"/>
      <c r="S312" s="20"/>
      <c r="T312" s="15"/>
      <c r="U312" s="15"/>
      <c r="V312" s="15"/>
      <c r="W312" s="15"/>
      <c r="X312" s="22"/>
      <c r="Y312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</row>
    <row r="322" spans="14:26" x14ac:dyDescent="0.2">
      <c r="N322" s="25"/>
      <c r="P322" s="25"/>
      <c r="R322" s="25"/>
      <c r="S322" s="25"/>
      <c r="X322" s="25"/>
      <c r="Z322" s="20"/>
    </row>
    <row r="323" spans="14:26" x14ac:dyDescent="0.2">
      <c r="N323" s="20"/>
      <c r="R323" s="15"/>
      <c r="S323" s="20"/>
      <c r="X323" s="22"/>
      <c r="Y323" s="15"/>
    </row>
    <row r="324" spans="14:26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7" spans="14:26" x14ac:dyDescent="0.2">
      <c r="R327" s="26"/>
      <c r="S327" s="20"/>
      <c r="W327" s="14"/>
      <c r="X327" s="14"/>
      <c r="Y327" s="27"/>
    </row>
    <row r="328" spans="14:26" x14ac:dyDescent="0.2">
      <c r="R328" s="26"/>
      <c r="S328" s="20"/>
      <c r="X328" s="14"/>
    </row>
    <row r="330" spans="14:26" x14ac:dyDescent="0.2">
      <c r="N330" s="20"/>
      <c r="R330" s="15"/>
      <c r="S330" s="20"/>
      <c r="X330" s="22"/>
      <c r="Y330" s="15"/>
    </row>
    <row r="331" spans="14:26" x14ac:dyDescent="0.2">
      <c r="R331" s="22"/>
      <c r="S331" s="20"/>
      <c r="T331" s="15"/>
      <c r="U331" s="15"/>
      <c r="V331" s="15"/>
      <c r="W331" s="15"/>
      <c r="X331" s="22"/>
      <c r="Y331" s="15"/>
    </row>
    <row r="332" spans="14:26" x14ac:dyDescent="0.2">
      <c r="N332" s="20"/>
      <c r="P332" s="20"/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</row>
    <row r="334" spans="14:26" x14ac:dyDescent="0.2">
      <c r="N334" s="25"/>
      <c r="P334" s="25"/>
      <c r="R334" s="25"/>
      <c r="S334" s="25"/>
      <c r="X334" s="25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40" spans="14:25" x14ac:dyDescent="0.2">
      <c r="R340" s="26"/>
      <c r="S340" s="20"/>
      <c r="W340" s="14"/>
      <c r="X340" s="14"/>
      <c r="Y340" s="27"/>
    </row>
    <row r="341" spans="14:25" x14ac:dyDescent="0.2">
      <c r="R341" s="26"/>
      <c r="S341" s="20"/>
      <c r="X341" s="14"/>
    </row>
    <row r="344" spans="14:25" x14ac:dyDescent="0.2">
      <c r="N344" s="25"/>
      <c r="P344" s="25"/>
      <c r="R344" s="25"/>
      <c r="S344" s="25"/>
      <c r="X344" s="25"/>
    </row>
    <row r="346" spans="14:25" x14ac:dyDescent="0.2">
      <c r="N346" s="20"/>
      <c r="R346" s="15"/>
      <c r="S346" s="20"/>
      <c r="X346" s="22"/>
      <c r="Y346" s="15"/>
    </row>
    <row r="347" spans="14:25" x14ac:dyDescent="0.2">
      <c r="R347" s="22"/>
      <c r="S347" s="20"/>
      <c r="T347" s="15"/>
      <c r="U347" s="15"/>
      <c r="V347" s="15"/>
      <c r="W347" s="15"/>
      <c r="X347" s="22"/>
      <c r="Y347" s="15"/>
    </row>
    <row r="348" spans="14:25" x14ac:dyDescent="0.2"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</row>
    <row r="350" spans="14:25" x14ac:dyDescent="0.2">
      <c r="N350" s="25"/>
      <c r="P350" s="25"/>
      <c r="R350" s="25"/>
      <c r="S350" s="25"/>
      <c r="X350" s="25"/>
    </row>
    <row r="352" spans="14:25" x14ac:dyDescent="0.2">
      <c r="N352" s="20"/>
      <c r="R352" s="15"/>
      <c r="S352" s="20"/>
      <c r="X352" s="22"/>
      <c r="Y352" s="15"/>
    </row>
    <row r="353" spans="14:26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6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8" spans="14:26" x14ac:dyDescent="0.2">
      <c r="R358" s="26"/>
      <c r="S358" s="20"/>
      <c r="W358" s="14"/>
      <c r="X358" s="14"/>
      <c r="Y358" s="27"/>
    </row>
    <row r="359" spans="14:26" x14ac:dyDescent="0.2">
      <c r="R359" s="26"/>
      <c r="S359" s="20"/>
      <c r="X359" s="14"/>
    </row>
    <row r="361" spans="14:26" x14ac:dyDescent="0.2">
      <c r="N361" s="20"/>
      <c r="R361" s="15"/>
      <c r="S361" s="20"/>
      <c r="X361" s="22"/>
      <c r="Y361" s="15"/>
    </row>
    <row r="362" spans="14:26" x14ac:dyDescent="0.2">
      <c r="R362" s="22"/>
      <c r="S362" s="20"/>
      <c r="T362" s="15"/>
      <c r="U362" s="15"/>
      <c r="V362" s="15"/>
      <c r="W362" s="15"/>
      <c r="X362" s="22"/>
      <c r="Y362" s="15"/>
    </row>
    <row r="363" spans="14:26" x14ac:dyDescent="0.2"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5" spans="14:26" x14ac:dyDescent="0.2">
      <c r="R365" s="26"/>
      <c r="S365" s="20"/>
      <c r="W365" s="14"/>
      <c r="X365" s="14"/>
      <c r="Y365" s="27"/>
    </row>
    <row r="366" spans="14:26" x14ac:dyDescent="0.2">
      <c r="R366" s="26"/>
      <c r="S366" s="20"/>
      <c r="X366" s="14"/>
      <c r="Y366" s="27"/>
      <c r="Z366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Z355"/>
  <sheetViews>
    <sheetView showGridLines="0" zoomScaleNormal="50" zoomScaleSheetLayoutView="100" workbookViewId="0">
      <pane ySplit="7" topLeftCell="A8" activePane="bottomLeft" state="frozenSplit"/>
      <selection pane="bottomLeft" activeCell="A4" sqref="A4:J4"/>
    </sheetView>
  </sheetViews>
  <sheetFormatPr defaultColWidth="9.77734375" defaultRowHeight="10" x14ac:dyDescent="0.2"/>
  <cols>
    <col min="1" max="1" width="21.6640625" style="11" bestFit="1" customWidth="1"/>
    <col min="2" max="2" width="53.6640625" style="20" bestFit="1" customWidth="1"/>
    <col min="3" max="3" width="20" style="11" customWidth="1"/>
    <col min="4" max="4" width="17.44140625" style="11" customWidth="1"/>
    <col min="5" max="5" width="17.6640625" style="42" customWidth="1"/>
    <col min="6" max="6" width="13.77734375" style="42" customWidth="1"/>
    <col min="7" max="9" width="13.77734375" style="11" customWidth="1"/>
    <col min="10" max="10" width="20" style="11" customWidth="1"/>
    <col min="11" max="11" width="9.77734375" style="11"/>
    <col min="12" max="12" width="15.44140625" style="11" bestFit="1" customWidth="1"/>
    <col min="13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23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23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23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0.5" x14ac:dyDescent="0.25">
      <c r="A9" s="28" t="s">
        <v>15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11" t="s">
        <v>8</v>
      </c>
      <c r="B11" s="11" t="s">
        <v>36</v>
      </c>
      <c r="C11" s="43">
        <v>35573448</v>
      </c>
      <c r="D11" s="44">
        <v>39814</v>
      </c>
      <c r="E11" s="163">
        <v>4782</v>
      </c>
      <c r="F11" s="42">
        <v>7289</v>
      </c>
      <c r="G11" s="71">
        <f t="shared" ref="G11:G20" si="0">ROUND(F11/E11,5)</f>
        <v>1.5242599999999999</v>
      </c>
      <c r="H11" s="53">
        <f t="shared" ref="H11:H16" si="1">ROUND(C11/I11*G11,2)</f>
        <v>477.59</v>
      </c>
      <c r="I11" s="50">
        <v>113535</v>
      </c>
      <c r="J11" s="37">
        <f>(ROUND(C11*G11,0))*(1.098)</f>
        <v>59537056.032000005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2">
      <c r="A12" s="11" t="s">
        <v>5</v>
      </c>
      <c r="B12" s="11" t="s">
        <v>35</v>
      </c>
      <c r="C12" s="43">
        <v>19179884</v>
      </c>
      <c r="D12" s="44">
        <v>39995</v>
      </c>
      <c r="E12" s="163">
        <v>4762</v>
      </c>
      <c r="F12" s="42">
        <v>7289</v>
      </c>
      <c r="G12" s="71">
        <f t="shared" si="0"/>
        <v>1.5306599999999999</v>
      </c>
      <c r="H12" s="53">
        <f t="shared" si="1"/>
        <v>392.96</v>
      </c>
      <c r="I12" s="50">
        <v>74710</v>
      </c>
      <c r="J12" s="37">
        <f t="shared" ref="J12:J22" si="2">(ROUND(C12*G12,0))*(1.098)</f>
        <v>32234953.338000003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11" t="s">
        <v>17</v>
      </c>
      <c r="B13" s="11" t="s">
        <v>58</v>
      </c>
      <c r="C13" s="43">
        <v>20084073</v>
      </c>
      <c r="D13" s="44">
        <v>40330</v>
      </c>
      <c r="E13" s="163">
        <v>4888</v>
      </c>
      <c r="F13" s="42">
        <v>7289</v>
      </c>
      <c r="G13" s="71">
        <f t="shared" si="0"/>
        <v>1.4912000000000001</v>
      </c>
      <c r="H13" s="53">
        <f t="shared" si="1"/>
        <v>461.85</v>
      </c>
      <c r="I13" s="50">
        <v>64847</v>
      </c>
      <c r="J13" s="37">
        <f t="shared" si="2"/>
        <v>32884408.260000002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">
      <c r="A14" s="11" t="s">
        <v>17</v>
      </c>
      <c r="B14" s="11" t="s">
        <v>58</v>
      </c>
      <c r="C14" s="43">
        <v>24880565</v>
      </c>
      <c r="D14" s="44">
        <v>40360</v>
      </c>
      <c r="E14" s="160">
        <v>4910</v>
      </c>
      <c r="F14" s="42">
        <v>7289</v>
      </c>
      <c r="G14" s="71">
        <f t="shared" si="0"/>
        <v>1.4845200000000001</v>
      </c>
      <c r="H14" s="53">
        <f t="shared" si="1"/>
        <v>612.16</v>
      </c>
      <c r="I14" s="50">
        <v>60337</v>
      </c>
      <c r="J14" s="37">
        <f t="shared" si="2"/>
        <v>40555394.208000004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">
      <c r="A15" s="11" t="s">
        <v>8</v>
      </c>
      <c r="B15" s="11" t="s">
        <v>56</v>
      </c>
      <c r="C15" s="43">
        <v>64347917</v>
      </c>
      <c r="D15" s="44">
        <v>40422</v>
      </c>
      <c r="E15" s="163">
        <v>4910</v>
      </c>
      <c r="F15" s="42">
        <v>7289</v>
      </c>
      <c r="G15" s="71">
        <f t="shared" si="0"/>
        <v>1.4845200000000001</v>
      </c>
      <c r="H15" s="53">
        <f t="shared" si="1"/>
        <v>400.5</v>
      </c>
      <c r="I15" s="50">
        <v>238516</v>
      </c>
      <c r="J15" s="37">
        <f t="shared" si="2"/>
        <v>104887295.46000001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11" t="s">
        <v>12</v>
      </c>
      <c r="B16" s="11" t="s">
        <v>70</v>
      </c>
      <c r="C16" s="43">
        <v>46275000</v>
      </c>
      <c r="D16" s="44">
        <v>40575</v>
      </c>
      <c r="E16" s="160">
        <v>5007</v>
      </c>
      <c r="F16" s="42">
        <v>7289</v>
      </c>
      <c r="G16" s="71">
        <f t="shared" si="0"/>
        <v>1.4557599999999999</v>
      </c>
      <c r="H16" s="53">
        <f t="shared" si="1"/>
        <v>589.22</v>
      </c>
      <c r="I16" s="50">
        <v>114329</v>
      </c>
      <c r="J16" s="37">
        <f t="shared" si="2"/>
        <v>73967092.812000006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5" x14ac:dyDescent="0.2">
      <c r="A17" s="11" t="s">
        <v>22</v>
      </c>
      <c r="B17" s="11" t="s">
        <v>164</v>
      </c>
      <c r="C17" s="43">
        <v>12183639</v>
      </c>
      <c r="D17" s="44">
        <v>42353</v>
      </c>
      <c r="E17" s="160">
        <v>5574</v>
      </c>
      <c r="F17" s="42">
        <v>7289</v>
      </c>
      <c r="G17" s="71">
        <f t="shared" si="0"/>
        <v>1.30768</v>
      </c>
      <c r="H17" s="53">
        <f t="shared" ref="H17:H22" si="3">ROUND(C17/I17*G17,2)</f>
        <v>531.08000000000004</v>
      </c>
      <c r="I17" s="50">
        <v>30000</v>
      </c>
      <c r="J17" s="37">
        <f t="shared" si="2"/>
        <v>17493666.498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5" x14ac:dyDescent="0.2">
      <c r="A18" s="11" t="s">
        <v>12</v>
      </c>
      <c r="B18" s="11" t="s">
        <v>165</v>
      </c>
      <c r="C18" s="43">
        <v>66630000</v>
      </c>
      <c r="D18" s="44">
        <v>42567</v>
      </c>
      <c r="E18" s="160">
        <v>5659</v>
      </c>
      <c r="F18" s="42">
        <v>7289</v>
      </c>
      <c r="G18" s="71">
        <f t="shared" si="0"/>
        <v>1.2880400000000001</v>
      </c>
      <c r="H18" s="53">
        <f t="shared" si="3"/>
        <v>769.35</v>
      </c>
      <c r="I18" s="50">
        <v>111552</v>
      </c>
      <c r="J18" s="37">
        <f t="shared" si="2"/>
        <v>94232671.290000007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5" x14ac:dyDescent="0.2">
      <c r="A19" s="11" t="s">
        <v>5</v>
      </c>
      <c r="B19" s="11" t="s">
        <v>178</v>
      </c>
      <c r="C19" s="43">
        <v>44860690</v>
      </c>
      <c r="D19" s="99">
        <v>43100</v>
      </c>
      <c r="E19" s="161">
        <v>5914</v>
      </c>
      <c r="F19" s="42">
        <v>7289</v>
      </c>
      <c r="G19" s="71">
        <f t="shared" si="0"/>
        <v>1.2324999999999999</v>
      </c>
      <c r="H19" s="53">
        <f t="shared" si="3"/>
        <v>522.72</v>
      </c>
      <c r="I19" s="50">
        <v>105775</v>
      </c>
      <c r="J19" s="37">
        <f t="shared" si="2"/>
        <v>60709298.400000006</v>
      </c>
      <c r="K19" s="100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5" x14ac:dyDescent="0.2">
      <c r="A20" s="11" t="s">
        <v>12</v>
      </c>
      <c r="B20" s="11" t="s">
        <v>179</v>
      </c>
      <c r="C20" s="43">
        <v>15124707</v>
      </c>
      <c r="D20" s="99">
        <v>43070</v>
      </c>
      <c r="E20" s="161">
        <v>5914</v>
      </c>
      <c r="F20" s="42">
        <v>7289</v>
      </c>
      <c r="G20" s="71">
        <f t="shared" si="0"/>
        <v>1.2324999999999999</v>
      </c>
      <c r="H20" s="53">
        <f t="shared" si="3"/>
        <v>360.7</v>
      </c>
      <c r="I20" s="50">
        <v>51681</v>
      </c>
      <c r="J20" s="37">
        <f t="shared" si="2"/>
        <v>20468038.698000003</v>
      </c>
      <c r="K20" s="100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5" x14ac:dyDescent="0.2">
      <c r="A21" s="11" t="s">
        <v>12</v>
      </c>
      <c r="B21" s="11" t="s">
        <v>192</v>
      </c>
      <c r="C21" s="43">
        <v>3008500</v>
      </c>
      <c r="D21" s="99">
        <v>43299</v>
      </c>
      <c r="E21" s="161">
        <v>6043</v>
      </c>
      <c r="F21" s="42">
        <v>7289</v>
      </c>
      <c r="G21" s="71">
        <f>ROUND(F21/E21,5)</f>
        <v>1.2061900000000001</v>
      </c>
      <c r="H21" s="53">
        <f t="shared" si="3"/>
        <v>452.7</v>
      </c>
      <c r="I21" s="50">
        <v>8016</v>
      </c>
      <c r="J21" s="37">
        <f t="shared" si="2"/>
        <v>3984447.6540000001</v>
      </c>
      <c r="K21" s="100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5" x14ac:dyDescent="0.2">
      <c r="A22" s="11" t="s">
        <v>17</v>
      </c>
      <c r="B22" s="11" t="s">
        <v>209</v>
      </c>
      <c r="C22" s="43">
        <v>56225483</v>
      </c>
      <c r="D22" s="99">
        <v>43800</v>
      </c>
      <c r="E22" s="160">
        <v>6199</v>
      </c>
      <c r="F22" s="42">
        <v>7289</v>
      </c>
      <c r="G22" s="71">
        <f>ROUND(F22/E22,5)</f>
        <v>1.1758299999999999</v>
      </c>
      <c r="H22" s="53">
        <f t="shared" si="3"/>
        <v>462.2</v>
      </c>
      <c r="I22" s="50">
        <v>143038</v>
      </c>
      <c r="J22" s="37">
        <f t="shared" si="2"/>
        <v>72590547.780000001</v>
      </c>
      <c r="L22" s="138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5" s="19" customFormat="1" x14ac:dyDescent="0.2">
      <c r="A23" s="47"/>
      <c r="B23" s="66"/>
      <c r="C23" s="67"/>
      <c r="D23" s="48"/>
      <c r="E23" s="65"/>
      <c r="F23" s="65"/>
      <c r="G23" s="68"/>
      <c r="H23" s="69"/>
      <c r="I23" s="49"/>
      <c r="J23" s="70"/>
    </row>
    <row r="24" spans="1:25" ht="10.5" x14ac:dyDescent="0.25">
      <c r="A24" s="3"/>
      <c r="B24" s="119" t="s">
        <v>9</v>
      </c>
      <c r="C24" s="4"/>
      <c r="D24" s="5"/>
      <c r="E24" s="6"/>
      <c r="F24" s="6"/>
      <c r="G24" s="7"/>
      <c r="H24" s="36"/>
      <c r="I24" s="8">
        <f>SUM(I11:I23)</f>
        <v>1116336</v>
      </c>
      <c r="J24" s="8">
        <f>SUM(J11:J23)</f>
        <v>613544870.43000007</v>
      </c>
      <c r="K24" s="1"/>
    </row>
    <row r="25" spans="1:25" ht="10.5" x14ac:dyDescent="0.25">
      <c r="A25" s="3"/>
      <c r="B25" s="3"/>
      <c r="C25" s="4"/>
      <c r="D25" s="5"/>
      <c r="E25" s="6"/>
      <c r="F25" s="6"/>
      <c r="G25" s="7"/>
      <c r="H25" s="36"/>
      <c r="I25" s="8"/>
      <c r="J25" s="8"/>
      <c r="K25" s="1"/>
    </row>
    <row r="26" spans="1:25" ht="10.5" x14ac:dyDescent="0.25">
      <c r="A26" s="3"/>
      <c r="B26" s="3" t="s">
        <v>124</v>
      </c>
      <c r="C26" s="4"/>
      <c r="D26" s="5"/>
      <c r="E26" s="6"/>
      <c r="F26" s="6"/>
      <c r="G26" s="7"/>
      <c r="H26" s="9">
        <f>ROUND(J24/I24,2)</f>
        <v>549.61</v>
      </c>
      <c r="I26" s="8"/>
      <c r="J26" s="8"/>
      <c r="K26" s="1"/>
    </row>
    <row r="27" spans="1:25" x14ac:dyDescent="0.2">
      <c r="A27" s="20"/>
      <c r="C27" s="14"/>
      <c r="G27" s="17"/>
      <c r="H27" s="18"/>
      <c r="J27" s="24"/>
    </row>
    <row r="28" spans="1:25" x14ac:dyDescent="0.2">
      <c r="A28" s="20"/>
      <c r="C28" s="14"/>
      <c r="G28" s="17"/>
      <c r="H28" s="18"/>
      <c r="J28" s="14"/>
      <c r="N28" s="20"/>
      <c r="R28" s="15"/>
      <c r="S28" s="20"/>
      <c r="X28" s="22"/>
      <c r="Y28" s="15"/>
    </row>
    <row r="29" spans="1:25" x14ac:dyDescent="0.2">
      <c r="A29" s="20"/>
      <c r="C29" s="14"/>
      <c r="G29" s="17"/>
      <c r="H29" s="18"/>
      <c r="J29" s="14"/>
      <c r="R29" s="22"/>
      <c r="S29" s="20"/>
      <c r="T29" s="15"/>
      <c r="U29" s="15"/>
      <c r="V29" s="15"/>
      <c r="W29" s="15"/>
      <c r="X29" s="22"/>
      <c r="Y29" s="15"/>
    </row>
    <row r="30" spans="1:25" x14ac:dyDescent="0.2">
      <c r="A30" s="20"/>
      <c r="C30" s="14"/>
      <c r="G30" s="17"/>
      <c r="H30" s="18"/>
      <c r="J30" s="14"/>
      <c r="N30" s="20"/>
      <c r="P30" s="20"/>
      <c r="R30" s="22"/>
      <c r="S30" s="20"/>
      <c r="T30" s="15"/>
      <c r="U30" s="15"/>
      <c r="V30" s="15"/>
      <c r="W30" s="15"/>
      <c r="X30" s="22"/>
      <c r="Y30" s="15"/>
    </row>
    <row r="31" spans="1:25" x14ac:dyDescent="0.2">
      <c r="A31" s="20"/>
      <c r="C31" s="14"/>
      <c r="G31" s="17"/>
      <c r="H31" s="18"/>
      <c r="J31" s="14"/>
    </row>
    <row r="32" spans="1:25" x14ac:dyDescent="0.2">
      <c r="A32" s="20"/>
      <c r="C32" s="14"/>
      <c r="G32" s="17"/>
      <c r="H32" s="18"/>
      <c r="J32" s="14"/>
    </row>
    <row r="33" spans="1:25" x14ac:dyDescent="0.2">
      <c r="A33" s="20"/>
      <c r="C33" s="14"/>
      <c r="H33" s="18"/>
      <c r="J33" s="14"/>
    </row>
    <row r="34" spans="1:25" x14ac:dyDescent="0.2">
      <c r="A34" s="20"/>
      <c r="C34" s="14"/>
      <c r="H34" s="18"/>
      <c r="J34" s="14"/>
    </row>
    <row r="35" spans="1:25" x14ac:dyDescent="0.2">
      <c r="A35" s="20"/>
      <c r="C35" s="14"/>
      <c r="H35" s="18"/>
      <c r="J35" s="14"/>
    </row>
    <row r="36" spans="1:25" x14ac:dyDescent="0.2">
      <c r="A36" s="20"/>
      <c r="C36" s="14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C40" s="14"/>
      <c r="H40" s="18"/>
      <c r="J40" s="14"/>
    </row>
    <row r="41" spans="1:25" x14ac:dyDescent="0.2">
      <c r="C41" s="14"/>
      <c r="H41" s="18"/>
      <c r="J41" s="14"/>
    </row>
    <row r="42" spans="1:25" x14ac:dyDescent="0.2">
      <c r="C42" s="14"/>
      <c r="H42" s="18"/>
      <c r="J42" s="14"/>
    </row>
    <row r="43" spans="1:25" x14ac:dyDescent="0.2"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G45" s="17"/>
      <c r="H45" s="18"/>
      <c r="J45" s="14"/>
    </row>
    <row r="46" spans="1:25" x14ac:dyDescent="0.2">
      <c r="C46" s="14"/>
      <c r="G46" s="17"/>
      <c r="H46" s="18"/>
      <c r="J46" s="14"/>
      <c r="N46" s="20"/>
      <c r="R46" s="15"/>
      <c r="S46" s="20"/>
      <c r="X46" s="22"/>
      <c r="Y46" s="15"/>
    </row>
    <row r="47" spans="1:25" x14ac:dyDescent="0.2">
      <c r="B47" s="11"/>
      <c r="C47" s="14"/>
      <c r="G47" s="17"/>
      <c r="H47" s="18"/>
      <c r="J47" s="14"/>
      <c r="R47" s="22"/>
      <c r="S47" s="20"/>
      <c r="T47" s="15"/>
      <c r="U47" s="15"/>
      <c r="V47" s="15"/>
      <c r="W47" s="15"/>
      <c r="X47" s="22"/>
      <c r="Y47" s="15"/>
    </row>
    <row r="48" spans="1:25" x14ac:dyDescent="0.2">
      <c r="B48" s="11"/>
      <c r="C48" s="14"/>
      <c r="G48" s="17"/>
      <c r="H48" s="18"/>
      <c r="J48" s="14"/>
      <c r="N48" s="20"/>
      <c r="P48" s="20"/>
      <c r="R48" s="22"/>
      <c r="S48" s="20"/>
      <c r="T48" s="15"/>
      <c r="U48" s="15"/>
      <c r="V48" s="15"/>
      <c r="W48" s="15"/>
      <c r="X48" s="22"/>
      <c r="Y48" s="15"/>
    </row>
    <row r="49" spans="2:25" x14ac:dyDescent="0.2">
      <c r="B49" s="11"/>
      <c r="C49" s="14"/>
      <c r="G49" s="17"/>
      <c r="H49" s="18"/>
      <c r="J49" s="14"/>
    </row>
    <row r="50" spans="2:25" x14ac:dyDescent="0.2">
      <c r="B50" s="11"/>
      <c r="C50" s="14"/>
      <c r="H50" s="18"/>
      <c r="J50" s="14"/>
    </row>
    <row r="51" spans="2:25" x14ac:dyDescent="0.2">
      <c r="B51" s="11"/>
      <c r="C51" s="14"/>
      <c r="G51" s="17"/>
      <c r="H51" s="18"/>
      <c r="J51" s="14"/>
    </row>
    <row r="52" spans="2:25" x14ac:dyDescent="0.2">
      <c r="B52" s="11"/>
      <c r="C52" s="14"/>
      <c r="G52" s="17"/>
      <c r="H52" s="18"/>
      <c r="J52" s="14"/>
      <c r="N52" s="20"/>
      <c r="R52" s="15"/>
      <c r="S52" s="20"/>
      <c r="X52" s="22"/>
      <c r="Y52" s="15"/>
    </row>
    <row r="53" spans="2:25" x14ac:dyDescent="0.2">
      <c r="B53" s="11"/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2:25" x14ac:dyDescent="0.2">
      <c r="B54" s="11"/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2:25" x14ac:dyDescent="0.2">
      <c r="B55" s="11"/>
      <c r="C55" s="14"/>
      <c r="G55" s="17"/>
      <c r="H55" s="18"/>
      <c r="J55" s="14"/>
      <c r="N55" s="20"/>
    </row>
    <row r="56" spans="2:25" x14ac:dyDescent="0.2">
      <c r="B56" s="11"/>
      <c r="C56" s="14"/>
      <c r="G56" s="17"/>
      <c r="H56" s="18"/>
      <c r="J56" s="14"/>
      <c r="N56" s="25"/>
      <c r="P56" s="25"/>
      <c r="R56" s="25"/>
      <c r="S56" s="25"/>
      <c r="X56" s="25"/>
    </row>
    <row r="57" spans="2:25" x14ac:dyDescent="0.2">
      <c r="B57" s="11"/>
      <c r="C57" s="14"/>
      <c r="G57" s="17"/>
      <c r="H57" s="18"/>
      <c r="J57" s="14"/>
    </row>
    <row r="58" spans="2:25" x14ac:dyDescent="0.2">
      <c r="B58" s="11"/>
      <c r="C58" s="14"/>
      <c r="G58" s="17"/>
      <c r="H58" s="18"/>
      <c r="J58" s="14"/>
    </row>
    <row r="59" spans="2:25" x14ac:dyDescent="0.2">
      <c r="B59" s="11"/>
      <c r="C59" s="14"/>
      <c r="G59" s="17"/>
      <c r="H59" s="18"/>
      <c r="J59" s="14"/>
      <c r="N59" s="20"/>
      <c r="R59" s="15"/>
      <c r="S59" s="20"/>
      <c r="X59" s="22"/>
      <c r="Y59" s="15"/>
    </row>
    <row r="60" spans="2:25" x14ac:dyDescent="0.2">
      <c r="B60" s="11"/>
      <c r="C60" s="14"/>
      <c r="G60" s="17"/>
      <c r="H60" s="18"/>
      <c r="J60" s="14"/>
      <c r="R60" s="22"/>
      <c r="S60" s="20"/>
      <c r="T60" s="15"/>
      <c r="U60" s="15"/>
      <c r="V60" s="15"/>
      <c r="W60" s="15"/>
      <c r="X60" s="22"/>
      <c r="Y60" s="15"/>
    </row>
    <row r="61" spans="2:25" x14ac:dyDescent="0.2">
      <c r="B61" s="11"/>
      <c r="C61" s="14"/>
      <c r="G61" s="17"/>
      <c r="H61" s="18"/>
      <c r="J61" s="14"/>
      <c r="N61" s="20"/>
      <c r="P61" s="20"/>
      <c r="R61" s="22"/>
      <c r="S61" s="20"/>
      <c r="T61" s="15"/>
      <c r="U61" s="15"/>
      <c r="V61" s="15"/>
      <c r="W61" s="15"/>
      <c r="X61" s="22"/>
      <c r="Y61" s="15"/>
    </row>
    <row r="62" spans="2:25" x14ac:dyDescent="0.2">
      <c r="B62" s="11"/>
      <c r="C62" s="14"/>
      <c r="G62" s="17"/>
      <c r="H62" s="18"/>
      <c r="J62" s="14"/>
    </row>
    <row r="63" spans="2:25" x14ac:dyDescent="0.2">
      <c r="B63" s="11"/>
      <c r="C63" s="14"/>
      <c r="H63" s="18"/>
      <c r="J63" s="14"/>
    </row>
    <row r="64" spans="2:25" x14ac:dyDescent="0.2">
      <c r="B64" s="11"/>
      <c r="C64" s="14"/>
      <c r="H64" s="18"/>
      <c r="J64" s="14"/>
    </row>
    <row r="65" spans="2:26" x14ac:dyDescent="0.2">
      <c r="B65" s="11"/>
      <c r="C65" s="14"/>
      <c r="H65" s="18"/>
      <c r="J65" s="14"/>
    </row>
    <row r="66" spans="2:26" x14ac:dyDescent="0.2">
      <c r="B66" s="11"/>
      <c r="C66" s="14"/>
      <c r="G66" s="17"/>
      <c r="H66" s="18"/>
      <c r="J66" s="14"/>
      <c r="Z66" s="20"/>
    </row>
    <row r="67" spans="2:26" x14ac:dyDescent="0.2">
      <c r="B67" s="11"/>
      <c r="C67" s="14"/>
      <c r="G67" s="17"/>
      <c r="H67" s="18"/>
      <c r="J67" s="14"/>
      <c r="N67" s="20"/>
      <c r="R67" s="15"/>
      <c r="S67" s="20"/>
      <c r="X67" s="22"/>
      <c r="Y67" s="15"/>
    </row>
    <row r="68" spans="2:26" x14ac:dyDescent="0.2">
      <c r="B68" s="11"/>
      <c r="C68" s="14"/>
      <c r="G68" s="17"/>
      <c r="H68" s="18"/>
      <c r="J68" s="14"/>
      <c r="R68" s="22"/>
      <c r="S68" s="20"/>
      <c r="T68" s="15"/>
      <c r="U68" s="15"/>
      <c r="V68" s="15"/>
      <c r="W68" s="15"/>
      <c r="X68" s="22"/>
      <c r="Y68" s="15"/>
    </row>
    <row r="69" spans="2:26" x14ac:dyDescent="0.2">
      <c r="B69" s="11"/>
      <c r="C69" s="14"/>
      <c r="G69" s="17"/>
      <c r="H69" s="18"/>
      <c r="J69" s="14"/>
      <c r="N69" s="20"/>
      <c r="P69" s="20"/>
      <c r="R69" s="22"/>
      <c r="S69" s="20"/>
      <c r="T69" s="15"/>
      <c r="U69" s="15"/>
      <c r="V69" s="15"/>
      <c r="W69" s="15"/>
      <c r="X69" s="22"/>
      <c r="Y69" s="15"/>
    </row>
    <row r="70" spans="2:26" x14ac:dyDescent="0.2">
      <c r="B70" s="11"/>
      <c r="C70" s="14"/>
      <c r="G70" s="17"/>
      <c r="H70" s="18"/>
      <c r="J70" s="14"/>
    </row>
    <row r="71" spans="2:26" x14ac:dyDescent="0.2">
      <c r="B71" s="11"/>
      <c r="C71" s="14"/>
      <c r="H71" s="18"/>
      <c r="J71" s="14"/>
    </row>
    <row r="72" spans="2:26" x14ac:dyDescent="0.2">
      <c r="B72" s="11"/>
      <c r="C72" s="14"/>
      <c r="G72" s="17"/>
      <c r="H72" s="18"/>
      <c r="J72" s="14"/>
      <c r="R72" s="26"/>
      <c r="S72" s="20"/>
      <c r="X72" s="14"/>
    </row>
    <row r="73" spans="2:26" x14ac:dyDescent="0.2">
      <c r="B73" s="11"/>
      <c r="C73" s="14"/>
      <c r="G73" s="17"/>
      <c r="H73" s="18"/>
      <c r="J73" s="14"/>
    </row>
    <row r="74" spans="2:26" x14ac:dyDescent="0.2">
      <c r="B74" s="11"/>
      <c r="C74" s="14"/>
      <c r="G74" s="17"/>
      <c r="H74" s="18"/>
      <c r="J74" s="14"/>
      <c r="N74" s="20"/>
      <c r="R74" s="15"/>
      <c r="S74" s="20"/>
      <c r="X74" s="22"/>
      <c r="Y74" s="15"/>
    </row>
    <row r="75" spans="2:26" x14ac:dyDescent="0.2">
      <c r="B75" s="11"/>
      <c r="C75" s="14"/>
      <c r="G75" s="17"/>
      <c r="H75" s="18"/>
      <c r="J75" s="14"/>
      <c r="R75" s="22"/>
      <c r="S75" s="20"/>
      <c r="T75" s="15"/>
      <c r="U75" s="15"/>
      <c r="V75" s="15"/>
      <c r="W75" s="15"/>
      <c r="X75" s="22"/>
      <c r="Y75" s="15"/>
    </row>
    <row r="76" spans="2:26" x14ac:dyDescent="0.2">
      <c r="B76" s="11"/>
      <c r="C76" s="14"/>
      <c r="G76" s="17"/>
      <c r="H76" s="18"/>
      <c r="J76" s="14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2:26" x14ac:dyDescent="0.2">
      <c r="B77" s="11"/>
      <c r="C77" s="14"/>
      <c r="G77" s="17"/>
      <c r="H77" s="18"/>
      <c r="J77" s="14"/>
    </row>
    <row r="78" spans="2:26" x14ac:dyDescent="0.2">
      <c r="B78" s="11"/>
      <c r="C78" s="14"/>
      <c r="H78" s="18"/>
      <c r="J78" s="14"/>
    </row>
    <row r="79" spans="2:26" x14ac:dyDescent="0.2">
      <c r="B79" s="11"/>
      <c r="C79" s="14"/>
      <c r="G79" s="17"/>
      <c r="H79" s="18"/>
      <c r="J79" s="14"/>
    </row>
    <row r="80" spans="2:26" x14ac:dyDescent="0.2">
      <c r="B80" s="11"/>
      <c r="C80" s="14"/>
      <c r="G80" s="17"/>
      <c r="H80" s="18"/>
      <c r="J80" s="14"/>
      <c r="N80" s="20"/>
      <c r="R80" s="15"/>
      <c r="S80" s="20"/>
      <c r="X80" s="22"/>
      <c r="Y80" s="15"/>
    </row>
    <row r="81" spans="2:25" x14ac:dyDescent="0.2">
      <c r="B81" s="11"/>
      <c r="C81" s="14"/>
      <c r="G81" s="17"/>
      <c r="H81" s="18"/>
      <c r="J81" s="14"/>
      <c r="R81" s="22"/>
      <c r="S81" s="20"/>
      <c r="T81" s="15"/>
      <c r="U81" s="15"/>
      <c r="V81" s="15"/>
      <c r="W81" s="15"/>
      <c r="X81" s="22"/>
      <c r="Y81" s="15"/>
    </row>
    <row r="82" spans="2:25" x14ac:dyDescent="0.2">
      <c r="B82" s="11"/>
      <c r="C82" s="14"/>
      <c r="G82" s="17"/>
      <c r="H82" s="18"/>
      <c r="J82" s="14"/>
      <c r="N82" s="20"/>
      <c r="P82" s="20"/>
      <c r="R82" s="22"/>
      <c r="S82" s="20"/>
      <c r="T82" s="15"/>
      <c r="U82" s="15"/>
      <c r="V82" s="15"/>
      <c r="W82" s="15"/>
      <c r="X82" s="22"/>
      <c r="Y82" s="15"/>
    </row>
    <row r="83" spans="2:25" x14ac:dyDescent="0.2">
      <c r="B83" s="11"/>
      <c r="C83" s="14"/>
      <c r="G83" s="17"/>
      <c r="H83" s="18"/>
      <c r="J83" s="14"/>
    </row>
    <row r="84" spans="2:25" x14ac:dyDescent="0.2">
      <c r="B84" s="11"/>
      <c r="C84" s="14"/>
      <c r="H84" s="18"/>
      <c r="J84" s="14"/>
    </row>
    <row r="85" spans="2:25" x14ac:dyDescent="0.2">
      <c r="B85" s="11"/>
      <c r="C85" s="14"/>
      <c r="H85" s="18"/>
      <c r="J85" s="14"/>
    </row>
    <row r="86" spans="2:25" x14ac:dyDescent="0.2">
      <c r="B86" s="11"/>
      <c r="C86" s="14"/>
      <c r="H86" s="18"/>
      <c r="J86" s="14"/>
    </row>
    <row r="87" spans="2:25" x14ac:dyDescent="0.2">
      <c r="B87" s="11"/>
      <c r="C87" s="14"/>
      <c r="H87" s="18"/>
      <c r="J87" s="14"/>
    </row>
    <row r="88" spans="2:25" x14ac:dyDescent="0.2">
      <c r="B88" s="11"/>
      <c r="C88" s="14"/>
      <c r="H88" s="18"/>
      <c r="J88" s="14"/>
    </row>
    <row r="89" spans="2:25" x14ac:dyDescent="0.2">
      <c r="B89" s="11"/>
      <c r="C89" s="14"/>
      <c r="G89" s="17"/>
      <c r="H89" s="18"/>
      <c r="J89" s="14"/>
    </row>
    <row r="90" spans="2:25" x14ac:dyDescent="0.2">
      <c r="B90" s="11"/>
      <c r="C90" s="14"/>
      <c r="G90" s="17"/>
      <c r="H90" s="18"/>
      <c r="J90" s="14"/>
      <c r="N90" s="20"/>
      <c r="R90" s="15"/>
      <c r="S90" s="20"/>
      <c r="X90" s="22"/>
      <c r="Y90" s="15"/>
    </row>
    <row r="91" spans="2:25" x14ac:dyDescent="0.2">
      <c r="B91" s="11"/>
      <c r="C91" s="14"/>
      <c r="H91" s="18"/>
      <c r="J91" s="14"/>
    </row>
    <row r="92" spans="2:25" x14ac:dyDescent="0.2">
      <c r="B92" s="11"/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2:25" x14ac:dyDescent="0.2">
      <c r="B93" s="11"/>
      <c r="C93" s="14"/>
      <c r="G93" s="17"/>
      <c r="H93" s="18"/>
      <c r="J93" s="14"/>
    </row>
    <row r="94" spans="2:25" x14ac:dyDescent="0.2">
      <c r="B94" s="11"/>
      <c r="C94" s="14"/>
      <c r="G94" s="17"/>
      <c r="H94" s="18"/>
      <c r="J94" s="14"/>
    </row>
    <row r="95" spans="2:25" x14ac:dyDescent="0.2">
      <c r="B95" s="11"/>
      <c r="C95" s="14"/>
      <c r="H95" s="18"/>
      <c r="J95" s="14"/>
    </row>
    <row r="96" spans="2:25" x14ac:dyDescent="0.2">
      <c r="B96" s="11"/>
      <c r="C96" s="14"/>
      <c r="H96" s="18"/>
      <c r="J96" s="14"/>
    </row>
    <row r="97" spans="2:26" x14ac:dyDescent="0.2">
      <c r="B97" s="11"/>
      <c r="C97" s="14"/>
      <c r="H97" s="18"/>
      <c r="J97" s="14"/>
    </row>
    <row r="98" spans="2:26" x14ac:dyDescent="0.2">
      <c r="B98" s="11"/>
      <c r="C98" s="14"/>
      <c r="H98" s="18"/>
      <c r="J98" s="14"/>
    </row>
    <row r="99" spans="2:26" x14ac:dyDescent="0.2">
      <c r="B99" s="11"/>
      <c r="C99" s="14"/>
      <c r="H99" s="18"/>
      <c r="J99" s="14"/>
    </row>
    <row r="100" spans="2:26" x14ac:dyDescent="0.2">
      <c r="B100" s="11"/>
      <c r="C100" s="14"/>
      <c r="G100" s="17"/>
      <c r="H100" s="18"/>
      <c r="J100" s="14"/>
    </row>
    <row r="101" spans="2:26" x14ac:dyDescent="0.2">
      <c r="B101" s="11"/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2:26" x14ac:dyDescent="0.2">
      <c r="B102" s="11"/>
      <c r="C102" s="14"/>
      <c r="G102" s="17"/>
      <c r="H102" s="18"/>
      <c r="J102" s="14"/>
      <c r="R102" s="22"/>
      <c r="S102" s="20"/>
      <c r="T102" s="15"/>
      <c r="U102" s="15"/>
      <c r="V102" s="15"/>
      <c r="W102" s="15"/>
      <c r="X102" s="22"/>
      <c r="Y102" s="15"/>
    </row>
    <row r="103" spans="2:26" x14ac:dyDescent="0.2">
      <c r="B103" s="11"/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2:26" x14ac:dyDescent="0.2">
      <c r="B104" s="11"/>
      <c r="C104" s="14"/>
      <c r="G104" s="17"/>
      <c r="H104" s="18"/>
      <c r="J104" s="14"/>
    </row>
    <row r="105" spans="2:26" x14ac:dyDescent="0.2">
      <c r="B105" s="11"/>
      <c r="C105" s="14"/>
      <c r="G105" s="17"/>
      <c r="H105" s="18"/>
      <c r="J105" s="14"/>
    </row>
    <row r="106" spans="2:26" x14ac:dyDescent="0.2">
      <c r="B106" s="11"/>
      <c r="C106" s="14"/>
      <c r="H106" s="18"/>
      <c r="J106" s="14"/>
    </row>
    <row r="107" spans="2:26" x14ac:dyDescent="0.2">
      <c r="B107" s="11"/>
      <c r="C107" s="14"/>
      <c r="H107" s="18"/>
      <c r="J107" s="14"/>
    </row>
    <row r="108" spans="2:26" x14ac:dyDescent="0.2">
      <c r="B108" s="11"/>
      <c r="C108" s="14"/>
      <c r="H108" s="18"/>
      <c r="J108" s="14"/>
    </row>
    <row r="109" spans="2:26" x14ac:dyDescent="0.2">
      <c r="B109" s="11"/>
      <c r="C109" s="14"/>
      <c r="G109" s="17"/>
      <c r="H109" s="18"/>
      <c r="J109" s="14"/>
      <c r="Z109" s="20"/>
    </row>
    <row r="110" spans="2:26" x14ac:dyDescent="0.2">
      <c r="B110" s="11"/>
      <c r="C110" s="14"/>
      <c r="G110" s="17"/>
      <c r="H110" s="18"/>
      <c r="J110" s="14"/>
      <c r="N110" s="20"/>
    </row>
    <row r="111" spans="2:26" x14ac:dyDescent="0.2">
      <c r="B111" s="11"/>
      <c r="C111" s="14"/>
      <c r="G111" s="17"/>
      <c r="H111" s="18"/>
      <c r="J111" s="14"/>
      <c r="N111" s="20"/>
    </row>
    <row r="112" spans="2:26" x14ac:dyDescent="0.2">
      <c r="B112" s="11"/>
      <c r="C112" s="14"/>
      <c r="G112" s="17"/>
      <c r="H112" s="18"/>
      <c r="J112" s="14"/>
    </row>
    <row r="113" spans="2:25" x14ac:dyDescent="0.2">
      <c r="B113" s="11"/>
      <c r="C113" s="14"/>
      <c r="G113" s="17"/>
      <c r="H113" s="18"/>
      <c r="J113" s="14"/>
      <c r="N113" s="20"/>
      <c r="R113" s="15"/>
      <c r="S113" s="20"/>
      <c r="X113" s="22"/>
      <c r="Y113" s="15"/>
    </row>
    <row r="114" spans="2:25" x14ac:dyDescent="0.2">
      <c r="B114" s="11"/>
      <c r="C114" s="14"/>
      <c r="G114" s="17"/>
      <c r="H114" s="18"/>
      <c r="J114" s="14"/>
      <c r="R114" s="22"/>
      <c r="S114" s="20"/>
      <c r="T114" s="15"/>
      <c r="U114" s="15"/>
      <c r="V114" s="15"/>
      <c r="W114" s="15"/>
      <c r="X114" s="22"/>
      <c r="Y114" s="15"/>
    </row>
    <row r="115" spans="2:25" x14ac:dyDescent="0.2">
      <c r="B115" s="11"/>
      <c r="C115" s="14"/>
      <c r="G115" s="17"/>
      <c r="H115" s="18"/>
      <c r="J115" s="14"/>
      <c r="N115" s="20"/>
      <c r="P115" s="20"/>
      <c r="R115" s="22"/>
      <c r="S115" s="20"/>
      <c r="T115" s="15"/>
      <c r="U115" s="15"/>
      <c r="V115" s="15"/>
      <c r="W115" s="15"/>
      <c r="X115" s="22"/>
      <c r="Y115" s="15"/>
    </row>
    <row r="116" spans="2:25" x14ac:dyDescent="0.2">
      <c r="B116" s="11"/>
      <c r="C116" s="14"/>
      <c r="G116" s="17"/>
      <c r="H116" s="18"/>
      <c r="J116" s="14"/>
    </row>
    <row r="117" spans="2:25" x14ac:dyDescent="0.2">
      <c r="B117" s="11"/>
      <c r="C117" s="14"/>
      <c r="G117" s="17"/>
      <c r="H117" s="18"/>
      <c r="J117" s="14"/>
    </row>
    <row r="118" spans="2:25" x14ac:dyDescent="0.2">
      <c r="B118" s="11"/>
      <c r="C118" s="14"/>
      <c r="G118" s="17"/>
      <c r="H118" s="16"/>
      <c r="J118" s="14"/>
    </row>
    <row r="119" spans="2:25" x14ac:dyDescent="0.2">
      <c r="B119" s="11"/>
      <c r="C119" s="14"/>
      <c r="G119" s="17"/>
      <c r="H119" s="16"/>
      <c r="J119" s="14"/>
      <c r="R119" s="26"/>
      <c r="S119" s="20"/>
      <c r="W119" s="14"/>
      <c r="X119" s="14"/>
      <c r="Y119" s="27"/>
    </row>
    <row r="120" spans="2:25" x14ac:dyDescent="0.2">
      <c r="B120" s="11"/>
      <c r="C120" s="14"/>
      <c r="G120" s="17"/>
      <c r="H120" s="16"/>
      <c r="J120" s="14"/>
      <c r="R120" s="26"/>
      <c r="S120" s="20"/>
      <c r="X120" s="14"/>
    </row>
    <row r="121" spans="2:25" x14ac:dyDescent="0.2">
      <c r="B121" s="11"/>
      <c r="C121" s="14"/>
      <c r="G121" s="17"/>
      <c r="H121" s="16"/>
      <c r="J121" s="14"/>
    </row>
    <row r="122" spans="2:25" x14ac:dyDescent="0.2">
      <c r="B122" s="11"/>
      <c r="C122" s="14"/>
      <c r="G122" s="17"/>
      <c r="H122" s="16"/>
      <c r="J122" s="14"/>
      <c r="N122" s="20"/>
      <c r="R122" s="15"/>
      <c r="S122" s="20"/>
      <c r="X122" s="22"/>
      <c r="Y122" s="15"/>
    </row>
    <row r="123" spans="2:25" x14ac:dyDescent="0.2">
      <c r="B123" s="11"/>
      <c r="C123" s="14"/>
      <c r="G123" s="17"/>
      <c r="H123" s="16"/>
      <c r="J123" s="14"/>
      <c r="R123" s="22"/>
      <c r="S123" s="20"/>
      <c r="T123" s="15"/>
      <c r="U123" s="15"/>
      <c r="V123" s="15"/>
      <c r="W123" s="15"/>
      <c r="X123" s="22"/>
      <c r="Y123" s="15"/>
    </row>
    <row r="124" spans="2:25" x14ac:dyDescent="0.2">
      <c r="B124" s="11"/>
      <c r="C124" s="14"/>
      <c r="G124" s="17"/>
      <c r="H124" s="16"/>
      <c r="J124" s="14"/>
      <c r="N124" s="20"/>
      <c r="P124" s="20"/>
      <c r="R124" s="22"/>
      <c r="S124" s="20"/>
      <c r="T124" s="15"/>
      <c r="U124" s="15"/>
      <c r="V124" s="15"/>
      <c r="W124" s="15"/>
      <c r="X124" s="22"/>
      <c r="Y124" s="15"/>
    </row>
    <row r="125" spans="2:25" x14ac:dyDescent="0.2">
      <c r="B125" s="11"/>
      <c r="C125" s="14"/>
    </row>
    <row r="126" spans="2:25" x14ac:dyDescent="0.2">
      <c r="B126" s="11"/>
      <c r="C126" s="14"/>
    </row>
    <row r="127" spans="2:25" x14ac:dyDescent="0.2">
      <c r="B127" s="11"/>
      <c r="C127" s="14"/>
      <c r="G127" s="17"/>
      <c r="H127" s="16"/>
      <c r="J127" s="14"/>
      <c r="R127" s="26"/>
      <c r="S127" s="20"/>
      <c r="W127" s="14"/>
      <c r="X127" s="14"/>
      <c r="Y127" s="27"/>
    </row>
    <row r="128" spans="2:25" x14ac:dyDescent="0.2">
      <c r="B128" s="11"/>
      <c r="C128" s="14"/>
      <c r="G128" s="17"/>
      <c r="H128" s="16"/>
      <c r="J128" s="14"/>
      <c r="R128" s="26"/>
      <c r="S128" s="20"/>
      <c r="X128" s="14"/>
    </row>
    <row r="129" spans="2:25" x14ac:dyDescent="0.2">
      <c r="B129" s="11"/>
      <c r="C129" s="14"/>
      <c r="G129" s="17"/>
      <c r="H129" s="16"/>
      <c r="J129" s="14"/>
    </row>
    <row r="130" spans="2:25" x14ac:dyDescent="0.2">
      <c r="B130" s="11"/>
      <c r="C130" s="14"/>
      <c r="G130" s="17"/>
      <c r="H130" s="16"/>
      <c r="J130" s="14"/>
      <c r="N130" s="20"/>
      <c r="R130" s="15"/>
      <c r="S130" s="20"/>
      <c r="X130" s="22"/>
      <c r="Y130" s="15"/>
    </row>
    <row r="131" spans="2:25" x14ac:dyDescent="0.2">
      <c r="B131" s="11"/>
      <c r="C131" s="14"/>
      <c r="G131" s="17"/>
      <c r="H131" s="16"/>
      <c r="J131" s="14"/>
      <c r="R131" s="22"/>
      <c r="S131" s="20"/>
      <c r="T131" s="15"/>
      <c r="U131" s="15"/>
      <c r="V131" s="15"/>
      <c r="W131" s="15"/>
      <c r="X131" s="22"/>
      <c r="Y131" s="15"/>
    </row>
    <row r="132" spans="2:25" x14ac:dyDescent="0.2">
      <c r="B132" s="11"/>
      <c r="C132" s="14"/>
      <c r="G132" s="17"/>
      <c r="H132" s="16"/>
      <c r="J132" s="14"/>
      <c r="N132" s="20"/>
      <c r="P132" s="20"/>
      <c r="R132" s="22"/>
      <c r="S132" s="20"/>
      <c r="T132" s="15"/>
      <c r="U132" s="15"/>
      <c r="V132" s="15"/>
      <c r="W132" s="15"/>
      <c r="X132" s="22"/>
      <c r="Y132" s="15"/>
    </row>
    <row r="133" spans="2:25" x14ac:dyDescent="0.2">
      <c r="B133" s="11"/>
      <c r="C133" s="14"/>
      <c r="G133" s="17"/>
      <c r="H133" s="16"/>
      <c r="J133" s="14"/>
      <c r="N133" s="20"/>
    </row>
    <row r="134" spans="2:25" x14ac:dyDescent="0.2">
      <c r="B134" s="11"/>
      <c r="C134" s="14"/>
      <c r="N134" s="25"/>
      <c r="P134" s="25"/>
      <c r="R134" s="25"/>
      <c r="S134" s="25"/>
      <c r="X134" s="25"/>
    </row>
    <row r="135" spans="2:25" x14ac:dyDescent="0.2">
      <c r="B135" s="11"/>
      <c r="C135" s="14"/>
    </row>
    <row r="136" spans="2:25" x14ac:dyDescent="0.2">
      <c r="B136" s="11"/>
      <c r="C136" s="14"/>
      <c r="N136" s="20"/>
      <c r="R136" s="15"/>
      <c r="S136" s="20"/>
      <c r="X136" s="22"/>
      <c r="Y136" s="15"/>
    </row>
    <row r="137" spans="2:25" x14ac:dyDescent="0.2">
      <c r="B137" s="11"/>
      <c r="C137" s="14"/>
      <c r="R137" s="22"/>
      <c r="S137" s="20"/>
      <c r="T137" s="15"/>
      <c r="U137" s="15"/>
      <c r="V137" s="15"/>
      <c r="W137" s="15"/>
      <c r="X137" s="22"/>
      <c r="Y137" s="15"/>
    </row>
    <row r="138" spans="2:25" x14ac:dyDescent="0.2">
      <c r="B138" s="11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2:25" x14ac:dyDescent="0.2">
      <c r="B139" s="11"/>
      <c r="N139" s="20"/>
    </row>
    <row r="140" spans="2:25" x14ac:dyDescent="0.2">
      <c r="B140" s="11"/>
      <c r="N140" s="25"/>
      <c r="P140" s="25"/>
      <c r="R140" s="25"/>
      <c r="S140" s="25"/>
      <c r="X140" s="25"/>
    </row>
    <row r="142" spans="2:25" x14ac:dyDescent="0.2">
      <c r="B142" s="11"/>
      <c r="N142" s="20"/>
      <c r="R142" s="15"/>
      <c r="S142" s="20"/>
      <c r="X142" s="22"/>
      <c r="Y142" s="15"/>
    </row>
    <row r="143" spans="2:25" x14ac:dyDescent="0.2">
      <c r="B143" s="11"/>
      <c r="E143" s="11"/>
      <c r="F143" s="11"/>
      <c r="R143" s="22"/>
      <c r="S143" s="20"/>
      <c r="T143" s="15"/>
      <c r="U143" s="15"/>
      <c r="V143" s="15"/>
      <c r="W143" s="15"/>
      <c r="X143" s="22"/>
      <c r="Y143" s="15"/>
    </row>
    <row r="144" spans="2:25" x14ac:dyDescent="0.2">
      <c r="B144" s="11"/>
      <c r="E144" s="11"/>
      <c r="F144" s="11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8" spans="2:26" x14ac:dyDescent="0.2">
      <c r="B148" s="11"/>
      <c r="E148" s="11"/>
      <c r="F148" s="11"/>
      <c r="R148" s="26"/>
      <c r="S148" s="20"/>
      <c r="W148" s="14"/>
      <c r="X148" s="14"/>
      <c r="Y148" s="27"/>
    </row>
    <row r="149" spans="2:26" x14ac:dyDescent="0.2">
      <c r="B149" s="11"/>
      <c r="E149" s="11"/>
      <c r="F149" s="11"/>
      <c r="R149" s="26"/>
      <c r="S149" s="20"/>
      <c r="X149" s="14"/>
      <c r="Z149" s="20"/>
    </row>
    <row r="150" spans="2:26" x14ac:dyDescent="0.2">
      <c r="B150" s="11"/>
      <c r="E150" s="11"/>
      <c r="F150" s="11"/>
      <c r="N150" s="20"/>
      <c r="R150" s="15"/>
      <c r="S150" s="20"/>
      <c r="X150" s="22"/>
      <c r="Y150" s="15"/>
    </row>
    <row r="151" spans="2:26" x14ac:dyDescent="0.2">
      <c r="B151" s="11"/>
      <c r="E151" s="11"/>
      <c r="F151" s="11"/>
      <c r="R151" s="22"/>
      <c r="S151" s="20"/>
      <c r="T151" s="15"/>
      <c r="U151" s="15"/>
      <c r="V151" s="15"/>
      <c r="W151" s="15"/>
      <c r="X151" s="22"/>
      <c r="Y151" s="15"/>
    </row>
    <row r="152" spans="2:26" x14ac:dyDescent="0.2">
      <c r="B152" s="11"/>
      <c r="E152" s="11"/>
      <c r="F152" s="11"/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4" spans="2:26" x14ac:dyDescent="0.2">
      <c r="B154" s="11"/>
      <c r="E154" s="11"/>
      <c r="F154" s="11"/>
      <c r="R154" s="26"/>
      <c r="S154" s="20"/>
      <c r="W154" s="14"/>
      <c r="X154" s="14"/>
      <c r="Y154" s="27"/>
    </row>
    <row r="155" spans="2:26" x14ac:dyDescent="0.2">
      <c r="B155" s="11"/>
      <c r="E155" s="11"/>
      <c r="F155" s="11"/>
      <c r="R155" s="26"/>
      <c r="S155" s="20"/>
      <c r="X155" s="14"/>
    </row>
    <row r="157" spans="2:26" x14ac:dyDescent="0.2">
      <c r="B157" s="11"/>
      <c r="E157" s="11"/>
      <c r="F157" s="11"/>
      <c r="N157" s="20"/>
      <c r="R157" s="15"/>
      <c r="S157" s="20"/>
      <c r="X157" s="22"/>
      <c r="Y157" s="15"/>
    </row>
    <row r="158" spans="2:26" x14ac:dyDescent="0.2">
      <c r="B158" s="11"/>
      <c r="E158" s="11"/>
      <c r="F158" s="11"/>
      <c r="R158" s="22"/>
      <c r="S158" s="20"/>
      <c r="T158" s="15"/>
      <c r="U158" s="15"/>
      <c r="V158" s="15"/>
      <c r="W158" s="15"/>
      <c r="X158" s="22"/>
      <c r="Y158" s="15"/>
    </row>
    <row r="159" spans="2:26" x14ac:dyDescent="0.2">
      <c r="B159" s="11"/>
      <c r="E159" s="11"/>
      <c r="F159" s="11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2:26" x14ac:dyDescent="0.2">
      <c r="B160" s="11"/>
      <c r="E160" s="11"/>
      <c r="F160" s="11"/>
      <c r="N160" s="20"/>
    </row>
    <row r="161" spans="2:25" x14ac:dyDescent="0.2">
      <c r="B161" s="11"/>
      <c r="E161" s="11"/>
      <c r="F161" s="11"/>
      <c r="N161" s="25"/>
      <c r="P161" s="25"/>
      <c r="R161" s="25"/>
      <c r="S161" s="25"/>
      <c r="X161" s="25"/>
    </row>
    <row r="163" spans="2:25" x14ac:dyDescent="0.2">
      <c r="B163" s="11"/>
      <c r="E163" s="11"/>
      <c r="F163" s="11"/>
      <c r="N163" s="20"/>
      <c r="R163" s="15"/>
      <c r="S163" s="20"/>
      <c r="X163" s="22"/>
      <c r="Y163" s="15"/>
    </row>
    <row r="164" spans="2:25" x14ac:dyDescent="0.2">
      <c r="B164" s="11"/>
      <c r="E164" s="11"/>
      <c r="F164" s="11"/>
      <c r="R164" s="22"/>
      <c r="S164" s="20"/>
      <c r="T164" s="15"/>
      <c r="U164" s="15"/>
      <c r="V164" s="15"/>
      <c r="W164" s="15"/>
      <c r="X164" s="22"/>
      <c r="Y164" s="15"/>
    </row>
    <row r="165" spans="2:25" x14ac:dyDescent="0.2">
      <c r="B165" s="11"/>
      <c r="E165" s="11"/>
      <c r="F165" s="11"/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71" spans="2:25" x14ac:dyDescent="0.2">
      <c r="B171" s="11"/>
      <c r="E171" s="11"/>
      <c r="F171" s="11"/>
      <c r="R171" s="26"/>
      <c r="S171" s="20"/>
      <c r="W171" s="14"/>
      <c r="X171" s="14"/>
      <c r="Y171" s="27"/>
    </row>
    <row r="172" spans="2:25" x14ac:dyDescent="0.2">
      <c r="B172" s="11"/>
      <c r="E172" s="11"/>
      <c r="F172" s="11"/>
      <c r="R172" s="26"/>
      <c r="S172" s="20"/>
      <c r="X172" s="14"/>
    </row>
    <row r="174" spans="2:25" x14ac:dyDescent="0.2">
      <c r="B174" s="11"/>
      <c r="E174" s="11"/>
      <c r="F174" s="11"/>
      <c r="N174" s="20"/>
      <c r="R174" s="15"/>
      <c r="S174" s="20"/>
      <c r="X174" s="22"/>
      <c r="Y174" s="15"/>
    </row>
    <row r="175" spans="2:25" x14ac:dyDescent="0.2">
      <c r="B175" s="11"/>
      <c r="E175" s="11"/>
      <c r="F175" s="11"/>
      <c r="R175" s="22"/>
      <c r="S175" s="20"/>
      <c r="T175" s="15"/>
      <c r="U175" s="15"/>
      <c r="V175" s="15"/>
      <c r="W175" s="15"/>
      <c r="X175" s="22"/>
      <c r="Y175" s="15"/>
    </row>
    <row r="176" spans="2:25" x14ac:dyDescent="0.2">
      <c r="B176" s="11"/>
      <c r="E176" s="11"/>
      <c r="F176" s="11"/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8" spans="2:26" x14ac:dyDescent="0.2">
      <c r="B178" s="11"/>
      <c r="E178" s="11"/>
      <c r="F178" s="11"/>
      <c r="R178" s="26"/>
      <c r="S178" s="20"/>
      <c r="W178" s="14"/>
      <c r="X178" s="14"/>
      <c r="Y178" s="27"/>
    </row>
    <row r="179" spans="2:26" x14ac:dyDescent="0.2">
      <c r="B179" s="11"/>
      <c r="E179" s="11"/>
      <c r="F179" s="11"/>
      <c r="R179" s="26"/>
      <c r="S179" s="20"/>
      <c r="X179" s="14"/>
    </row>
    <row r="181" spans="2:26" x14ac:dyDescent="0.2">
      <c r="B181" s="11"/>
      <c r="E181" s="11"/>
      <c r="F181" s="11"/>
      <c r="N181" s="20"/>
      <c r="R181" s="15"/>
      <c r="S181" s="20"/>
      <c r="X181" s="22"/>
      <c r="Y181" s="15"/>
    </row>
    <row r="182" spans="2:26" x14ac:dyDescent="0.2">
      <c r="B182" s="11"/>
      <c r="E182" s="11"/>
      <c r="F182" s="11"/>
      <c r="R182" s="22"/>
      <c r="S182" s="20"/>
      <c r="T182" s="15"/>
      <c r="U182" s="15"/>
      <c r="V182" s="15"/>
      <c r="W182" s="15"/>
      <c r="X182" s="22"/>
      <c r="Y182" s="15"/>
    </row>
    <row r="183" spans="2:26" x14ac:dyDescent="0.2">
      <c r="B183" s="11"/>
      <c r="E183" s="11"/>
      <c r="F183" s="11"/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5" spans="2:26" x14ac:dyDescent="0.2">
      <c r="B185" s="11"/>
      <c r="E185" s="11"/>
      <c r="F185" s="11"/>
      <c r="R185" s="26"/>
      <c r="S185" s="20"/>
      <c r="W185" s="14"/>
      <c r="X185" s="14"/>
      <c r="Y185" s="27"/>
    </row>
    <row r="186" spans="2:26" x14ac:dyDescent="0.2">
      <c r="B186" s="11"/>
      <c r="E186" s="11"/>
      <c r="F186" s="11"/>
      <c r="R186" s="26"/>
      <c r="S186" s="20"/>
      <c r="X186" s="14"/>
    </row>
    <row r="190" spans="2:26" x14ac:dyDescent="0.2">
      <c r="B190" s="11"/>
      <c r="E190" s="11"/>
      <c r="F190" s="11"/>
      <c r="Z190" s="20"/>
    </row>
    <row r="191" spans="2:26" x14ac:dyDescent="0.2">
      <c r="B191" s="11"/>
      <c r="E191" s="11"/>
      <c r="F191" s="11"/>
      <c r="N191" s="20"/>
    </row>
    <row r="192" spans="2:26" x14ac:dyDescent="0.2">
      <c r="B192" s="11"/>
      <c r="E192" s="11"/>
      <c r="F192" s="11"/>
      <c r="N192" s="20"/>
    </row>
    <row r="194" spans="2:25" x14ac:dyDescent="0.2">
      <c r="B194" s="11"/>
      <c r="E194" s="11"/>
      <c r="F194" s="11"/>
      <c r="N194" s="20"/>
      <c r="R194" s="15"/>
      <c r="S194" s="20"/>
      <c r="X194" s="22"/>
      <c r="Y194" s="15"/>
    </row>
    <row r="195" spans="2:25" x14ac:dyDescent="0.2">
      <c r="B195" s="11"/>
      <c r="E195" s="11"/>
      <c r="F195" s="11"/>
      <c r="R195" s="22"/>
      <c r="S195" s="20"/>
      <c r="T195" s="15"/>
      <c r="U195" s="15"/>
      <c r="V195" s="15"/>
      <c r="W195" s="15"/>
      <c r="X195" s="22"/>
      <c r="Y195" s="15"/>
    </row>
    <row r="196" spans="2:25" x14ac:dyDescent="0.2">
      <c r="B196" s="11"/>
      <c r="E196" s="11"/>
      <c r="F196" s="11"/>
      <c r="N196" s="20"/>
      <c r="P196" s="20"/>
      <c r="R196" s="22"/>
      <c r="S196" s="20"/>
      <c r="T196" s="15"/>
      <c r="U196" s="15"/>
      <c r="V196" s="15"/>
      <c r="W196" s="15"/>
      <c r="X196" s="22"/>
      <c r="Y196" s="15"/>
    </row>
    <row r="198" spans="2:25" x14ac:dyDescent="0.2">
      <c r="B198" s="11"/>
      <c r="E198" s="11"/>
      <c r="F198" s="11"/>
      <c r="R198" s="26"/>
      <c r="S198" s="20"/>
      <c r="W198" s="14"/>
      <c r="X198" s="14"/>
      <c r="Y198" s="27"/>
    </row>
    <row r="199" spans="2:25" x14ac:dyDescent="0.2">
      <c r="B199" s="11"/>
      <c r="E199" s="11"/>
      <c r="F199" s="11"/>
      <c r="R199" s="26"/>
      <c r="S199" s="20"/>
      <c r="X199" s="14"/>
    </row>
    <row r="201" spans="2:25" x14ac:dyDescent="0.2">
      <c r="B201" s="11"/>
      <c r="E201" s="11"/>
      <c r="F201" s="11"/>
      <c r="N201" s="20"/>
      <c r="R201" s="15"/>
      <c r="S201" s="20"/>
      <c r="X201" s="22"/>
      <c r="Y201" s="15"/>
    </row>
    <row r="202" spans="2:25" x14ac:dyDescent="0.2">
      <c r="B202" s="11"/>
      <c r="E202" s="11"/>
      <c r="F202" s="11"/>
      <c r="R202" s="22"/>
      <c r="S202" s="20"/>
      <c r="T202" s="15"/>
      <c r="U202" s="15"/>
      <c r="V202" s="15"/>
      <c r="W202" s="15"/>
      <c r="X202" s="22"/>
      <c r="Y202" s="15"/>
    </row>
    <row r="203" spans="2:25" x14ac:dyDescent="0.2">
      <c r="B203" s="11"/>
      <c r="E203" s="11"/>
      <c r="F203" s="11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8" spans="2:25" x14ac:dyDescent="0.2">
      <c r="B208" s="11"/>
      <c r="E208" s="11"/>
      <c r="F208" s="11"/>
      <c r="R208" s="26"/>
      <c r="S208" s="20"/>
      <c r="W208" s="14"/>
      <c r="X208" s="14"/>
      <c r="Y208" s="27"/>
    </row>
    <row r="209" spans="2:25" x14ac:dyDescent="0.2">
      <c r="B209" s="11"/>
      <c r="E209" s="11"/>
      <c r="F209" s="11"/>
      <c r="R209" s="26"/>
      <c r="S209" s="20"/>
      <c r="X209" s="14"/>
    </row>
    <row r="211" spans="2:25" x14ac:dyDescent="0.2">
      <c r="B211" s="11"/>
      <c r="E211" s="11"/>
      <c r="F211" s="11"/>
      <c r="N211" s="20"/>
      <c r="R211" s="15"/>
      <c r="S211" s="20"/>
      <c r="X211" s="22"/>
      <c r="Y211" s="15"/>
    </row>
    <row r="212" spans="2:25" x14ac:dyDescent="0.2">
      <c r="B212" s="11"/>
      <c r="E212" s="11"/>
      <c r="F212" s="11"/>
      <c r="R212" s="22"/>
      <c r="S212" s="20"/>
      <c r="T212" s="15"/>
      <c r="U212" s="15"/>
      <c r="V212" s="15"/>
      <c r="W212" s="15"/>
      <c r="X212" s="22"/>
      <c r="Y212" s="15"/>
    </row>
    <row r="213" spans="2:25" x14ac:dyDescent="0.2">
      <c r="B213" s="11"/>
      <c r="E213" s="11"/>
      <c r="F213" s="11"/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4" spans="2:25" x14ac:dyDescent="0.2">
      <c r="B214" s="11"/>
      <c r="E214" s="11"/>
      <c r="F214" s="11"/>
      <c r="N214" s="20"/>
    </row>
    <row r="215" spans="2:25" x14ac:dyDescent="0.2">
      <c r="B215" s="11"/>
      <c r="E215" s="11"/>
      <c r="F215" s="11"/>
      <c r="N215" s="25"/>
      <c r="P215" s="25"/>
      <c r="R215" s="25"/>
      <c r="S215" s="25"/>
      <c r="X215" s="25"/>
    </row>
    <row r="217" spans="2:25" x14ac:dyDescent="0.2">
      <c r="B217" s="11"/>
      <c r="E217" s="11"/>
      <c r="F217" s="11"/>
      <c r="N217" s="20"/>
      <c r="R217" s="15"/>
      <c r="S217" s="20"/>
      <c r="X217" s="22"/>
      <c r="Y217" s="15"/>
    </row>
    <row r="218" spans="2:25" x14ac:dyDescent="0.2">
      <c r="B218" s="11"/>
      <c r="E218" s="11"/>
      <c r="F218" s="11"/>
      <c r="R218" s="22"/>
      <c r="S218" s="20"/>
      <c r="T218" s="15"/>
      <c r="U218" s="15"/>
      <c r="V218" s="15"/>
      <c r="W218" s="15"/>
      <c r="X218" s="22"/>
      <c r="Y218" s="15"/>
    </row>
    <row r="219" spans="2:25" x14ac:dyDescent="0.2">
      <c r="B219" s="11"/>
      <c r="E219" s="11"/>
      <c r="F219" s="11"/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0" spans="2:25" x14ac:dyDescent="0.2">
      <c r="B220" s="11"/>
      <c r="E220" s="11"/>
      <c r="F220" s="11"/>
      <c r="N220" s="20"/>
    </row>
    <row r="221" spans="2:25" x14ac:dyDescent="0.2">
      <c r="B221" s="11"/>
      <c r="E221" s="11"/>
      <c r="F221" s="11"/>
      <c r="N221" s="25"/>
      <c r="P221" s="25"/>
      <c r="R221" s="25"/>
      <c r="S221" s="25"/>
      <c r="X221" s="25"/>
    </row>
    <row r="223" spans="2:25" x14ac:dyDescent="0.2">
      <c r="B223" s="11"/>
      <c r="E223" s="11"/>
      <c r="F223" s="11"/>
      <c r="N223" s="20"/>
      <c r="R223" s="15"/>
      <c r="S223" s="20"/>
      <c r="X223" s="22"/>
      <c r="Y223" s="15"/>
    </row>
    <row r="224" spans="2:25" x14ac:dyDescent="0.2">
      <c r="B224" s="11"/>
      <c r="E224" s="11"/>
      <c r="F224" s="11"/>
      <c r="R224" s="22"/>
      <c r="S224" s="20"/>
      <c r="T224" s="15"/>
      <c r="U224" s="15"/>
      <c r="V224" s="15"/>
      <c r="W224" s="15"/>
      <c r="X224" s="22"/>
      <c r="Y224" s="15"/>
    </row>
    <row r="225" spans="2:25" x14ac:dyDescent="0.2">
      <c r="B225" s="11"/>
      <c r="E225" s="11"/>
      <c r="F225" s="11"/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2:25" x14ac:dyDescent="0.2">
      <c r="B226" s="11"/>
      <c r="E226" s="11"/>
      <c r="F226" s="11"/>
      <c r="N226" s="20"/>
    </row>
    <row r="228" spans="2:25" x14ac:dyDescent="0.2">
      <c r="B228" s="11"/>
      <c r="E228" s="11"/>
      <c r="F228" s="11"/>
      <c r="N228" s="20"/>
      <c r="R228" s="15"/>
      <c r="S228" s="20"/>
      <c r="X228" s="22"/>
      <c r="Y228" s="15"/>
    </row>
    <row r="229" spans="2:25" x14ac:dyDescent="0.2">
      <c r="B229" s="11"/>
      <c r="E229" s="11"/>
      <c r="F229" s="11"/>
      <c r="R229" s="22"/>
      <c r="S229" s="20"/>
      <c r="T229" s="15"/>
      <c r="U229" s="15"/>
      <c r="V229" s="15"/>
      <c r="W229" s="15"/>
      <c r="X229" s="22"/>
      <c r="Y229" s="15"/>
    </row>
    <row r="230" spans="2:25" x14ac:dyDescent="0.2">
      <c r="B230" s="11"/>
      <c r="E230" s="11"/>
      <c r="F230" s="11"/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2:25" x14ac:dyDescent="0.2">
      <c r="B231" s="11"/>
      <c r="E231" s="11"/>
      <c r="F231" s="11"/>
      <c r="N231" s="20"/>
    </row>
    <row r="232" spans="2:25" x14ac:dyDescent="0.2">
      <c r="B232" s="11"/>
      <c r="E232" s="11"/>
      <c r="F232" s="11"/>
      <c r="N232" s="25"/>
      <c r="P232" s="25"/>
      <c r="R232" s="25"/>
      <c r="S232" s="25"/>
      <c r="X232" s="25"/>
    </row>
    <row r="234" spans="2:25" x14ac:dyDescent="0.2">
      <c r="B234" s="11"/>
      <c r="E234" s="11"/>
      <c r="F234" s="11"/>
      <c r="N234" s="20"/>
      <c r="R234" s="15"/>
      <c r="S234" s="20"/>
      <c r="X234" s="22"/>
      <c r="Y234" s="15"/>
    </row>
    <row r="235" spans="2:25" x14ac:dyDescent="0.2">
      <c r="B235" s="11"/>
      <c r="E235" s="11"/>
      <c r="F235" s="11"/>
      <c r="R235" s="22"/>
      <c r="S235" s="20"/>
      <c r="T235" s="15"/>
      <c r="U235" s="15"/>
      <c r="V235" s="15"/>
      <c r="W235" s="15"/>
      <c r="X235" s="22"/>
      <c r="Y235" s="15"/>
    </row>
    <row r="236" spans="2:25" x14ac:dyDescent="0.2">
      <c r="B236" s="11"/>
      <c r="E236" s="11"/>
      <c r="F236" s="11"/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8" spans="2:25" x14ac:dyDescent="0.2">
      <c r="B238" s="11"/>
      <c r="E238" s="11"/>
      <c r="F238" s="11"/>
      <c r="R238" s="26"/>
      <c r="S238" s="20"/>
      <c r="W238" s="14"/>
      <c r="X238" s="14"/>
      <c r="Y238" s="27"/>
    </row>
    <row r="239" spans="2:25" x14ac:dyDescent="0.2">
      <c r="B239" s="11"/>
      <c r="E239" s="11"/>
      <c r="F239" s="11"/>
      <c r="R239" s="26"/>
      <c r="S239" s="20"/>
      <c r="X239" s="14"/>
    </row>
    <row r="242" spans="2:25" x14ac:dyDescent="0.2">
      <c r="B242" s="11"/>
      <c r="E242" s="11"/>
      <c r="F242" s="11"/>
      <c r="N242" s="25"/>
      <c r="P242" s="25"/>
      <c r="R242" s="25"/>
      <c r="S242" s="25"/>
      <c r="X242" s="25"/>
    </row>
    <row r="244" spans="2:25" x14ac:dyDescent="0.2">
      <c r="B244" s="11"/>
      <c r="E244" s="11"/>
      <c r="F244" s="11"/>
      <c r="N244" s="20"/>
      <c r="R244" s="15"/>
      <c r="S244" s="20"/>
      <c r="X244" s="22"/>
      <c r="Y244" s="15"/>
    </row>
    <row r="245" spans="2:25" x14ac:dyDescent="0.2">
      <c r="B245" s="11"/>
      <c r="E245" s="11"/>
      <c r="F245" s="11"/>
      <c r="R245" s="22"/>
      <c r="S245" s="20"/>
      <c r="T245" s="15"/>
      <c r="U245" s="15"/>
      <c r="V245" s="15"/>
      <c r="W245" s="15"/>
      <c r="X245" s="22"/>
      <c r="Y245" s="15"/>
    </row>
    <row r="246" spans="2:25" x14ac:dyDescent="0.2">
      <c r="B246" s="11"/>
      <c r="E246" s="11"/>
      <c r="F246" s="11"/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8" spans="2:25" x14ac:dyDescent="0.2">
      <c r="B248" s="11"/>
      <c r="E248" s="11"/>
      <c r="F248" s="11"/>
      <c r="R248" s="26"/>
      <c r="S248" s="20"/>
      <c r="W248" s="14"/>
      <c r="X248" s="14"/>
      <c r="Y248" s="27"/>
    </row>
    <row r="249" spans="2:25" x14ac:dyDescent="0.2">
      <c r="B249" s="11"/>
      <c r="E249" s="11"/>
      <c r="F249" s="11"/>
      <c r="R249" s="26"/>
      <c r="S249" s="20"/>
      <c r="X249" s="14"/>
    </row>
    <row r="251" spans="2:25" x14ac:dyDescent="0.2">
      <c r="B251" s="11"/>
      <c r="E251" s="11"/>
      <c r="F251" s="11"/>
      <c r="N251" s="20"/>
      <c r="R251" s="15"/>
      <c r="S251" s="20"/>
      <c r="X251" s="22"/>
      <c r="Y251" s="15"/>
    </row>
    <row r="252" spans="2:25" x14ac:dyDescent="0.2">
      <c r="B252" s="11"/>
      <c r="E252" s="11"/>
      <c r="F252" s="11"/>
      <c r="R252" s="22"/>
      <c r="S252" s="20"/>
      <c r="T252" s="15"/>
      <c r="U252" s="15"/>
      <c r="V252" s="15"/>
      <c r="W252" s="15"/>
      <c r="X252" s="22"/>
      <c r="Y252" s="15"/>
    </row>
    <row r="253" spans="2:25" x14ac:dyDescent="0.2">
      <c r="B253" s="11"/>
      <c r="E253" s="11"/>
      <c r="F253" s="11"/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2:25" x14ac:dyDescent="0.2">
      <c r="B255" s="11"/>
      <c r="E255" s="11"/>
      <c r="F255" s="11"/>
      <c r="R255" s="26"/>
      <c r="S255" s="20"/>
      <c r="W255" s="14"/>
      <c r="X255" s="14"/>
      <c r="Y255" s="27"/>
    </row>
    <row r="256" spans="2:25" x14ac:dyDescent="0.2">
      <c r="B256" s="11"/>
      <c r="E256" s="11"/>
      <c r="F256" s="11"/>
      <c r="R256" s="26"/>
      <c r="S256" s="20"/>
      <c r="X256" s="14"/>
    </row>
    <row r="258" spans="2:26" x14ac:dyDescent="0.2">
      <c r="B258" s="11"/>
      <c r="E258" s="11"/>
      <c r="F258" s="11"/>
      <c r="N258" s="20"/>
      <c r="R258" s="15"/>
      <c r="S258" s="20"/>
      <c r="X258" s="22"/>
      <c r="Y258" s="15"/>
    </row>
    <row r="259" spans="2:26" x14ac:dyDescent="0.2">
      <c r="B259" s="11"/>
      <c r="E259" s="11"/>
      <c r="F259" s="11"/>
      <c r="R259" s="22"/>
      <c r="S259" s="20"/>
      <c r="T259" s="15"/>
      <c r="U259" s="15"/>
      <c r="V259" s="15"/>
      <c r="W259" s="15"/>
      <c r="X259" s="22"/>
      <c r="Y259" s="15"/>
    </row>
    <row r="260" spans="2:26" x14ac:dyDescent="0.2">
      <c r="B260" s="11"/>
      <c r="E260" s="11"/>
      <c r="F260" s="11"/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2:26" x14ac:dyDescent="0.2">
      <c r="B262" s="11"/>
      <c r="E262" s="11"/>
      <c r="F262" s="11"/>
      <c r="R262" s="26"/>
      <c r="S262" s="20"/>
      <c r="W262" s="14"/>
      <c r="X262" s="14"/>
      <c r="Y262" s="27"/>
    </row>
    <row r="263" spans="2:26" x14ac:dyDescent="0.2">
      <c r="B263" s="11"/>
      <c r="E263" s="11"/>
      <c r="F263" s="11"/>
      <c r="R263" s="26"/>
      <c r="S263" s="20"/>
      <c r="X263" s="14"/>
    </row>
    <row r="272" spans="2:26" x14ac:dyDescent="0.2">
      <c r="B272" s="11"/>
      <c r="E272" s="11"/>
      <c r="F272" s="11"/>
      <c r="Z272" s="20"/>
    </row>
    <row r="273" spans="2:25" x14ac:dyDescent="0.2">
      <c r="B273" s="11"/>
      <c r="E273" s="11"/>
      <c r="F273" s="11"/>
      <c r="N273" s="20"/>
    </row>
    <row r="274" spans="2:25" x14ac:dyDescent="0.2">
      <c r="B274" s="11"/>
      <c r="E274" s="11"/>
      <c r="F274" s="11"/>
      <c r="N274" s="20"/>
    </row>
    <row r="276" spans="2:25" x14ac:dyDescent="0.2">
      <c r="B276" s="11"/>
      <c r="E276" s="11"/>
      <c r="F276" s="11"/>
      <c r="N276" s="20"/>
      <c r="R276" s="15"/>
      <c r="S276" s="20"/>
      <c r="X276" s="22"/>
      <c r="Y276" s="15"/>
    </row>
    <row r="277" spans="2:25" x14ac:dyDescent="0.2">
      <c r="B277" s="11"/>
      <c r="E277" s="11"/>
      <c r="F277" s="11"/>
      <c r="R277" s="22"/>
      <c r="S277" s="20"/>
      <c r="T277" s="15"/>
      <c r="U277" s="15"/>
      <c r="V277" s="15"/>
      <c r="W277" s="15"/>
      <c r="X277" s="22"/>
      <c r="Y277" s="15"/>
    </row>
    <row r="278" spans="2:25" x14ac:dyDescent="0.2">
      <c r="B278" s="11"/>
      <c r="E278" s="11"/>
      <c r="F278" s="11"/>
      <c r="N278" s="20"/>
      <c r="P278" s="20"/>
      <c r="R278" s="22"/>
      <c r="S278" s="20"/>
      <c r="T278" s="15"/>
      <c r="U278" s="15"/>
      <c r="V278" s="15"/>
      <c r="W278" s="15"/>
      <c r="X278" s="22"/>
      <c r="Y278" s="15"/>
    </row>
    <row r="284" spans="2:25" x14ac:dyDescent="0.2">
      <c r="B284" s="11"/>
      <c r="E284" s="11"/>
      <c r="F284" s="11"/>
      <c r="R284" s="26"/>
      <c r="S284" s="20"/>
      <c r="W284" s="14"/>
      <c r="X284" s="14"/>
      <c r="Y284" s="27"/>
    </row>
    <row r="285" spans="2:25" x14ac:dyDescent="0.2">
      <c r="B285" s="11"/>
      <c r="E285" s="11"/>
      <c r="F285" s="11"/>
      <c r="R285" s="26"/>
      <c r="S285" s="20"/>
      <c r="X285" s="14"/>
    </row>
    <row r="287" spans="2:25" x14ac:dyDescent="0.2">
      <c r="B287" s="11"/>
      <c r="E287" s="11"/>
      <c r="F287" s="11"/>
      <c r="N287" s="20"/>
      <c r="R287" s="15"/>
      <c r="S287" s="20"/>
      <c r="X287" s="22"/>
      <c r="Y287" s="15"/>
    </row>
    <row r="288" spans="2:25" x14ac:dyDescent="0.2">
      <c r="B288" s="11"/>
      <c r="E288" s="11"/>
      <c r="F288" s="11"/>
      <c r="R288" s="22"/>
      <c r="S288" s="20"/>
      <c r="T288" s="15"/>
      <c r="U288" s="15"/>
      <c r="V288" s="15"/>
      <c r="W288" s="15"/>
      <c r="X288" s="22"/>
      <c r="Y288" s="15"/>
    </row>
    <row r="289" spans="2:25" x14ac:dyDescent="0.2">
      <c r="B289" s="11"/>
      <c r="E289" s="11"/>
      <c r="F289" s="11"/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6" spans="2:25" x14ac:dyDescent="0.2">
      <c r="B296" s="11"/>
      <c r="E296" s="11"/>
      <c r="F296" s="11"/>
      <c r="R296" s="26"/>
      <c r="S296" s="20"/>
      <c r="W296" s="14"/>
      <c r="X296" s="14"/>
      <c r="Y296" s="27"/>
    </row>
    <row r="297" spans="2:25" x14ac:dyDescent="0.2">
      <c r="B297" s="11"/>
      <c r="E297" s="11"/>
      <c r="F297" s="11"/>
      <c r="R297" s="26"/>
      <c r="S297" s="20"/>
      <c r="X297" s="14"/>
    </row>
    <row r="299" spans="2:25" x14ac:dyDescent="0.2">
      <c r="B299" s="11"/>
      <c r="E299" s="11"/>
      <c r="F299" s="11"/>
      <c r="N299" s="20"/>
      <c r="R299" s="15"/>
      <c r="S299" s="20"/>
      <c r="X299" s="22"/>
      <c r="Y299" s="15"/>
    </row>
    <row r="300" spans="2:25" x14ac:dyDescent="0.2">
      <c r="B300" s="11"/>
      <c r="E300" s="11"/>
      <c r="F300" s="11"/>
      <c r="R300" s="22"/>
      <c r="S300" s="20"/>
      <c r="T300" s="15"/>
      <c r="U300" s="15"/>
      <c r="V300" s="15"/>
      <c r="W300" s="15"/>
      <c r="X300" s="22"/>
      <c r="Y300" s="15"/>
    </row>
    <row r="301" spans="2:25" x14ac:dyDescent="0.2">
      <c r="B301" s="11"/>
      <c r="E301" s="11"/>
      <c r="F301" s="11"/>
      <c r="N301" s="20"/>
      <c r="P301" s="20"/>
      <c r="R301" s="22"/>
      <c r="S301" s="20"/>
      <c r="T301" s="15"/>
      <c r="U301" s="15"/>
      <c r="V301" s="15"/>
      <c r="W301" s="15"/>
      <c r="X301" s="22"/>
      <c r="Y301" s="15"/>
    </row>
    <row r="304" spans="2:25" x14ac:dyDescent="0.2">
      <c r="B304" s="11"/>
      <c r="E304" s="11"/>
      <c r="F304" s="11"/>
      <c r="R304" s="26"/>
      <c r="S304" s="20"/>
      <c r="W304" s="14"/>
      <c r="X304" s="14"/>
      <c r="Y304" s="27"/>
    </row>
    <row r="305" spans="2:26" x14ac:dyDescent="0.2">
      <c r="B305" s="11"/>
      <c r="E305" s="11"/>
      <c r="F305" s="11"/>
      <c r="R305" s="26"/>
      <c r="S305" s="20"/>
      <c r="X305" s="14"/>
    </row>
    <row r="307" spans="2:26" x14ac:dyDescent="0.2">
      <c r="B307" s="11"/>
      <c r="E307" s="11"/>
      <c r="F307" s="11"/>
      <c r="N307" s="20"/>
      <c r="R307" s="15"/>
      <c r="S307" s="20"/>
      <c r="X307" s="22"/>
      <c r="Y307" s="15"/>
    </row>
    <row r="308" spans="2:26" x14ac:dyDescent="0.2">
      <c r="B308" s="11"/>
      <c r="E308" s="11"/>
      <c r="F308" s="11"/>
      <c r="R308" s="22"/>
      <c r="S308" s="20"/>
      <c r="T308" s="15"/>
      <c r="U308" s="15"/>
      <c r="V308" s="15"/>
      <c r="W308" s="15"/>
      <c r="X308" s="22"/>
      <c r="Y308" s="15"/>
    </row>
    <row r="309" spans="2:26" x14ac:dyDescent="0.2">
      <c r="B309" s="11"/>
      <c r="E309" s="11"/>
      <c r="F309" s="11"/>
      <c r="N309" s="20"/>
      <c r="P309" s="20"/>
      <c r="R309" s="22"/>
      <c r="S309" s="20"/>
      <c r="T309" s="15"/>
      <c r="U309" s="15"/>
      <c r="V309" s="15"/>
      <c r="W309" s="15"/>
      <c r="X309" s="22"/>
      <c r="Y309" s="15"/>
    </row>
    <row r="310" spans="2:26" x14ac:dyDescent="0.2">
      <c r="B310" s="11"/>
      <c r="E310" s="11"/>
      <c r="F310" s="11"/>
      <c r="N310" s="20"/>
    </row>
    <row r="311" spans="2:26" x14ac:dyDescent="0.2">
      <c r="B311" s="11"/>
      <c r="E311" s="11"/>
      <c r="F311" s="11"/>
      <c r="N311" s="25"/>
      <c r="P311" s="25"/>
      <c r="R311" s="25"/>
      <c r="S311" s="25"/>
      <c r="X311" s="25"/>
      <c r="Z311" s="20"/>
    </row>
    <row r="312" spans="2:26" x14ac:dyDescent="0.2">
      <c r="B312" s="11"/>
      <c r="E312" s="11"/>
      <c r="F312" s="11"/>
      <c r="N312" s="20"/>
      <c r="R312" s="15"/>
      <c r="S312" s="20"/>
      <c r="X312" s="22"/>
      <c r="Y312" s="15"/>
    </row>
    <row r="313" spans="2:26" x14ac:dyDescent="0.2">
      <c r="B313" s="11"/>
      <c r="E313" s="11"/>
      <c r="F313" s="11"/>
      <c r="R313" s="22"/>
      <c r="S313" s="20"/>
      <c r="T313" s="15"/>
      <c r="U313" s="15"/>
      <c r="V313" s="15"/>
      <c r="W313" s="15"/>
      <c r="X313" s="22"/>
      <c r="Y313" s="15"/>
    </row>
    <row r="314" spans="2:26" x14ac:dyDescent="0.2">
      <c r="B314" s="11"/>
      <c r="E314" s="11"/>
      <c r="F314" s="11"/>
      <c r="N314" s="20"/>
      <c r="P314" s="20"/>
      <c r="R314" s="22"/>
      <c r="S314" s="20"/>
      <c r="T314" s="15"/>
      <c r="U314" s="15"/>
      <c r="V314" s="15"/>
      <c r="W314" s="15"/>
      <c r="X314" s="22"/>
      <c r="Y314" s="15"/>
    </row>
    <row r="316" spans="2:26" x14ac:dyDescent="0.2">
      <c r="B316" s="11"/>
      <c r="E316" s="11"/>
      <c r="F316" s="11"/>
      <c r="R316" s="26"/>
      <c r="S316" s="20"/>
      <c r="W316" s="14"/>
      <c r="X316" s="14"/>
      <c r="Y316" s="27"/>
    </row>
    <row r="317" spans="2:26" x14ac:dyDescent="0.2">
      <c r="B317" s="11"/>
      <c r="E317" s="11"/>
      <c r="F317" s="11"/>
      <c r="R317" s="26"/>
      <c r="S317" s="20"/>
      <c r="X317" s="14"/>
    </row>
    <row r="319" spans="2:26" x14ac:dyDescent="0.2">
      <c r="B319" s="11"/>
      <c r="E319" s="11"/>
      <c r="F319" s="11"/>
      <c r="N319" s="20"/>
      <c r="R319" s="15"/>
      <c r="S319" s="20"/>
      <c r="X319" s="22"/>
      <c r="Y319" s="15"/>
    </row>
    <row r="320" spans="2:26" x14ac:dyDescent="0.2">
      <c r="B320" s="11"/>
      <c r="E320" s="11"/>
      <c r="F320" s="11"/>
      <c r="R320" s="22"/>
      <c r="S320" s="20"/>
      <c r="T320" s="15"/>
      <c r="U320" s="15"/>
      <c r="V320" s="15"/>
      <c r="W320" s="15"/>
      <c r="X320" s="22"/>
      <c r="Y320" s="15"/>
    </row>
    <row r="321" spans="2:25" x14ac:dyDescent="0.2">
      <c r="B321" s="11"/>
      <c r="E321" s="11"/>
      <c r="F321" s="11"/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2" spans="2:25" x14ac:dyDescent="0.2">
      <c r="B322" s="11"/>
      <c r="E322" s="11"/>
      <c r="F322" s="11"/>
      <c r="N322" s="20"/>
    </row>
    <row r="323" spans="2:25" x14ac:dyDescent="0.2">
      <c r="B323" s="11"/>
      <c r="E323" s="11"/>
      <c r="F323" s="11"/>
      <c r="N323" s="25"/>
      <c r="P323" s="25"/>
      <c r="R323" s="25"/>
      <c r="S323" s="25"/>
      <c r="X323" s="25"/>
    </row>
    <row r="325" spans="2:25" x14ac:dyDescent="0.2">
      <c r="B325" s="11"/>
      <c r="E325" s="11"/>
      <c r="F325" s="11"/>
      <c r="N325" s="20"/>
      <c r="R325" s="15"/>
      <c r="S325" s="20"/>
      <c r="X325" s="22"/>
      <c r="Y325" s="15"/>
    </row>
    <row r="326" spans="2:25" x14ac:dyDescent="0.2">
      <c r="B326" s="11"/>
      <c r="E326" s="11"/>
      <c r="F326" s="11"/>
      <c r="R326" s="22"/>
      <c r="S326" s="20"/>
      <c r="T326" s="15"/>
      <c r="U326" s="15"/>
      <c r="V326" s="15"/>
      <c r="W326" s="15"/>
      <c r="X326" s="22"/>
      <c r="Y326" s="15"/>
    </row>
    <row r="327" spans="2:25" x14ac:dyDescent="0.2">
      <c r="B327" s="11"/>
      <c r="E327" s="11"/>
      <c r="F327" s="11"/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29" spans="2:25" x14ac:dyDescent="0.2">
      <c r="B329" s="11"/>
      <c r="E329" s="11"/>
      <c r="F329" s="11"/>
      <c r="R329" s="26"/>
      <c r="S329" s="20"/>
      <c r="W329" s="14"/>
      <c r="X329" s="14"/>
      <c r="Y329" s="27"/>
    </row>
    <row r="330" spans="2:25" x14ac:dyDescent="0.2">
      <c r="B330" s="11"/>
      <c r="E330" s="11"/>
      <c r="F330" s="11"/>
      <c r="R330" s="26"/>
      <c r="S330" s="20"/>
      <c r="X330" s="14"/>
    </row>
    <row r="333" spans="2:25" x14ac:dyDescent="0.2">
      <c r="B333" s="11"/>
      <c r="E333" s="11"/>
      <c r="F333" s="11"/>
      <c r="N333" s="25"/>
      <c r="P333" s="25"/>
      <c r="R333" s="25"/>
      <c r="S333" s="25"/>
      <c r="X333" s="25"/>
    </row>
    <row r="335" spans="2:25" x14ac:dyDescent="0.2">
      <c r="B335" s="11"/>
      <c r="E335" s="11"/>
      <c r="F335" s="11"/>
      <c r="N335" s="20"/>
      <c r="R335" s="15"/>
      <c r="S335" s="20"/>
      <c r="X335" s="22"/>
      <c r="Y335" s="15"/>
    </row>
    <row r="336" spans="2:25" x14ac:dyDescent="0.2">
      <c r="B336" s="11"/>
      <c r="E336" s="11"/>
      <c r="F336" s="11"/>
      <c r="R336" s="22"/>
      <c r="S336" s="20"/>
      <c r="T336" s="15"/>
      <c r="U336" s="15"/>
      <c r="V336" s="15"/>
      <c r="W336" s="15"/>
      <c r="X336" s="22"/>
      <c r="Y336" s="15"/>
    </row>
    <row r="337" spans="2:25" x14ac:dyDescent="0.2">
      <c r="B337" s="11"/>
      <c r="E337" s="11"/>
      <c r="F337" s="11"/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38" spans="2:25" x14ac:dyDescent="0.2">
      <c r="B338" s="11"/>
      <c r="E338" s="11"/>
      <c r="F338" s="11"/>
      <c r="N338" s="20"/>
    </row>
    <row r="339" spans="2:25" x14ac:dyDescent="0.2">
      <c r="B339" s="11"/>
      <c r="E339" s="11"/>
      <c r="F339" s="11"/>
      <c r="N339" s="25"/>
      <c r="P339" s="25"/>
      <c r="R339" s="25"/>
      <c r="S339" s="25"/>
      <c r="X339" s="25"/>
    </row>
    <row r="341" spans="2:25" x14ac:dyDescent="0.2">
      <c r="B341" s="11"/>
      <c r="E341" s="11"/>
      <c r="F341" s="11"/>
      <c r="N341" s="20"/>
      <c r="R341" s="15"/>
      <c r="S341" s="20"/>
      <c r="X341" s="22"/>
      <c r="Y341" s="15"/>
    </row>
    <row r="342" spans="2:25" x14ac:dyDescent="0.2">
      <c r="B342" s="11"/>
      <c r="E342" s="11"/>
      <c r="F342" s="11"/>
      <c r="R342" s="22"/>
      <c r="S342" s="20"/>
      <c r="T342" s="15"/>
      <c r="U342" s="15"/>
      <c r="V342" s="15"/>
      <c r="W342" s="15"/>
      <c r="X342" s="22"/>
      <c r="Y342" s="15"/>
    </row>
    <row r="343" spans="2:25" x14ac:dyDescent="0.2">
      <c r="B343" s="11"/>
      <c r="E343" s="11"/>
      <c r="F343" s="11"/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7" spans="2:25" x14ac:dyDescent="0.2">
      <c r="B347" s="11"/>
      <c r="E347" s="11"/>
      <c r="F347" s="11"/>
      <c r="R347" s="26"/>
      <c r="S347" s="20"/>
      <c r="W347" s="14"/>
      <c r="X347" s="14"/>
      <c r="Y347" s="27"/>
    </row>
    <row r="348" spans="2:25" x14ac:dyDescent="0.2">
      <c r="B348" s="11"/>
      <c r="E348" s="11"/>
      <c r="F348" s="11"/>
      <c r="R348" s="26"/>
      <c r="S348" s="20"/>
      <c r="X348" s="14"/>
    </row>
    <row r="350" spans="2:25" x14ac:dyDescent="0.2">
      <c r="B350" s="11"/>
      <c r="E350" s="11"/>
      <c r="F350" s="11"/>
      <c r="N350" s="20"/>
      <c r="R350" s="15"/>
      <c r="S350" s="20"/>
      <c r="X350" s="22"/>
      <c r="Y350" s="15"/>
    </row>
    <row r="351" spans="2:25" x14ac:dyDescent="0.2">
      <c r="B351" s="11"/>
      <c r="E351" s="11"/>
      <c r="F351" s="11"/>
      <c r="R351" s="22"/>
      <c r="S351" s="20"/>
      <c r="T351" s="15"/>
      <c r="U351" s="15"/>
      <c r="V351" s="15"/>
      <c r="W351" s="15"/>
      <c r="X351" s="22"/>
      <c r="Y351" s="15"/>
    </row>
    <row r="352" spans="2:25" x14ac:dyDescent="0.2">
      <c r="B352" s="11"/>
      <c r="E352" s="11"/>
      <c r="F352" s="11"/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4" spans="2:26" x14ac:dyDescent="0.2">
      <c r="B354" s="11"/>
      <c r="E354" s="11"/>
      <c r="F354" s="11"/>
      <c r="R354" s="26"/>
      <c r="S354" s="20"/>
      <c r="W354" s="14"/>
      <c r="X354" s="14"/>
      <c r="Y354" s="27"/>
    </row>
    <row r="355" spans="2:26" x14ac:dyDescent="0.2">
      <c r="B355" s="11"/>
      <c r="E355" s="11"/>
      <c r="F355" s="11"/>
      <c r="R355" s="26"/>
      <c r="S355" s="20"/>
      <c r="X355" s="14"/>
      <c r="Y355" s="27"/>
      <c r="Z355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Z415"/>
  <sheetViews>
    <sheetView showGridLines="0" zoomScaleNormal="100" zoomScaleSheetLayoutView="100" workbookViewId="0">
      <pane ySplit="7" topLeftCell="A8" activePane="bottomLeft" state="frozenSplit"/>
      <selection pane="bottomLeft" activeCell="A4" sqref="A4:J4"/>
    </sheetView>
  </sheetViews>
  <sheetFormatPr defaultColWidth="9.77734375" defaultRowHeight="10" x14ac:dyDescent="0.2"/>
  <cols>
    <col min="1" max="1" width="29.6640625" style="11" customWidth="1"/>
    <col min="2" max="2" width="56.109375" style="20" customWidth="1"/>
    <col min="3" max="3" width="19" style="11" customWidth="1"/>
    <col min="4" max="4" width="14.77734375" style="11" customWidth="1"/>
    <col min="5" max="5" width="17.44140625" style="42" customWidth="1"/>
    <col min="6" max="6" width="13.77734375" style="42" customWidth="1"/>
    <col min="7" max="7" width="14.109375" style="11" customWidth="1"/>
    <col min="8" max="8" width="13.77734375" style="11" customWidth="1"/>
    <col min="9" max="9" width="10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11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11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11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1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11" s="30" customFormat="1" ht="34.5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11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11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11" ht="10.5" x14ac:dyDescent="0.25">
      <c r="A9" s="28" t="s">
        <v>16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4.5" customHeight="1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8</v>
      </c>
      <c r="B11" s="11" t="s">
        <v>40</v>
      </c>
      <c r="C11" s="43">
        <v>35573448</v>
      </c>
      <c r="D11" s="79">
        <v>39814</v>
      </c>
      <c r="E11" s="162">
        <v>4782</v>
      </c>
      <c r="F11" s="42">
        <v>7289</v>
      </c>
      <c r="G11" s="71">
        <f>ROUND(F11/E11,5)</f>
        <v>1.5242599999999999</v>
      </c>
      <c r="H11" s="53">
        <f>ROUND(C11/I11*G11,2)</f>
        <v>477.59</v>
      </c>
      <c r="I11" s="50">
        <v>113535</v>
      </c>
      <c r="J11" s="108">
        <f>(ROUND(C11*G11,0))*(1.098)</f>
        <v>59537056.032000005</v>
      </c>
    </row>
    <row r="12" spans="1:11" x14ac:dyDescent="0.2">
      <c r="A12" s="20" t="s">
        <v>12</v>
      </c>
      <c r="B12" s="11" t="s">
        <v>37</v>
      </c>
      <c r="C12" s="43">
        <v>5972833</v>
      </c>
      <c r="D12" s="79">
        <v>39845</v>
      </c>
      <c r="E12" s="162">
        <v>4765</v>
      </c>
      <c r="F12" s="42">
        <v>7289</v>
      </c>
      <c r="G12" s="71">
        <f>ROUND(F12/E12,5)</f>
        <v>1.5297000000000001</v>
      </c>
      <c r="H12" s="53">
        <f>ROUND(C12/I12*G12,2)</f>
        <v>405.19</v>
      </c>
      <c r="I12" s="50">
        <v>22549</v>
      </c>
      <c r="J12" s="108">
        <f t="shared" ref="J12:J60" si="0">(ROUND(C12*G12,0))*(1.098)</f>
        <v>10032034.014</v>
      </c>
    </row>
    <row r="13" spans="1:11" x14ac:dyDescent="0.2">
      <c r="A13" s="20" t="s">
        <v>5</v>
      </c>
      <c r="B13" s="11" t="s">
        <v>39</v>
      </c>
      <c r="C13" s="43">
        <v>15691296</v>
      </c>
      <c r="D13" s="79">
        <v>39904</v>
      </c>
      <c r="E13" s="162">
        <v>4761</v>
      </c>
      <c r="F13" s="42">
        <v>7289</v>
      </c>
      <c r="G13" s="71">
        <f t="shared" ref="G13:G43" si="1">ROUND(F13/E13,5)</f>
        <v>1.53098</v>
      </c>
      <c r="H13" s="53">
        <f t="shared" ref="H13:H53" si="2">ROUND(C13/I13*G13,2)</f>
        <v>204.55</v>
      </c>
      <c r="I13" s="50">
        <v>117442</v>
      </c>
      <c r="J13" s="108">
        <f t="shared" si="0"/>
        <v>26377319.880000003</v>
      </c>
    </row>
    <row r="14" spans="1:11" x14ac:dyDescent="0.2">
      <c r="A14" s="20" t="s">
        <v>5</v>
      </c>
      <c r="B14" s="11" t="s">
        <v>34</v>
      </c>
      <c r="C14" s="43">
        <v>19179884</v>
      </c>
      <c r="D14" s="79">
        <v>39904</v>
      </c>
      <c r="E14" s="162">
        <v>4761</v>
      </c>
      <c r="F14" s="42">
        <v>7289</v>
      </c>
      <c r="G14" s="71">
        <f t="shared" si="1"/>
        <v>1.53098</v>
      </c>
      <c r="H14" s="53">
        <f t="shared" si="2"/>
        <v>379.48</v>
      </c>
      <c r="I14" s="50">
        <v>77380</v>
      </c>
      <c r="J14" s="108">
        <f t="shared" si="0"/>
        <v>32241692.862000003</v>
      </c>
    </row>
    <row r="15" spans="1:11" x14ac:dyDescent="0.2">
      <c r="A15" s="20" t="s">
        <v>3</v>
      </c>
      <c r="B15" s="11" t="s">
        <v>42</v>
      </c>
      <c r="C15" s="43">
        <v>18825512</v>
      </c>
      <c r="D15" s="79">
        <v>39934</v>
      </c>
      <c r="E15" s="162">
        <v>4773</v>
      </c>
      <c r="F15" s="42">
        <v>7289</v>
      </c>
      <c r="G15" s="71">
        <f t="shared" si="1"/>
        <v>1.5271300000000001</v>
      </c>
      <c r="H15" s="53">
        <f t="shared" si="2"/>
        <v>392.7</v>
      </c>
      <c r="I15" s="50">
        <v>73208</v>
      </c>
      <c r="J15" s="108">
        <f t="shared" si="0"/>
        <v>31566406.392000001</v>
      </c>
    </row>
    <row r="16" spans="1:11" x14ac:dyDescent="0.2">
      <c r="A16" s="20" t="s">
        <v>6</v>
      </c>
      <c r="B16" s="11" t="s">
        <v>33</v>
      </c>
      <c r="C16" s="51">
        <v>22381425</v>
      </c>
      <c r="D16" s="79">
        <v>39965</v>
      </c>
      <c r="E16" s="162">
        <v>4771</v>
      </c>
      <c r="F16" s="42">
        <v>7289</v>
      </c>
      <c r="G16" s="71">
        <f t="shared" si="1"/>
        <v>1.5277700000000001</v>
      </c>
      <c r="H16" s="53">
        <f t="shared" si="2"/>
        <v>361</v>
      </c>
      <c r="I16" s="50">
        <v>94719</v>
      </c>
      <c r="J16" s="108">
        <f t="shared" si="0"/>
        <v>37544649.660000004</v>
      </c>
    </row>
    <row r="17" spans="1:23" x14ac:dyDescent="0.2">
      <c r="A17" s="20" t="s">
        <v>5</v>
      </c>
      <c r="B17" s="11" t="s">
        <v>38</v>
      </c>
      <c r="C17" s="43">
        <v>19179884</v>
      </c>
      <c r="D17" s="79">
        <v>39995</v>
      </c>
      <c r="E17" s="162">
        <v>4762</v>
      </c>
      <c r="F17" s="42">
        <v>7289</v>
      </c>
      <c r="G17" s="71">
        <f t="shared" si="1"/>
        <v>1.5306599999999999</v>
      </c>
      <c r="H17" s="53">
        <f t="shared" si="2"/>
        <v>392.96</v>
      </c>
      <c r="I17" s="50">
        <v>74710</v>
      </c>
      <c r="J17" s="108">
        <f t="shared" si="0"/>
        <v>32234953.338000003</v>
      </c>
    </row>
    <row r="18" spans="1:23" x14ac:dyDescent="0.2">
      <c r="A18" s="20" t="s">
        <v>4</v>
      </c>
      <c r="B18" s="11" t="s">
        <v>60</v>
      </c>
      <c r="C18" s="51">
        <v>13898708</v>
      </c>
      <c r="D18" s="79">
        <v>40087</v>
      </c>
      <c r="E18" s="162">
        <v>4867</v>
      </c>
      <c r="F18" s="42">
        <v>7289</v>
      </c>
      <c r="G18" s="71">
        <f t="shared" si="1"/>
        <v>1.4976400000000001</v>
      </c>
      <c r="H18" s="53">
        <f t="shared" si="2"/>
        <v>357.42</v>
      </c>
      <c r="I18" s="50">
        <v>58238</v>
      </c>
      <c r="J18" s="108">
        <f t="shared" si="0"/>
        <v>22855156.578000002</v>
      </c>
    </row>
    <row r="19" spans="1:23" x14ac:dyDescent="0.2">
      <c r="A19" s="20" t="s">
        <v>8</v>
      </c>
      <c r="B19" s="11" t="s">
        <v>41</v>
      </c>
      <c r="C19" s="43">
        <v>18865248</v>
      </c>
      <c r="D19" s="79">
        <v>40118</v>
      </c>
      <c r="E19" s="162">
        <v>4757</v>
      </c>
      <c r="F19" s="42">
        <v>7289</v>
      </c>
      <c r="G19" s="71">
        <f t="shared" si="1"/>
        <v>1.53227</v>
      </c>
      <c r="H19" s="53">
        <f t="shared" si="2"/>
        <v>386.51</v>
      </c>
      <c r="I19" s="50">
        <v>74788</v>
      </c>
      <c r="J19" s="108">
        <f t="shared" si="0"/>
        <v>31739506.092000004</v>
      </c>
    </row>
    <row r="20" spans="1:23" x14ac:dyDescent="0.2">
      <c r="A20" s="20" t="s">
        <v>52</v>
      </c>
      <c r="B20" s="11" t="s">
        <v>53</v>
      </c>
      <c r="C20" s="51">
        <v>8582133</v>
      </c>
      <c r="D20" s="44">
        <v>40210</v>
      </c>
      <c r="E20" s="36">
        <v>4812</v>
      </c>
      <c r="F20" s="42">
        <v>7289</v>
      </c>
      <c r="G20" s="45">
        <f t="shared" si="1"/>
        <v>1.51475</v>
      </c>
      <c r="H20" s="53">
        <f t="shared" si="2"/>
        <v>364.94</v>
      </c>
      <c r="I20" s="50">
        <v>35622</v>
      </c>
      <c r="J20" s="108">
        <f t="shared" si="0"/>
        <v>14273765.028000001</v>
      </c>
    </row>
    <row r="21" spans="1:23" x14ac:dyDescent="0.2">
      <c r="A21" s="11" t="s">
        <v>6</v>
      </c>
      <c r="B21" s="11" t="s">
        <v>74</v>
      </c>
      <c r="C21" s="43">
        <v>3396700</v>
      </c>
      <c r="D21" s="44">
        <v>40210</v>
      </c>
      <c r="E21" s="162">
        <v>4947</v>
      </c>
      <c r="F21" s="42">
        <v>7289</v>
      </c>
      <c r="G21" s="71">
        <f t="shared" si="1"/>
        <v>1.47342</v>
      </c>
      <c r="H21" s="53">
        <f t="shared" si="2"/>
        <v>252.36</v>
      </c>
      <c r="I21" s="50">
        <v>19832</v>
      </c>
      <c r="J21" s="108">
        <f t="shared" si="0"/>
        <v>5495233.068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20" t="s">
        <v>12</v>
      </c>
      <c r="B22" s="11" t="s">
        <v>59</v>
      </c>
      <c r="C22" s="51">
        <v>11432301</v>
      </c>
      <c r="D22" s="79">
        <v>296091</v>
      </c>
      <c r="E22" s="162">
        <v>4910</v>
      </c>
      <c r="F22" s="42">
        <v>7289</v>
      </c>
      <c r="G22" s="71">
        <f t="shared" si="1"/>
        <v>1.4845200000000001</v>
      </c>
      <c r="H22" s="53">
        <f t="shared" si="2"/>
        <v>349.28</v>
      </c>
      <c r="I22" s="50">
        <v>48590</v>
      </c>
      <c r="J22" s="108">
        <f t="shared" si="0"/>
        <v>18634683.942000002</v>
      </c>
    </row>
    <row r="23" spans="1:23" x14ac:dyDescent="0.2">
      <c r="A23" s="20" t="s">
        <v>12</v>
      </c>
      <c r="B23" s="11" t="s">
        <v>119</v>
      </c>
      <c r="C23" s="51">
        <v>4464264</v>
      </c>
      <c r="D23" s="79">
        <v>40479</v>
      </c>
      <c r="E23" s="162">
        <v>4947</v>
      </c>
      <c r="F23" s="42">
        <v>7289</v>
      </c>
      <c r="G23" s="71">
        <f t="shared" si="1"/>
        <v>1.47342</v>
      </c>
      <c r="H23" s="53">
        <f t="shared" si="2"/>
        <v>364.58</v>
      </c>
      <c r="I23" s="50">
        <v>18042</v>
      </c>
      <c r="J23" s="108">
        <f t="shared" si="0"/>
        <v>7222354.1280000005</v>
      </c>
    </row>
    <row r="24" spans="1:23" x14ac:dyDescent="0.2">
      <c r="A24" s="20" t="s">
        <v>22</v>
      </c>
      <c r="B24" s="11" t="s">
        <v>55</v>
      </c>
      <c r="C24" s="51">
        <v>14930038</v>
      </c>
      <c r="D24" s="77">
        <v>40513</v>
      </c>
      <c r="E24" s="36">
        <v>4970</v>
      </c>
      <c r="F24" s="42">
        <v>7289</v>
      </c>
      <c r="G24" s="71">
        <f t="shared" si="1"/>
        <v>1.4665999999999999</v>
      </c>
      <c r="H24" s="53">
        <f t="shared" si="2"/>
        <v>316.08</v>
      </c>
      <c r="I24" s="50">
        <v>69275</v>
      </c>
      <c r="J24" s="108">
        <f t="shared" si="0"/>
        <v>24042240.612000003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">
      <c r="A25" s="11" t="s">
        <v>11</v>
      </c>
      <c r="B25" s="11" t="s">
        <v>75</v>
      </c>
      <c r="C25" s="43">
        <v>3393262</v>
      </c>
      <c r="D25" s="44">
        <v>40544</v>
      </c>
      <c r="E25" s="162">
        <v>4969</v>
      </c>
      <c r="F25" s="42">
        <v>7289</v>
      </c>
      <c r="G25" s="71">
        <f t="shared" si="1"/>
        <v>1.46689</v>
      </c>
      <c r="H25" s="53">
        <f t="shared" si="2"/>
        <v>311.27</v>
      </c>
      <c r="I25" s="50">
        <v>15991</v>
      </c>
      <c r="J25" s="108">
        <f t="shared" si="0"/>
        <v>5465341.1160000004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">
      <c r="A26" s="11" t="s">
        <v>12</v>
      </c>
      <c r="B26" s="11" t="s">
        <v>70</v>
      </c>
      <c r="C26" s="43">
        <v>43733229</v>
      </c>
      <c r="D26" s="44">
        <v>40575</v>
      </c>
      <c r="E26" s="162">
        <v>5007</v>
      </c>
      <c r="F26" s="42">
        <v>7289</v>
      </c>
      <c r="G26" s="71">
        <f t="shared" si="1"/>
        <v>1.4557599999999999</v>
      </c>
      <c r="H26" s="53">
        <f t="shared" si="2"/>
        <v>595</v>
      </c>
      <c r="I26" s="50">
        <v>107000</v>
      </c>
      <c r="J26" s="108">
        <f t="shared" si="0"/>
        <v>69904263.329999998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">
      <c r="A27" s="11" t="s">
        <v>12</v>
      </c>
      <c r="B27" s="11" t="s">
        <v>70</v>
      </c>
      <c r="C27" s="43">
        <v>54585524</v>
      </c>
      <c r="D27" s="44">
        <v>40575</v>
      </c>
      <c r="E27" s="162">
        <v>5007</v>
      </c>
      <c r="F27" s="42">
        <v>7289</v>
      </c>
      <c r="G27" s="71">
        <f t="shared" si="1"/>
        <v>1.4557599999999999</v>
      </c>
      <c r="H27" s="53">
        <f t="shared" si="2"/>
        <v>695.04</v>
      </c>
      <c r="I27" s="50">
        <v>114329</v>
      </c>
      <c r="J27" s="108">
        <f t="shared" si="0"/>
        <v>87250837.356000006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2">
      <c r="A28" s="11" t="s">
        <v>6</v>
      </c>
      <c r="B28" s="11" t="s">
        <v>97</v>
      </c>
      <c r="C28" s="43">
        <v>13810164</v>
      </c>
      <c r="D28" s="44">
        <v>40695</v>
      </c>
      <c r="E28" s="162">
        <v>5059</v>
      </c>
      <c r="F28" s="42">
        <v>7289</v>
      </c>
      <c r="G28" s="71">
        <f t="shared" si="1"/>
        <v>1.4408000000000001</v>
      </c>
      <c r="H28" s="53">
        <f t="shared" si="2"/>
        <v>448.35</v>
      </c>
      <c r="I28" s="50">
        <v>44380</v>
      </c>
      <c r="J28" s="108">
        <f t="shared" si="0"/>
        <v>21847657.032000002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">
      <c r="A29" s="11" t="s">
        <v>12</v>
      </c>
      <c r="B29" s="11" t="s">
        <v>73</v>
      </c>
      <c r="C29" s="43">
        <v>36105881</v>
      </c>
      <c r="D29" s="44">
        <v>40787</v>
      </c>
      <c r="E29" s="162">
        <v>5098</v>
      </c>
      <c r="F29" s="42">
        <v>7289</v>
      </c>
      <c r="G29" s="71">
        <f t="shared" si="1"/>
        <v>1.4297800000000001</v>
      </c>
      <c r="H29" s="53">
        <f t="shared" si="2"/>
        <v>433.09</v>
      </c>
      <c r="I29" s="50">
        <v>119198</v>
      </c>
      <c r="J29" s="108">
        <f t="shared" si="0"/>
        <v>56682566.766000003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">
      <c r="A30" s="11" t="s">
        <v>12</v>
      </c>
      <c r="B30" s="11" t="s">
        <v>72</v>
      </c>
      <c r="C30" s="43">
        <v>3635149</v>
      </c>
      <c r="D30" s="44">
        <v>40817</v>
      </c>
      <c r="E30" s="162">
        <v>5104</v>
      </c>
      <c r="F30" s="42">
        <v>7289</v>
      </c>
      <c r="G30" s="71">
        <f t="shared" si="1"/>
        <v>1.4280999999999999</v>
      </c>
      <c r="H30" s="53">
        <f t="shared" si="2"/>
        <v>440.39</v>
      </c>
      <c r="I30" s="50">
        <v>11788</v>
      </c>
      <c r="J30" s="108">
        <f t="shared" si="0"/>
        <v>5700108.8880000003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">
      <c r="A31" s="11" t="s">
        <v>47</v>
      </c>
      <c r="B31" s="11" t="s">
        <v>95</v>
      </c>
      <c r="C31" s="43">
        <v>24431873</v>
      </c>
      <c r="D31" s="44">
        <v>41246</v>
      </c>
      <c r="E31" s="162">
        <v>5210</v>
      </c>
      <c r="F31" s="42">
        <v>7289</v>
      </c>
      <c r="G31" s="71">
        <f t="shared" si="1"/>
        <v>1.3990400000000001</v>
      </c>
      <c r="H31" s="53">
        <f t="shared" si="2"/>
        <v>280.02999999999997</v>
      </c>
      <c r="I31" s="50">
        <v>122062</v>
      </c>
      <c r="J31" s="108">
        <f t="shared" si="0"/>
        <v>37530922.464000002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A32" s="11" t="s">
        <v>88</v>
      </c>
      <c r="B32" s="11" t="s">
        <v>90</v>
      </c>
      <c r="C32" s="43">
        <v>12244673</v>
      </c>
      <c r="D32" s="44">
        <v>41304</v>
      </c>
      <c r="E32" s="162">
        <v>5226</v>
      </c>
      <c r="F32" s="42">
        <v>7289</v>
      </c>
      <c r="G32" s="71">
        <f t="shared" si="1"/>
        <v>1.39476</v>
      </c>
      <c r="H32" s="53">
        <f t="shared" si="2"/>
        <v>276.22000000000003</v>
      </c>
      <c r="I32" s="50">
        <v>61830</v>
      </c>
      <c r="J32" s="108">
        <f t="shared" si="0"/>
        <v>18752061.240000002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11" t="s">
        <v>88</v>
      </c>
      <c r="B33" s="11" t="s">
        <v>90</v>
      </c>
      <c r="C33" s="43">
        <v>12244673</v>
      </c>
      <c r="D33" s="44">
        <v>41304</v>
      </c>
      <c r="E33" s="162">
        <v>5226</v>
      </c>
      <c r="F33" s="42">
        <v>7289</v>
      </c>
      <c r="G33" s="71">
        <f t="shared" si="1"/>
        <v>1.39476</v>
      </c>
      <c r="H33" s="53">
        <f t="shared" si="2"/>
        <v>276.22000000000003</v>
      </c>
      <c r="I33" s="50">
        <v>61830</v>
      </c>
      <c r="J33" s="108">
        <f t="shared" si="0"/>
        <v>18752061.240000002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11" t="s">
        <v>12</v>
      </c>
      <c r="B34" s="11" t="s">
        <v>115</v>
      </c>
      <c r="C34" s="43">
        <v>12508379</v>
      </c>
      <c r="D34" s="44">
        <v>41275</v>
      </c>
      <c r="E34" s="162">
        <v>5226</v>
      </c>
      <c r="F34" s="42">
        <v>7289</v>
      </c>
      <c r="G34" s="71">
        <f t="shared" si="1"/>
        <v>1.39476</v>
      </c>
      <c r="H34" s="53">
        <f t="shared" si="2"/>
        <v>666.34</v>
      </c>
      <c r="I34" s="50">
        <v>26182</v>
      </c>
      <c r="J34" s="108">
        <f t="shared" si="0"/>
        <v>19155913.326000001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">
      <c r="A35" s="11" t="s">
        <v>4</v>
      </c>
      <c r="B35" s="11" t="s">
        <v>113</v>
      </c>
      <c r="C35" s="43">
        <v>56163409</v>
      </c>
      <c r="D35" s="44">
        <v>41306</v>
      </c>
      <c r="E35" s="162">
        <v>5246</v>
      </c>
      <c r="F35" s="42">
        <v>7289</v>
      </c>
      <c r="G35" s="71">
        <f t="shared" si="1"/>
        <v>1.38944</v>
      </c>
      <c r="H35" s="53">
        <f t="shared" si="2"/>
        <v>573.47</v>
      </c>
      <c r="I35" s="50">
        <v>136076</v>
      </c>
      <c r="J35" s="108">
        <f t="shared" si="0"/>
        <v>85683184.326000005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11" t="s">
        <v>49</v>
      </c>
      <c r="B36" s="11" t="s">
        <v>103</v>
      </c>
      <c r="C36" s="43">
        <v>1080000</v>
      </c>
      <c r="D36" s="44">
        <v>41334</v>
      </c>
      <c r="E36" s="162">
        <v>5249</v>
      </c>
      <c r="F36" s="42">
        <v>7289</v>
      </c>
      <c r="G36" s="71">
        <f t="shared" si="1"/>
        <v>1.3886499999999999</v>
      </c>
      <c r="H36" s="53">
        <f t="shared" si="2"/>
        <v>342.56</v>
      </c>
      <c r="I36" s="50">
        <v>4378</v>
      </c>
      <c r="J36" s="108">
        <f t="shared" si="0"/>
        <v>1646716.716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11" t="s">
        <v>12</v>
      </c>
      <c r="B37" s="11" t="s">
        <v>116</v>
      </c>
      <c r="C37" s="43">
        <v>36126802</v>
      </c>
      <c r="D37" s="44">
        <v>41426</v>
      </c>
      <c r="E37" s="162">
        <v>5286</v>
      </c>
      <c r="F37" s="42">
        <v>7289</v>
      </c>
      <c r="G37" s="71">
        <f t="shared" si="1"/>
        <v>1.37893</v>
      </c>
      <c r="H37" s="53">
        <f t="shared" si="2"/>
        <v>384.93</v>
      </c>
      <c r="I37" s="50">
        <v>129418</v>
      </c>
      <c r="J37" s="108">
        <f t="shared" si="0"/>
        <v>54698331.438000001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11" t="s">
        <v>17</v>
      </c>
      <c r="B38" s="11" t="s">
        <v>114</v>
      </c>
      <c r="C38" s="43">
        <v>15395753</v>
      </c>
      <c r="D38" s="44">
        <v>41609</v>
      </c>
      <c r="E38" s="162">
        <v>5326</v>
      </c>
      <c r="F38" s="42">
        <v>7289</v>
      </c>
      <c r="G38" s="71">
        <f t="shared" si="1"/>
        <v>1.3685700000000001</v>
      </c>
      <c r="H38" s="53">
        <f t="shared" si="2"/>
        <v>630.84</v>
      </c>
      <c r="I38" s="50">
        <v>33400</v>
      </c>
      <c r="J38" s="108">
        <f t="shared" si="0"/>
        <v>23135042.268000003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11" t="s">
        <v>4</v>
      </c>
      <c r="B39" s="11" t="s">
        <v>146</v>
      </c>
      <c r="C39" s="43">
        <v>46163143</v>
      </c>
      <c r="D39" s="44">
        <v>41821</v>
      </c>
      <c r="E39" s="162">
        <v>5383</v>
      </c>
      <c r="F39" s="42">
        <v>7289</v>
      </c>
      <c r="G39" s="71">
        <f t="shared" si="1"/>
        <v>1.35408</v>
      </c>
      <c r="H39" s="53">
        <f t="shared" si="2"/>
        <v>392.19</v>
      </c>
      <c r="I39" s="50">
        <v>159384</v>
      </c>
      <c r="J39" s="108">
        <f t="shared" si="0"/>
        <v>68634430.722000003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1" t="s">
        <v>4</v>
      </c>
      <c r="B40" s="11" t="s">
        <v>145</v>
      </c>
      <c r="C40" s="43">
        <v>36099868.07</v>
      </c>
      <c r="D40" s="44">
        <v>41852</v>
      </c>
      <c r="E40" s="162">
        <v>5390</v>
      </c>
      <c r="F40" s="42">
        <v>7289</v>
      </c>
      <c r="G40" s="71">
        <f t="shared" si="1"/>
        <v>1.35232</v>
      </c>
      <c r="H40" s="53">
        <f t="shared" si="2"/>
        <v>431.83</v>
      </c>
      <c r="I40" s="50">
        <v>113051</v>
      </c>
      <c r="J40" s="108">
        <f t="shared" si="0"/>
        <v>53602794.252000004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">
      <c r="A41" s="11" t="s">
        <v>12</v>
      </c>
      <c r="B41" s="11" t="s">
        <v>144</v>
      </c>
      <c r="C41" s="43">
        <v>22650000</v>
      </c>
      <c r="D41" s="44">
        <v>41944</v>
      </c>
      <c r="E41" s="162">
        <v>5468</v>
      </c>
      <c r="F41" s="42">
        <v>7289</v>
      </c>
      <c r="G41" s="71">
        <f t="shared" si="1"/>
        <v>1.3330299999999999</v>
      </c>
      <c r="H41" s="53">
        <f t="shared" si="2"/>
        <v>539.16</v>
      </c>
      <c r="I41" s="50">
        <v>56000</v>
      </c>
      <c r="J41" s="108">
        <f t="shared" si="0"/>
        <v>33152056.740000002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ht="12.75" customHeight="1" x14ac:dyDescent="0.2">
      <c r="A42" s="11" t="s">
        <v>28</v>
      </c>
      <c r="B42" s="11" t="s">
        <v>155</v>
      </c>
      <c r="C42" s="43">
        <v>3494407</v>
      </c>
      <c r="D42" s="44">
        <v>42125</v>
      </c>
      <c r="E42" s="162">
        <v>5494</v>
      </c>
      <c r="F42" s="42">
        <v>7289</v>
      </c>
      <c r="G42" s="45">
        <f t="shared" si="1"/>
        <v>1.3267199999999999</v>
      </c>
      <c r="H42" s="53">
        <f t="shared" si="2"/>
        <v>247.13</v>
      </c>
      <c r="I42" s="50">
        <v>18760</v>
      </c>
      <c r="J42" s="108">
        <f t="shared" si="0"/>
        <v>5090437.8000000007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ht="12.75" customHeight="1" x14ac:dyDescent="0.2">
      <c r="A43" s="20" t="s">
        <v>12</v>
      </c>
      <c r="B43" s="11" t="s">
        <v>156</v>
      </c>
      <c r="C43" s="76">
        <v>45419000</v>
      </c>
      <c r="D43" s="77">
        <v>42186</v>
      </c>
      <c r="E43" s="162">
        <v>5510</v>
      </c>
      <c r="F43" s="42">
        <v>7289</v>
      </c>
      <c r="G43" s="45">
        <f t="shared" si="1"/>
        <v>1.32287</v>
      </c>
      <c r="H43" s="53">
        <f t="shared" si="2"/>
        <v>550.20000000000005</v>
      </c>
      <c r="I43" s="50">
        <v>109202</v>
      </c>
      <c r="J43" s="108">
        <f t="shared" si="0"/>
        <v>65971609.434000008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ht="12.75" customHeight="1" x14ac:dyDescent="0.2">
      <c r="A44" s="20" t="s">
        <v>5</v>
      </c>
      <c r="B44" s="11" t="s">
        <v>162</v>
      </c>
      <c r="C44" s="76">
        <v>15650465</v>
      </c>
      <c r="D44" s="77">
        <v>42385</v>
      </c>
      <c r="E44" s="162">
        <v>5561</v>
      </c>
      <c r="F44" s="42">
        <v>7289</v>
      </c>
      <c r="G44" s="45">
        <f t="shared" ref="G44:G54" si="3">ROUND(F44/E44,5)</f>
        <v>1.31074</v>
      </c>
      <c r="H44" s="53">
        <f t="shared" si="2"/>
        <v>373.74</v>
      </c>
      <c r="I44" s="50">
        <v>54887</v>
      </c>
      <c r="J44" s="108">
        <f t="shared" si="0"/>
        <v>22524031.620000001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ht="12.75" customHeight="1" x14ac:dyDescent="0.2">
      <c r="A45" s="20" t="s">
        <v>5</v>
      </c>
      <c r="B45" s="11" t="s">
        <v>166</v>
      </c>
      <c r="C45" s="76">
        <v>5663766</v>
      </c>
      <c r="D45" s="77">
        <v>42385</v>
      </c>
      <c r="E45" s="162">
        <v>5561</v>
      </c>
      <c r="F45" s="42">
        <v>7289</v>
      </c>
      <c r="G45" s="45">
        <f t="shared" si="3"/>
        <v>1.31074</v>
      </c>
      <c r="H45" s="53">
        <f t="shared" si="2"/>
        <v>342.79</v>
      </c>
      <c r="I45" s="50">
        <v>21657</v>
      </c>
      <c r="J45" s="108">
        <f t="shared" si="0"/>
        <v>8151250.0500000007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12.75" customHeight="1" x14ac:dyDescent="0.2">
      <c r="A46" s="20" t="s">
        <v>3</v>
      </c>
      <c r="B46" s="11" t="s">
        <v>168</v>
      </c>
      <c r="C46" s="76">
        <v>5755993</v>
      </c>
      <c r="D46" s="77">
        <v>42537</v>
      </c>
      <c r="E46" s="162">
        <v>5636</v>
      </c>
      <c r="F46" s="42">
        <v>7289</v>
      </c>
      <c r="G46" s="45">
        <f t="shared" si="3"/>
        <v>1.2932900000000001</v>
      </c>
      <c r="H46" s="53">
        <f t="shared" si="2"/>
        <v>328.02</v>
      </c>
      <c r="I46" s="50">
        <v>22694</v>
      </c>
      <c r="J46" s="108">
        <f t="shared" si="0"/>
        <v>8173696.4640000006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2.75" customHeight="1" x14ac:dyDescent="0.25">
      <c r="A47" s="20" t="s">
        <v>4</v>
      </c>
      <c r="B47" s="11" t="s">
        <v>163</v>
      </c>
      <c r="C47" s="76">
        <v>33662314</v>
      </c>
      <c r="D47" s="77">
        <v>42567</v>
      </c>
      <c r="E47" s="162">
        <v>5659</v>
      </c>
      <c r="F47" s="42">
        <v>7289</v>
      </c>
      <c r="G47" s="45">
        <f t="shared" si="3"/>
        <v>1.2880400000000001</v>
      </c>
      <c r="H47" s="53">
        <f t="shared" si="2"/>
        <v>458.94</v>
      </c>
      <c r="I47" s="50">
        <v>94476</v>
      </c>
      <c r="J47" s="108">
        <f t="shared" si="0"/>
        <v>47607530.886000007</v>
      </c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spans="1:23" ht="12.75" customHeight="1" x14ac:dyDescent="0.2">
      <c r="A48" s="20" t="s">
        <v>76</v>
      </c>
      <c r="B48" s="11" t="s">
        <v>167</v>
      </c>
      <c r="C48" s="76">
        <v>30227660</v>
      </c>
      <c r="D48" s="77">
        <v>42720</v>
      </c>
      <c r="E48" s="162">
        <v>5722</v>
      </c>
      <c r="F48" s="42">
        <v>7289</v>
      </c>
      <c r="G48" s="45">
        <f t="shared" si="3"/>
        <v>1.27386</v>
      </c>
      <c r="H48" s="53">
        <f t="shared" si="2"/>
        <v>559.03</v>
      </c>
      <c r="I48" s="50">
        <v>68880</v>
      </c>
      <c r="J48" s="108">
        <f t="shared" si="0"/>
        <v>42279376.086000003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2.75" customHeight="1" x14ac:dyDescent="0.2">
      <c r="A49" s="20" t="s">
        <v>139</v>
      </c>
      <c r="B49" s="11" t="s">
        <v>189</v>
      </c>
      <c r="C49" s="76">
        <v>16437213</v>
      </c>
      <c r="D49" s="77">
        <v>42783</v>
      </c>
      <c r="E49" s="162">
        <v>5742</v>
      </c>
      <c r="F49" s="42">
        <v>7289</v>
      </c>
      <c r="G49" s="45">
        <f>ROUND(F49/E49,5)</f>
        <v>1.26942</v>
      </c>
      <c r="H49" s="53">
        <f>ROUND(C49/I49*G49,2)</f>
        <v>363.4</v>
      </c>
      <c r="I49" s="46">
        <v>57418</v>
      </c>
      <c r="J49" s="108">
        <f t="shared" si="0"/>
        <v>22910568.246000003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2.75" customHeight="1" x14ac:dyDescent="0.2">
      <c r="A50" s="20" t="s">
        <v>23</v>
      </c>
      <c r="B50" s="11" t="s">
        <v>180</v>
      </c>
      <c r="C50" s="76">
        <v>2059940</v>
      </c>
      <c r="D50" s="77">
        <v>42971</v>
      </c>
      <c r="E50" s="162">
        <v>5862</v>
      </c>
      <c r="F50" s="42">
        <v>7289</v>
      </c>
      <c r="G50" s="45">
        <f t="shared" si="3"/>
        <v>1.24343</v>
      </c>
      <c r="H50" s="53">
        <f t="shared" si="2"/>
        <v>366.96</v>
      </c>
      <c r="I50" s="50">
        <v>6980</v>
      </c>
      <c r="J50" s="108">
        <f t="shared" si="0"/>
        <v>2812407.3180000004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12.75" customHeight="1" x14ac:dyDescent="0.2">
      <c r="A51" s="20" t="s">
        <v>12</v>
      </c>
      <c r="B51" s="11" t="s">
        <v>179</v>
      </c>
      <c r="C51" s="76">
        <v>15124707</v>
      </c>
      <c r="D51" s="77">
        <v>43070</v>
      </c>
      <c r="E51" s="162">
        <v>5914</v>
      </c>
      <c r="F51" s="42">
        <v>7289</v>
      </c>
      <c r="G51" s="45">
        <f t="shared" si="3"/>
        <v>1.2324999999999999</v>
      </c>
      <c r="H51" s="53">
        <f t="shared" si="2"/>
        <v>360.7</v>
      </c>
      <c r="I51" s="50">
        <v>51681</v>
      </c>
      <c r="J51" s="108">
        <f t="shared" si="0"/>
        <v>20468038.698000003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ht="12.75" customHeight="1" x14ac:dyDescent="0.25">
      <c r="A52" s="20" t="s">
        <v>11</v>
      </c>
      <c r="B52" s="11" t="s">
        <v>176</v>
      </c>
      <c r="C52" s="76">
        <v>24605789</v>
      </c>
      <c r="D52" s="77">
        <v>43070</v>
      </c>
      <c r="E52" s="162">
        <v>5914</v>
      </c>
      <c r="F52" s="42">
        <v>7289</v>
      </c>
      <c r="G52" s="45">
        <f t="shared" si="3"/>
        <v>1.2324999999999999</v>
      </c>
      <c r="H52" s="53">
        <f t="shared" si="2"/>
        <v>262.8</v>
      </c>
      <c r="I52" s="50">
        <v>115400</v>
      </c>
      <c r="J52" s="108">
        <f t="shared" si="0"/>
        <v>33298645.230000004</v>
      </c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</row>
    <row r="53" spans="1:23" ht="12.75" customHeight="1" x14ac:dyDescent="0.25">
      <c r="A53" s="20" t="s">
        <v>17</v>
      </c>
      <c r="B53" s="11" t="s">
        <v>196</v>
      </c>
      <c r="C53" s="76">
        <v>7315757</v>
      </c>
      <c r="D53" s="77">
        <v>43118</v>
      </c>
      <c r="E53" s="162">
        <v>5921</v>
      </c>
      <c r="F53" s="42">
        <v>7289</v>
      </c>
      <c r="G53" s="45">
        <f t="shared" si="3"/>
        <v>1.2310399999999999</v>
      </c>
      <c r="H53" s="53">
        <f t="shared" si="2"/>
        <v>377.58</v>
      </c>
      <c r="I53" s="50">
        <v>23852</v>
      </c>
      <c r="J53" s="108">
        <f t="shared" si="0"/>
        <v>9888575.9220000003</v>
      </c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</row>
    <row r="54" spans="1:23" x14ac:dyDescent="0.2">
      <c r="A54" s="20" t="s">
        <v>12</v>
      </c>
      <c r="B54" s="11" t="s">
        <v>192</v>
      </c>
      <c r="C54" s="76">
        <v>3008500</v>
      </c>
      <c r="D54" s="77">
        <v>43299</v>
      </c>
      <c r="E54" s="162">
        <v>6043</v>
      </c>
      <c r="F54" s="42">
        <v>7289</v>
      </c>
      <c r="G54" s="45">
        <f t="shared" si="3"/>
        <v>1.2061900000000001</v>
      </c>
      <c r="H54" s="53">
        <f t="shared" ref="H54:H63" si="4">ROUND(C54/I54*G54,2)</f>
        <v>452.7</v>
      </c>
      <c r="I54" s="46">
        <v>8016</v>
      </c>
      <c r="J54" s="108">
        <f t="shared" si="0"/>
        <v>3984447.6540000001</v>
      </c>
    </row>
    <row r="55" spans="1:23" x14ac:dyDescent="0.2">
      <c r="A55" s="20" t="s">
        <v>5</v>
      </c>
      <c r="B55" s="11" t="s">
        <v>195</v>
      </c>
      <c r="C55" s="76">
        <v>32120866</v>
      </c>
      <c r="D55" s="77">
        <v>43330</v>
      </c>
      <c r="E55" s="162">
        <v>6060</v>
      </c>
      <c r="F55" s="42">
        <v>7289</v>
      </c>
      <c r="G55" s="45">
        <f t="shared" ref="G55:G61" si="5">ROUND(F55/E55,5)</f>
        <v>1.2028099999999999</v>
      </c>
      <c r="H55" s="53">
        <f t="shared" si="4"/>
        <v>282.45</v>
      </c>
      <c r="I55" s="46">
        <v>136786</v>
      </c>
      <c r="J55" s="108">
        <f t="shared" si="0"/>
        <v>42421558.302000001</v>
      </c>
    </row>
    <row r="56" spans="1:23" x14ac:dyDescent="0.2">
      <c r="A56" s="20" t="s">
        <v>17</v>
      </c>
      <c r="B56" s="11" t="s">
        <v>210</v>
      </c>
      <c r="C56" s="76">
        <v>7947340</v>
      </c>
      <c r="D56" s="77">
        <v>43556</v>
      </c>
      <c r="E56" s="162">
        <v>6110</v>
      </c>
      <c r="F56" s="42">
        <v>7289</v>
      </c>
      <c r="G56" s="45">
        <f t="shared" si="5"/>
        <v>1.19296</v>
      </c>
      <c r="H56" s="53">
        <f t="shared" si="4"/>
        <v>263.36</v>
      </c>
      <c r="I56" s="46">
        <v>36000</v>
      </c>
      <c r="J56" s="108">
        <f t="shared" si="0"/>
        <v>10409983.182</v>
      </c>
      <c r="K56" s="46"/>
    </row>
    <row r="57" spans="1:23" x14ac:dyDescent="0.2">
      <c r="A57" s="20" t="s">
        <v>17</v>
      </c>
      <c r="B57" s="11" t="s">
        <v>209</v>
      </c>
      <c r="C57" s="76">
        <v>56225483</v>
      </c>
      <c r="D57" s="77">
        <v>43800</v>
      </c>
      <c r="E57" s="162">
        <v>6199</v>
      </c>
      <c r="F57" s="42">
        <v>7289</v>
      </c>
      <c r="G57" s="45">
        <f t="shared" si="5"/>
        <v>1.1758299999999999</v>
      </c>
      <c r="H57" s="53">
        <f t="shared" si="4"/>
        <v>462.2</v>
      </c>
      <c r="I57" s="46">
        <v>143038</v>
      </c>
      <c r="J57" s="108">
        <f t="shared" si="0"/>
        <v>72590547.780000001</v>
      </c>
      <c r="K57" s="46"/>
    </row>
    <row r="58" spans="1:23" x14ac:dyDescent="0.2">
      <c r="A58" s="20" t="s">
        <v>12</v>
      </c>
      <c r="B58" s="11" t="s">
        <v>208</v>
      </c>
      <c r="C58" s="76">
        <v>7667728</v>
      </c>
      <c r="D58" s="77">
        <v>43784</v>
      </c>
      <c r="E58" s="162">
        <v>6179</v>
      </c>
      <c r="F58" s="42">
        <v>7289</v>
      </c>
      <c r="G58" s="45">
        <f t="shared" si="5"/>
        <v>1.17964</v>
      </c>
      <c r="H58" s="53">
        <f t="shared" si="4"/>
        <v>575.57000000000005</v>
      </c>
      <c r="I58" s="46">
        <v>15715</v>
      </c>
      <c r="J58" s="108">
        <f t="shared" si="0"/>
        <v>9931584.5820000004</v>
      </c>
      <c r="K58" s="46"/>
    </row>
    <row r="59" spans="1:23" x14ac:dyDescent="0.2">
      <c r="A59" s="20" t="s">
        <v>173</v>
      </c>
      <c r="B59" s="11" t="s">
        <v>199</v>
      </c>
      <c r="C59" s="76">
        <v>1133567</v>
      </c>
      <c r="D59" s="77">
        <v>43697</v>
      </c>
      <c r="E59" s="162">
        <v>6147</v>
      </c>
      <c r="F59" s="42">
        <v>7289</v>
      </c>
      <c r="G59" s="45">
        <f t="shared" si="5"/>
        <v>1.1857800000000001</v>
      </c>
      <c r="H59" s="53">
        <f t="shared" si="4"/>
        <v>592.66</v>
      </c>
      <c r="I59" s="46">
        <v>2268</v>
      </c>
      <c r="J59" s="108">
        <f t="shared" si="0"/>
        <v>1475888.7780000002</v>
      </c>
      <c r="K59" s="46"/>
    </row>
    <row r="60" spans="1:23" x14ac:dyDescent="0.2">
      <c r="A60" s="20" t="s">
        <v>200</v>
      </c>
      <c r="B60" s="11" t="s">
        <v>201</v>
      </c>
      <c r="C60" s="76">
        <v>4068748</v>
      </c>
      <c r="D60" s="77">
        <v>43629</v>
      </c>
      <c r="E60" s="162">
        <v>6118</v>
      </c>
      <c r="F60" s="42">
        <v>7289</v>
      </c>
      <c r="G60" s="45">
        <f t="shared" si="5"/>
        <v>1.1914</v>
      </c>
      <c r="H60" s="53">
        <f t="shared" si="4"/>
        <v>375.78</v>
      </c>
      <c r="I60" s="46">
        <v>12900</v>
      </c>
      <c r="J60" s="108">
        <f t="shared" si="0"/>
        <v>5322561.5880000005</v>
      </c>
      <c r="K60" s="46"/>
    </row>
    <row r="61" spans="1:23" x14ac:dyDescent="0.2">
      <c r="A61" s="141" t="s">
        <v>28</v>
      </c>
      <c r="B61" s="142" t="s">
        <v>221</v>
      </c>
      <c r="C61" s="143">
        <v>17977798</v>
      </c>
      <c r="D61" s="144">
        <v>44039</v>
      </c>
      <c r="E61" s="145">
        <v>6258</v>
      </c>
      <c r="F61" s="145">
        <v>7289</v>
      </c>
      <c r="G61" s="146">
        <f t="shared" si="5"/>
        <v>1.16475</v>
      </c>
      <c r="H61" s="147">
        <f>ROUND(C61/I61*G61,2)</f>
        <v>562.52</v>
      </c>
      <c r="I61" s="148">
        <v>37225</v>
      </c>
      <c r="J61" s="149">
        <f>ROUND(C61*G61,0)*(1.098)</f>
        <v>22991724.720000003</v>
      </c>
    </row>
    <row r="62" spans="1:23" x14ac:dyDescent="0.2">
      <c r="A62" s="141" t="s">
        <v>23</v>
      </c>
      <c r="B62" s="142" t="s">
        <v>225</v>
      </c>
      <c r="C62" s="143">
        <v>32228289</v>
      </c>
      <c r="D62" s="144">
        <v>44305</v>
      </c>
      <c r="E62" s="145">
        <v>6612</v>
      </c>
      <c r="F62" s="145">
        <v>7289</v>
      </c>
      <c r="G62" s="146">
        <f>ROUND(F62/E62,5)</f>
        <v>1.10239</v>
      </c>
      <c r="H62" s="147">
        <f>ROUND(C62/I62*G62,2)</f>
        <v>396.99</v>
      </c>
      <c r="I62" s="148">
        <v>89493</v>
      </c>
      <c r="J62" s="149">
        <f>ROUND(C62*G62,0)*(1.098)</f>
        <v>39009902.112000003</v>
      </c>
    </row>
    <row r="63" spans="1:23" x14ac:dyDescent="0.2">
      <c r="A63" s="141" t="s">
        <v>12</v>
      </c>
      <c r="B63" s="142" t="s">
        <v>226</v>
      </c>
      <c r="C63" s="143">
        <v>2734347</v>
      </c>
      <c r="D63" s="144">
        <v>44321</v>
      </c>
      <c r="E63" s="145">
        <v>6754</v>
      </c>
      <c r="F63" s="145">
        <v>7289</v>
      </c>
      <c r="G63" s="146">
        <f>ROUND(F63/E63,5)</f>
        <v>1.07921</v>
      </c>
      <c r="H63" s="147">
        <f t="shared" si="4"/>
        <v>404.35</v>
      </c>
      <c r="I63" s="148">
        <v>7298</v>
      </c>
      <c r="J63" s="149">
        <f>ROUND(C63*G63,0)*(1.098)</f>
        <v>3240126.6300000004</v>
      </c>
    </row>
    <row r="64" spans="1:23" ht="12.75" customHeight="1" x14ac:dyDescent="0.25">
      <c r="A64" s="20"/>
      <c r="B64" s="11"/>
      <c r="C64" s="76"/>
      <c r="D64" s="77"/>
      <c r="E64" s="72"/>
      <c r="G64" s="45"/>
      <c r="H64" s="53"/>
      <c r="I64" s="50"/>
      <c r="J64" s="37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</row>
    <row r="65" spans="1:25" ht="10.5" x14ac:dyDescent="0.25">
      <c r="A65" s="3"/>
      <c r="B65" s="119" t="s">
        <v>9</v>
      </c>
      <c r="C65" s="4"/>
      <c r="D65" s="5"/>
      <c r="E65" s="6"/>
      <c r="G65" s="7"/>
      <c r="H65" s="6"/>
      <c r="I65" s="8">
        <f>SUM(I11:I63)</f>
        <v>3348853</v>
      </c>
      <c r="J65" s="8">
        <f>SUM(J11:J63)</f>
        <v>1515945833.928</v>
      </c>
      <c r="K65" s="1"/>
    </row>
    <row r="66" spans="1:25" ht="10.5" customHeight="1" x14ac:dyDescent="0.25">
      <c r="A66" s="3"/>
      <c r="B66" s="3"/>
      <c r="C66" s="4"/>
      <c r="D66" s="5"/>
      <c r="E66" s="6"/>
      <c r="F66" s="6"/>
      <c r="G66" s="7"/>
      <c r="H66" s="6"/>
      <c r="I66" s="8"/>
      <c r="J66" s="8"/>
      <c r="K66" s="1"/>
    </row>
    <row r="67" spans="1:25" ht="10.5" x14ac:dyDescent="0.25">
      <c r="A67" s="3"/>
      <c r="B67" s="3" t="s">
        <v>125</v>
      </c>
      <c r="C67" s="4"/>
      <c r="D67" s="5"/>
      <c r="E67" s="6"/>
      <c r="F67" s="6"/>
      <c r="G67" s="7"/>
      <c r="H67" s="9">
        <f>ROUND(J65/I65,2)</f>
        <v>452.68</v>
      </c>
      <c r="I67" s="8"/>
      <c r="J67" s="8"/>
      <c r="K67" s="1"/>
    </row>
    <row r="68" spans="1:25" ht="10.5" x14ac:dyDescent="0.25">
      <c r="A68" s="3"/>
      <c r="B68" s="3"/>
      <c r="C68" s="4"/>
      <c r="D68" s="5"/>
      <c r="E68" s="6"/>
      <c r="F68" s="6"/>
      <c r="G68" s="7"/>
      <c r="H68" s="6"/>
      <c r="I68" s="8"/>
      <c r="J68" s="8"/>
      <c r="K68" s="1"/>
    </row>
    <row r="69" spans="1:25" ht="10.5" x14ac:dyDescent="0.25">
      <c r="A69" s="3"/>
      <c r="B69" s="3"/>
      <c r="C69" s="4"/>
      <c r="D69" s="5"/>
      <c r="E69" s="6"/>
      <c r="F69" s="6"/>
      <c r="G69" s="7"/>
      <c r="H69" s="6"/>
      <c r="I69" s="8"/>
      <c r="J69" s="8"/>
      <c r="K69" s="1"/>
    </row>
    <row r="70" spans="1:25" ht="10.5" x14ac:dyDescent="0.25">
      <c r="A70" s="3"/>
      <c r="B70" s="3"/>
      <c r="C70" s="4"/>
      <c r="D70" s="1"/>
      <c r="E70" s="6"/>
      <c r="F70" s="6"/>
      <c r="G70" s="7"/>
      <c r="H70" s="6"/>
      <c r="I70" s="8"/>
      <c r="J70" s="8"/>
      <c r="K70" s="1"/>
    </row>
    <row r="71" spans="1:25" ht="10.5" x14ac:dyDescent="0.25">
      <c r="A71" s="3"/>
      <c r="B71" s="3"/>
      <c r="C71" s="4"/>
      <c r="D71" s="1"/>
      <c r="E71" s="6"/>
      <c r="F71" s="6"/>
      <c r="G71" s="7"/>
      <c r="H71" s="6"/>
      <c r="I71" s="8"/>
      <c r="J71" s="8"/>
      <c r="K71" s="1"/>
      <c r="N71" s="20"/>
    </row>
    <row r="72" spans="1:25" ht="10.5" x14ac:dyDescent="0.25">
      <c r="A72" s="3"/>
      <c r="B72" s="3"/>
      <c r="C72" s="2"/>
      <c r="D72" s="1"/>
      <c r="E72" s="6"/>
      <c r="F72" s="6"/>
      <c r="G72" s="7"/>
      <c r="H72" s="6"/>
      <c r="I72" s="8"/>
      <c r="J72" s="8"/>
      <c r="K72" s="1"/>
      <c r="N72" s="20"/>
    </row>
    <row r="73" spans="1:25" ht="10.5" x14ac:dyDescent="0.25">
      <c r="A73" s="3"/>
      <c r="B73" s="3"/>
      <c r="C73" s="2"/>
      <c r="D73" s="1"/>
      <c r="E73" s="6"/>
      <c r="F73" s="6"/>
      <c r="G73" s="7"/>
      <c r="H73" s="6"/>
      <c r="I73" s="8"/>
      <c r="J73" s="8"/>
      <c r="K73" s="1"/>
    </row>
    <row r="74" spans="1:25" ht="10.5" x14ac:dyDescent="0.25">
      <c r="A74" s="3"/>
      <c r="B74" s="3"/>
      <c r="C74" s="2"/>
      <c r="D74" s="1"/>
      <c r="E74" s="6"/>
      <c r="F74" s="6"/>
      <c r="G74" s="21"/>
      <c r="H74" s="6"/>
      <c r="I74" s="8"/>
      <c r="J74" s="8"/>
      <c r="K74" s="1"/>
      <c r="N74" s="20"/>
      <c r="R74" s="15"/>
      <c r="S74" s="20"/>
      <c r="X74" s="22"/>
      <c r="Y74" s="15"/>
    </row>
    <row r="75" spans="1:25" ht="10.5" x14ac:dyDescent="0.25">
      <c r="A75" s="3"/>
      <c r="B75" s="3"/>
      <c r="C75" s="2"/>
      <c r="D75" s="1"/>
      <c r="E75" s="6"/>
      <c r="F75" s="6"/>
      <c r="G75" s="21"/>
      <c r="H75" s="23"/>
      <c r="I75" s="1"/>
      <c r="J75" s="8"/>
      <c r="K75" s="1"/>
      <c r="R75" s="22"/>
      <c r="S75" s="20"/>
      <c r="T75" s="15"/>
      <c r="U75" s="15"/>
      <c r="V75" s="15"/>
      <c r="W75" s="15"/>
      <c r="X75" s="22"/>
      <c r="Y75" s="15"/>
    </row>
    <row r="76" spans="1:25" ht="10.5" x14ac:dyDescent="0.25">
      <c r="A76" s="3"/>
      <c r="B76" s="3"/>
      <c r="C76" s="2"/>
      <c r="D76" s="1"/>
      <c r="E76" s="6"/>
      <c r="F76" s="6"/>
      <c r="G76" s="21"/>
      <c r="H76" s="23"/>
      <c r="I76" s="1"/>
      <c r="J76" s="8"/>
      <c r="K76" s="1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1:25" ht="10.5" x14ac:dyDescent="0.25">
      <c r="A77" s="3"/>
      <c r="B77" s="3"/>
      <c r="C77" s="2"/>
      <c r="D77" s="1"/>
      <c r="E77" s="6"/>
      <c r="F77" s="6"/>
      <c r="G77" s="21"/>
      <c r="H77" s="23"/>
      <c r="I77" s="1"/>
      <c r="J77" s="8"/>
      <c r="K77" s="1"/>
    </row>
    <row r="78" spans="1:25" ht="10.5" x14ac:dyDescent="0.25">
      <c r="A78" s="3"/>
      <c r="B78" s="3"/>
      <c r="C78" s="2"/>
      <c r="D78" s="1"/>
      <c r="E78" s="6"/>
      <c r="F78" s="6"/>
      <c r="G78" s="21"/>
      <c r="H78" s="23"/>
      <c r="I78" s="1"/>
      <c r="J78" s="8"/>
      <c r="K78" s="1"/>
    </row>
    <row r="79" spans="1:25" ht="10.5" x14ac:dyDescent="0.25">
      <c r="A79" s="3"/>
      <c r="B79" s="3"/>
      <c r="C79" s="2"/>
      <c r="D79" s="1"/>
      <c r="E79" s="6"/>
      <c r="F79" s="6"/>
      <c r="G79" s="21"/>
      <c r="H79" s="23"/>
      <c r="I79" s="1"/>
      <c r="J79" s="8"/>
      <c r="K79" s="1"/>
    </row>
    <row r="80" spans="1:25" ht="10.5" x14ac:dyDescent="0.25">
      <c r="A80" s="3"/>
      <c r="B80" s="3"/>
      <c r="C80" s="2"/>
      <c r="D80" s="1"/>
      <c r="E80" s="33"/>
      <c r="F80" s="33"/>
      <c r="G80" s="1"/>
      <c r="H80" s="23"/>
      <c r="I80" s="1"/>
      <c r="J80" s="8"/>
      <c r="K80" s="1"/>
    </row>
    <row r="81" spans="1:25" ht="10.5" x14ac:dyDescent="0.25">
      <c r="A81" s="3"/>
      <c r="B81" s="3"/>
      <c r="C81" s="2"/>
      <c r="D81" s="1"/>
      <c r="E81" s="33"/>
      <c r="F81" s="33"/>
      <c r="G81" s="1"/>
      <c r="H81" s="23"/>
      <c r="I81" s="1"/>
      <c r="J81" s="8"/>
      <c r="K81" s="1"/>
    </row>
    <row r="82" spans="1:25" ht="10.5" x14ac:dyDescent="0.25">
      <c r="A82" s="3"/>
      <c r="B82" s="3"/>
      <c r="C82" s="2"/>
      <c r="D82" s="1"/>
      <c r="E82" s="33"/>
      <c r="F82" s="33"/>
      <c r="G82" s="1"/>
      <c r="H82" s="23"/>
      <c r="I82" s="1"/>
      <c r="J82" s="8"/>
      <c r="K82" s="1"/>
    </row>
    <row r="83" spans="1:25" x14ac:dyDescent="0.2">
      <c r="A83" s="20"/>
      <c r="C83" s="14"/>
      <c r="H83" s="18"/>
      <c r="J83" s="24"/>
    </row>
    <row r="84" spans="1:25" x14ac:dyDescent="0.2">
      <c r="A84" s="20"/>
      <c r="C84" s="14"/>
      <c r="H84" s="18"/>
      <c r="J84" s="24"/>
    </row>
    <row r="85" spans="1:25" x14ac:dyDescent="0.2">
      <c r="A85" s="20"/>
      <c r="C85" s="14"/>
      <c r="H85" s="18"/>
      <c r="J85" s="24"/>
    </row>
    <row r="86" spans="1:25" x14ac:dyDescent="0.2">
      <c r="A86" s="20"/>
      <c r="C86" s="14"/>
      <c r="H86" s="18"/>
      <c r="J86" s="24"/>
    </row>
    <row r="87" spans="1:25" x14ac:dyDescent="0.2">
      <c r="A87" s="20"/>
      <c r="C87" s="14"/>
      <c r="G87" s="17"/>
      <c r="H87" s="18"/>
      <c r="J87" s="24"/>
    </row>
    <row r="88" spans="1:25" x14ac:dyDescent="0.2">
      <c r="A88" s="20"/>
      <c r="C88" s="14"/>
      <c r="G88" s="17"/>
      <c r="H88" s="18"/>
      <c r="J88" s="14"/>
      <c r="N88" s="20"/>
      <c r="R88" s="15"/>
      <c r="S88" s="20"/>
      <c r="X88" s="22"/>
      <c r="Y88" s="15"/>
    </row>
    <row r="89" spans="1:25" x14ac:dyDescent="0.2">
      <c r="A89" s="20"/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1:25" x14ac:dyDescent="0.2">
      <c r="A90" s="20"/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1:25" x14ac:dyDescent="0.2">
      <c r="A91" s="20"/>
      <c r="C91" s="14"/>
      <c r="G91" s="17"/>
      <c r="H91" s="18"/>
      <c r="J91" s="14"/>
    </row>
    <row r="92" spans="1:25" x14ac:dyDescent="0.2">
      <c r="A92" s="20"/>
      <c r="C92" s="14"/>
      <c r="G92" s="17"/>
      <c r="H92" s="18"/>
      <c r="J92" s="14"/>
    </row>
    <row r="93" spans="1:25" x14ac:dyDescent="0.2">
      <c r="A93" s="20"/>
      <c r="C93" s="14"/>
      <c r="H93" s="18"/>
      <c r="J93" s="14"/>
    </row>
    <row r="94" spans="1:25" x14ac:dyDescent="0.2">
      <c r="A94" s="20"/>
      <c r="C94" s="14"/>
      <c r="H94" s="18"/>
      <c r="J94" s="14"/>
    </row>
    <row r="95" spans="1:25" x14ac:dyDescent="0.2">
      <c r="A95" s="20"/>
      <c r="C95" s="14"/>
      <c r="H95" s="18"/>
      <c r="J95" s="14"/>
    </row>
    <row r="96" spans="1:25" x14ac:dyDescent="0.2">
      <c r="A96" s="20"/>
      <c r="C96" s="14"/>
      <c r="H96" s="18"/>
      <c r="J96" s="14"/>
    </row>
    <row r="97" spans="1:25" x14ac:dyDescent="0.2">
      <c r="A97" s="20"/>
      <c r="C97" s="14"/>
      <c r="H97" s="18"/>
      <c r="J97" s="14"/>
    </row>
    <row r="98" spans="1:25" x14ac:dyDescent="0.2">
      <c r="A98" s="20"/>
      <c r="C98" s="14"/>
      <c r="H98" s="18"/>
      <c r="J98" s="14"/>
    </row>
    <row r="99" spans="1:25" x14ac:dyDescent="0.2">
      <c r="A99" s="20"/>
      <c r="C99" s="14"/>
      <c r="H99" s="18"/>
      <c r="J99" s="14"/>
    </row>
    <row r="100" spans="1:25" x14ac:dyDescent="0.2">
      <c r="C100" s="14"/>
      <c r="H100" s="18"/>
      <c r="J100" s="14"/>
    </row>
    <row r="101" spans="1:25" x14ac:dyDescent="0.2">
      <c r="C101" s="14"/>
      <c r="H101" s="18"/>
      <c r="J101" s="14"/>
    </row>
    <row r="102" spans="1:25" x14ac:dyDescent="0.2">
      <c r="C102" s="14"/>
      <c r="H102" s="18"/>
      <c r="J102" s="14"/>
    </row>
    <row r="103" spans="1:25" x14ac:dyDescent="0.2">
      <c r="C103" s="14"/>
      <c r="H103" s="18"/>
      <c r="J103" s="14"/>
    </row>
    <row r="104" spans="1:25" x14ac:dyDescent="0.2">
      <c r="C104" s="14"/>
      <c r="H104" s="18"/>
      <c r="J104" s="14"/>
    </row>
    <row r="105" spans="1:25" x14ac:dyDescent="0.2">
      <c r="C105" s="14"/>
      <c r="G105" s="17"/>
      <c r="H105" s="18"/>
      <c r="J105" s="14"/>
    </row>
    <row r="106" spans="1:25" x14ac:dyDescent="0.2">
      <c r="C106" s="14"/>
      <c r="G106" s="17"/>
      <c r="H106" s="18"/>
      <c r="J106" s="14"/>
      <c r="N106" s="20"/>
      <c r="R106" s="15"/>
      <c r="S106" s="20"/>
      <c r="X106" s="22"/>
      <c r="Y106" s="15"/>
    </row>
    <row r="107" spans="1:25" x14ac:dyDescent="0.2">
      <c r="C107" s="14"/>
      <c r="G107" s="17"/>
      <c r="H107" s="18"/>
      <c r="J107" s="14"/>
      <c r="R107" s="22"/>
      <c r="S107" s="20"/>
      <c r="T107" s="15"/>
      <c r="U107" s="15"/>
      <c r="V107" s="15"/>
      <c r="W107" s="15"/>
      <c r="X107" s="22"/>
      <c r="Y107" s="15"/>
    </row>
    <row r="108" spans="1:25" x14ac:dyDescent="0.2">
      <c r="C108" s="14"/>
      <c r="G108" s="17"/>
      <c r="H108" s="18"/>
      <c r="J108" s="14"/>
      <c r="N108" s="20"/>
      <c r="P108" s="20"/>
      <c r="R108" s="22"/>
      <c r="S108" s="20"/>
      <c r="T108" s="15"/>
      <c r="U108" s="15"/>
      <c r="V108" s="15"/>
      <c r="W108" s="15"/>
      <c r="X108" s="22"/>
      <c r="Y108" s="15"/>
    </row>
    <row r="109" spans="1:25" x14ac:dyDescent="0.2">
      <c r="C109" s="14"/>
      <c r="G109" s="17"/>
      <c r="H109" s="18"/>
      <c r="J109" s="14"/>
    </row>
    <row r="110" spans="1:25" x14ac:dyDescent="0.2">
      <c r="C110" s="14"/>
      <c r="H110" s="18"/>
      <c r="J110" s="14"/>
    </row>
    <row r="111" spans="1:25" x14ac:dyDescent="0.2">
      <c r="C111" s="14"/>
      <c r="G111" s="17"/>
      <c r="H111" s="18"/>
      <c r="J111" s="14"/>
    </row>
    <row r="112" spans="1:25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6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  <c r="N115" s="20"/>
    </row>
    <row r="116" spans="3:26" x14ac:dyDescent="0.2">
      <c r="C116" s="14"/>
      <c r="G116" s="17"/>
      <c r="H116" s="18"/>
      <c r="J116" s="14"/>
      <c r="N116" s="25"/>
      <c r="P116" s="25"/>
      <c r="R116" s="25"/>
      <c r="S116" s="25"/>
      <c r="X116" s="25"/>
    </row>
    <row r="117" spans="3:26" x14ac:dyDescent="0.2">
      <c r="C117" s="14"/>
      <c r="G117" s="17"/>
      <c r="H117" s="18"/>
      <c r="J117" s="14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  <c r="N119" s="20"/>
      <c r="R119" s="15"/>
      <c r="S119" s="20"/>
      <c r="X119" s="22"/>
      <c r="Y119" s="15"/>
    </row>
    <row r="120" spans="3:26" x14ac:dyDescent="0.2">
      <c r="C120" s="14"/>
      <c r="G120" s="17"/>
      <c r="H120" s="18"/>
      <c r="J120" s="14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  <c r="N121" s="20"/>
      <c r="P121" s="20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</row>
    <row r="123" spans="3:26" x14ac:dyDescent="0.2">
      <c r="C123" s="14"/>
      <c r="H123" s="18"/>
      <c r="J123" s="14"/>
    </row>
    <row r="124" spans="3:26" x14ac:dyDescent="0.2">
      <c r="C124" s="14"/>
      <c r="H124" s="18"/>
      <c r="J124" s="14"/>
    </row>
    <row r="125" spans="3:26" x14ac:dyDescent="0.2">
      <c r="C125" s="14"/>
      <c r="H125" s="18"/>
      <c r="J125" s="14"/>
    </row>
    <row r="126" spans="3:26" x14ac:dyDescent="0.2">
      <c r="C126" s="14"/>
      <c r="G126" s="17"/>
      <c r="H126" s="18"/>
      <c r="J126" s="14"/>
      <c r="Z126" s="20"/>
    </row>
    <row r="127" spans="3:26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</row>
    <row r="131" spans="3:25" x14ac:dyDescent="0.2">
      <c r="C131" s="14"/>
      <c r="H131" s="18"/>
      <c r="J131" s="14"/>
    </row>
    <row r="132" spans="3:25" x14ac:dyDescent="0.2">
      <c r="C132" s="14"/>
      <c r="G132" s="17"/>
      <c r="H132" s="18"/>
      <c r="J132" s="14"/>
      <c r="R132" s="26"/>
      <c r="S132" s="20"/>
      <c r="X132" s="14"/>
    </row>
    <row r="133" spans="3:25" x14ac:dyDescent="0.2">
      <c r="C133" s="14"/>
      <c r="G133" s="17"/>
      <c r="H133" s="18"/>
      <c r="J133" s="14"/>
    </row>
    <row r="134" spans="3:25" x14ac:dyDescent="0.2">
      <c r="C134" s="14"/>
      <c r="G134" s="17"/>
      <c r="H134" s="18"/>
      <c r="J134" s="14"/>
      <c r="N134" s="20"/>
      <c r="R134" s="15"/>
      <c r="S134" s="20"/>
      <c r="X134" s="22"/>
      <c r="Y134" s="15"/>
    </row>
    <row r="135" spans="3:25" x14ac:dyDescent="0.2">
      <c r="C135" s="14"/>
      <c r="G135" s="17"/>
      <c r="H135" s="18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8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  <c r="G137" s="17"/>
      <c r="H137" s="18"/>
      <c r="J137" s="14"/>
    </row>
    <row r="138" spans="3:25" x14ac:dyDescent="0.2">
      <c r="C138" s="14"/>
      <c r="H138" s="18"/>
      <c r="J138" s="14"/>
    </row>
    <row r="139" spans="3:25" x14ac:dyDescent="0.2">
      <c r="C139" s="14"/>
      <c r="G139" s="17"/>
      <c r="H139" s="18"/>
      <c r="J139" s="14"/>
    </row>
    <row r="140" spans="3:25" x14ac:dyDescent="0.2">
      <c r="C140" s="14"/>
      <c r="G140" s="17"/>
      <c r="H140" s="18"/>
      <c r="J140" s="14"/>
      <c r="N140" s="20"/>
      <c r="R140" s="15"/>
      <c r="S140" s="20"/>
      <c r="X140" s="22"/>
      <c r="Y140" s="15"/>
    </row>
    <row r="141" spans="3:25" x14ac:dyDescent="0.2">
      <c r="C141" s="14"/>
      <c r="G141" s="17"/>
      <c r="H141" s="18"/>
      <c r="J141" s="14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  <c r="G142" s="17"/>
      <c r="H142" s="18"/>
      <c r="J142" s="14"/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8"/>
      <c r="J143" s="14"/>
    </row>
    <row r="144" spans="3:25" x14ac:dyDescent="0.2">
      <c r="C144" s="14"/>
      <c r="H144" s="18"/>
      <c r="J144" s="14"/>
    </row>
    <row r="145" spans="3:25" x14ac:dyDescent="0.2">
      <c r="C145" s="14"/>
      <c r="H145" s="18"/>
      <c r="J145" s="14"/>
    </row>
    <row r="146" spans="3:25" x14ac:dyDescent="0.2">
      <c r="C146" s="14"/>
      <c r="H146" s="18"/>
      <c r="J146" s="14"/>
    </row>
    <row r="147" spans="3:25" x14ac:dyDescent="0.2">
      <c r="C147" s="14"/>
      <c r="H147" s="18"/>
      <c r="J147" s="14"/>
    </row>
    <row r="148" spans="3:25" x14ac:dyDescent="0.2">
      <c r="C148" s="14"/>
      <c r="H148" s="18"/>
      <c r="J148" s="14"/>
    </row>
    <row r="149" spans="3:25" x14ac:dyDescent="0.2">
      <c r="C149" s="14"/>
      <c r="G149" s="17"/>
      <c r="H149" s="18"/>
      <c r="J149" s="14"/>
    </row>
    <row r="150" spans="3:25" x14ac:dyDescent="0.2">
      <c r="C150" s="14"/>
      <c r="G150" s="17"/>
      <c r="H150" s="18"/>
      <c r="J150" s="14"/>
      <c r="N150" s="20"/>
      <c r="R150" s="15"/>
      <c r="S150" s="20"/>
      <c r="X150" s="22"/>
      <c r="Y150" s="15"/>
    </row>
    <row r="151" spans="3:25" x14ac:dyDescent="0.2">
      <c r="C151" s="14"/>
      <c r="H151" s="18"/>
      <c r="J151" s="14"/>
    </row>
    <row r="152" spans="3:25" x14ac:dyDescent="0.2">
      <c r="C152" s="14"/>
      <c r="G152" s="17"/>
      <c r="H152" s="18"/>
      <c r="J152" s="14"/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C153" s="14"/>
      <c r="G153" s="17"/>
      <c r="H153" s="18"/>
      <c r="J153" s="14"/>
    </row>
    <row r="154" spans="3:25" x14ac:dyDescent="0.2">
      <c r="C154" s="14"/>
      <c r="G154" s="17"/>
      <c r="H154" s="18"/>
      <c r="J154" s="14"/>
    </row>
    <row r="155" spans="3:25" x14ac:dyDescent="0.2">
      <c r="C155" s="14"/>
      <c r="H155" s="18"/>
      <c r="J155" s="14"/>
    </row>
    <row r="156" spans="3:25" x14ac:dyDescent="0.2">
      <c r="C156" s="14"/>
      <c r="H156" s="18"/>
      <c r="J156" s="14"/>
    </row>
    <row r="157" spans="3:25" x14ac:dyDescent="0.2">
      <c r="C157" s="14"/>
      <c r="H157" s="18"/>
      <c r="J157" s="14"/>
    </row>
    <row r="158" spans="3:25" x14ac:dyDescent="0.2">
      <c r="C158" s="14"/>
      <c r="H158" s="18"/>
      <c r="J158" s="14"/>
    </row>
    <row r="159" spans="3:25" x14ac:dyDescent="0.2">
      <c r="C159" s="14"/>
      <c r="H159" s="18"/>
      <c r="J159" s="14"/>
    </row>
    <row r="160" spans="3:25" x14ac:dyDescent="0.2">
      <c r="C160" s="14"/>
      <c r="G160" s="17"/>
      <c r="H160" s="18"/>
      <c r="J160" s="14"/>
    </row>
    <row r="161" spans="3:26" x14ac:dyDescent="0.2">
      <c r="C161" s="14"/>
      <c r="G161" s="17"/>
      <c r="H161" s="18"/>
      <c r="J161" s="14"/>
      <c r="N161" s="20"/>
      <c r="R161" s="15"/>
      <c r="S161" s="20"/>
      <c r="X161" s="22"/>
      <c r="Y161" s="15"/>
    </row>
    <row r="162" spans="3:26" x14ac:dyDescent="0.2">
      <c r="C162" s="14"/>
      <c r="G162" s="17"/>
      <c r="H162" s="18"/>
      <c r="J162" s="14"/>
      <c r="R162" s="22"/>
      <c r="S162" s="20"/>
      <c r="T162" s="15"/>
      <c r="U162" s="15"/>
      <c r="V162" s="15"/>
      <c r="W162" s="15"/>
      <c r="X162" s="22"/>
      <c r="Y162" s="15"/>
    </row>
    <row r="163" spans="3:26" x14ac:dyDescent="0.2">
      <c r="C163" s="14"/>
      <c r="G163" s="17"/>
      <c r="H163" s="18"/>
      <c r="J163" s="14"/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4" spans="3:26" x14ac:dyDescent="0.2">
      <c r="C164" s="14"/>
      <c r="G164" s="17"/>
      <c r="H164" s="18"/>
      <c r="J164" s="14"/>
    </row>
    <row r="165" spans="3:26" x14ac:dyDescent="0.2">
      <c r="C165" s="14"/>
      <c r="G165" s="17"/>
      <c r="H165" s="18"/>
      <c r="J165" s="14"/>
    </row>
    <row r="166" spans="3:26" x14ac:dyDescent="0.2">
      <c r="C166" s="14"/>
      <c r="H166" s="18"/>
      <c r="J166" s="14"/>
    </row>
    <row r="167" spans="3:26" x14ac:dyDescent="0.2">
      <c r="C167" s="14"/>
      <c r="H167" s="18"/>
      <c r="J167" s="14"/>
    </row>
    <row r="168" spans="3:26" x14ac:dyDescent="0.2">
      <c r="C168" s="14"/>
      <c r="H168" s="18"/>
      <c r="J168" s="14"/>
    </row>
    <row r="169" spans="3:26" x14ac:dyDescent="0.2">
      <c r="C169" s="14"/>
      <c r="G169" s="17"/>
      <c r="H169" s="18"/>
      <c r="J169" s="14"/>
      <c r="Z169" s="20"/>
    </row>
    <row r="170" spans="3:26" x14ac:dyDescent="0.2">
      <c r="C170" s="14"/>
      <c r="G170" s="17"/>
      <c r="H170" s="18"/>
      <c r="J170" s="14"/>
      <c r="N170" s="20"/>
    </row>
    <row r="171" spans="3:26" x14ac:dyDescent="0.2">
      <c r="C171" s="14"/>
      <c r="G171" s="17"/>
      <c r="H171" s="18"/>
      <c r="J171" s="14"/>
      <c r="N171" s="20"/>
    </row>
    <row r="172" spans="3:26" x14ac:dyDescent="0.2">
      <c r="C172" s="14"/>
      <c r="G172" s="17"/>
      <c r="H172" s="18"/>
      <c r="J172" s="14"/>
    </row>
    <row r="173" spans="3:26" x14ac:dyDescent="0.2">
      <c r="C173" s="14"/>
      <c r="G173" s="17"/>
      <c r="H173" s="18"/>
      <c r="J173" s="14"/>
      <c r="N173" s="20"/>
      <c r="R173" s="15"/>
      <c r="S173" s="20"/>
      <c r="X173" s="22"/>
      <c r="Y173" s="15"/>
    </row>
    <row r="174" spans="3:26" x14ac:dyDescent="0.2">
      <c r="C174" s="14"/>
      <c r="G174" s="17"/>
      <c r="H174" s="18"/>
      <c r="J174" s="14"/>
      <c r="R174" s="22"/>
      <c r="S174" s="20"/>
      <c r="T174" s="15"/>
      <c r="U174" s="15"/>
      <c r="V174" s="15"/>
      <c r="W174" s="15"/>
      <c r="X174" s="22"/>
      <c r="Y174" s="15"/>
    </row>
    <row r="175" spans="3:26" x14ac:dyDescent="0.2">
      <c r="C175" s="14"/>
      <c r="G175" s="17"/>
      <c r="H175" s="18"/>
      <c r="J175" s="14"/>
      <c r="N175" s="20"/>
      <c r="P175" s="20"/>
      <c r="R175" s="22"/>
      <c r="S175" s="20"/>
      <c r="T175" s="15"/>
      <c r="U175" s="15"/>
      <c r="V175" s="15"/>
      <c r="W175" s="15"/>
      <c r="X175" s="22"/>
      <c r="Y175" s="15"/>
    </row>
    <row r="176" spans="3:26" x14ac:dyDescent="0.2">
      <c r="C176" s="14"/>
      <c r="G176" s="17"/>
      <c r="H176" s="18"/>
      <c r="J176" s="14"/>
    </row>
    <row r="177" spans="3:25" x14ac:dyDescent="0.2">
      <c r="C177" s="14"/>
      <c r="G177" s="17"/>
      <c r="H177" s="18"/>
      <c r="J177" s="14"/>
    </row>
    <row r="178" spans="3:25" x14ac:dyDescent="0.2">
      <c r="C178" s="14"/>
      <c r="G178" s="17"/>
      <c r="H178" s="16"/>
      <c r="J178" s="14"/>
    </row>
    <row r="179" spans="3:25" x14ac:dyDescent="0.2">
      <c r="C179" s="14"/>
      <c r="G179" s="17"/>
      <c r="H179" s="16"/>
      <c r="J179" s="14"/>
      <c r="R179" s="26"/>
      <c r="S179" s="20"/>
      <c r="W179" s="14"/>
      <c r="X179" s="14"/>
      <c r="Y179" s="27"/>
    </row>
    <row r="180" spans="3:25" x14ac:dyDescent="0.2">
      <c r="C180" s="14"/>
      <c r="G180" s="17"/>
      <c r="H180" s="16"/>
      <c r="J180" s="14"/>
      <c r="R180" s="26"/>
      <c r="S180" s="20"/>
      <c r="X180" s="14"/>
    </row>
    <row r="181" spans="3:25" x14ac:dyDescent="0.2">
      <c r="C181" s="14"/>
      <c r="G181" s="17"/>
      <c r="H181" s="16"/>
      <c r="J181" s="14"/>
    </row>
    <row r="182" spans="3:25" x14ac:dyDescent="0.2">
      <c r="C182" s="14"/>
      <c r="G182" s="17"/>
      <c r="H182" s="16"/>
      <c r="J182" s="14"/>
      <c r="N182" s="20"/>
      <c r="R182" s="15"/>
      <c r="S182" s="20"/>
      <c r="X182" s="22"/>
      <c r="Y182" s="15"/>
    </row>
    <row r="183" spans="3:25" x14ac:dyDescent="0.2">
      <c r="C183" s="14"/>
      <c r="G183" s="17"/>
      <c r="H183" s="16"/>
      <c r="J183" s="14"/>
      <c r="R183" s="22"/>
      <c r="S183" s="20"/>
      <c r="T183" s="15"/>
      <c r="U183" s="15"/>
      <c r="V183" s="15"/>
      <c r="W183" s="15"/>
      <c r="X183" s="22"/>
      <c r="Y183" s="15"/>
    </row>
    <row r="184" spans="3:25" x14ac:dyDescent="0.2">
      <c r="C184" s="14"/>
      <c r="G184" s="17"/>
      <c r="H184" s="16"/>
      <c r="J184" s="14"/>
      <c r="N184" s="20"/>
      <c r="P184" s="20"/>
      <c r="R184" s="22"/>
      <c r="S184" s="20"/>
      <c r="T184" s="15"/>
      <c r="U184" s="15"/>
      <c r="V184" s="15"/>
      <c r="W184" s="15"/>
      <c r="X184" s="22"/>
      <c r="Y184" s="15"/>
    </row>
    <row r="185" spans="3:25" x14ac:dyDescent="0.2">
      <c r="C185" s="14"/>
    </row>
    <row r="186" spans="3:25" x14ac:dyDescent="0.2">
      <c r="C186" s="14"/>
    </row>
    <row r="187" spans="3:25" x14ac:dyDescent="0.2">
      <c r="C187" s="14"/>
      <c r="G187" s="17"/>
      <c r="H187" s="16"/>
      <c r="J187" s="14"/>
      <c r="R187" s="26"/>
      <c r="S187" s="20"/>
      <c r="W187" s="14"/>
      <c r="X187" s="14"/>
      <c r="Y187" s="27"/>
    </row>
    <row r="188" spans="3:25" x14ac:dyDescent="0.2">
      <c r="C188" s="14"/>
      <c r="G188" s="17"/>
      <c r="H188" s="16"/>
      <c r="J188" s="14"/>
      <c r="R188" s="26"/>
      <c r="S188" s="20"/>
      <c r="X188" s="14"/>
    </row>
    <row r="189" spans="3:25" x14ac:dyDescent="0.2">
      <c r="C189" s="14"/>
      <c r="G189" s="17"/>
      <c r="H189" s="16"/>
      <c r="J189" s="14"/>
    </row>
    <row r="190" spans="3:25" x14ac:dyDescent="0.2">
      <c r="C190" s="14"/>
      <c r="G190" s="17"/>
      <c r="H190" s="16"/>
      <c r="J190" s="14"/>
      <c r="N190" s="20"/>
      <c r="R190" s="15"/>
      <c r="S190" s="20"/>
      <c r="X190" s="22"/>
      <c r="Y190" s="15"/>
    </row>
    <row r="191" spans="3:25" x14ac:dyDescent="0.2">
      <c r="C191" s="14"/>
      <c r="G191" s="17"/>
      <c r="H191" s="16"/>
      <c r="J191" s="14"/>
      <c r="R191" s="22"/>
      <c r="S191" s="20"/>
      <c r="T191" s="15"/>
      <c r="U191" s="15"/>
      <c r="V191" s="15"/>
      <c r="W191" s="15"/>
      <c r="X191" s="22"/>
      <c r="Y191" s="15"/>
    </row>
    <row r="192" spans="3:25" x14ac:dyDescent="0.2">
      <c r="C192" s="14"/>
      <c r="G192" s="17"/>
      <c r="H192" s="16"/>
      <c r="J192" s="14"/>
      <c r="N192" s="20"/>
      <c r="P192" s="20"/>
      <c r="R192" s="22"/>
      <c r="S192" s="20"/>
      <c r="T192" s="15"/>
      <c r="U192" s="15"/>
      <c r="V192" s="15"/>
      <c r="W192" s="15"/>
      <c r="X192" s="22"/>
      <c r="Y192" s="15"/>
    </row>
    <row r="193" spans="3:25" x14ac:dyDescent="0.2">
      <c r="C193" s="14"/>
      <c r="G193" s="17"/>
      <c r="H193" s="16"/>
      <c r="J193" s="14"/>
      <c r="N193" s="20"/>
    </row>
    <row r="194" spans="3:25" x14ac:dyDescent="0.2">
      <c r="C194" s="14"/>
      <c r="N194" s="25"/>
      <c r="P194" s="25"/>
      <c r="R194" s="25"/>
      <c r="S194" s="25"/>
      <c r="X194" s="25"/>
    </row>
    <row r="195" spans="3:25" x14ac:dyDescent="0.2">
      <c r="C195" s="14"/>
    </row>
    <row r="196" spans="3:25" x14ac:dyDescent="0.2">
      <c r="C196" s="14"/>
      <c r="N196" s="20"/>
      <c r="R196" s="15"/>
      <c r="S196" s="20"/>
      <c r="X196" s="22"/>
      <c r="Y196" s="15"/>
    </row>
    <row r="197" spans="3:25" x14ac:dyDescent="0.2">
      <c r="C197" s="14"/>
      <c r="R197" s="22"/>
      <c r="S197" s="20"/>
      <c r="T197" s="15"/>
      <c r="U197" s="15"/>
      <c r="V197" s="15"/>
      <c r="W197" s="15"/>
      <c r="X197" s="22"/>
      <c r="Y197" s="15"/>
    </row>
    <row r="198" spans="3:25" x14ac:dyDescent="0.2">
      <c r="N198" s="20"/>
      <c r="P198" s="20"/>
      <c r="R198" s="22"/>
      <c r="S198" s="20"/>
      <c r="T198" s="15"/>
      <c r="U198" s="15"/>
      <c r="V198" s="15"/>
      <c r="W198" s="15"/>
      <c r="X198" s="22"/>
      <c r="Y198" s="15"/>
    </row>
    <row r="199" spans="3:25" x14ac:dyDescent="0.2">
      <c r="N199" s="20"/>
    </row>
    <row r="200" spans="3:25" x14ac:dyDescent="0.2">
      <c r="N200" s="25"/>
      <c r="P200" s="25"/>
      <c r="R200" s="25"/>
      <c r="S200" s="25"/>
      <c r="X200" s="25"/>
    </row>
    <row r="202" spans="3:25" x14ac:dyDescent="0.2">
      <c r="N202" s="20"/>
      <c r="R202" s="15"/>
      <c r="S202" s="20"/>
      <c r="X202" s="22"/>
      <c r="Y202" s="15"/>
    </row>
    <row r="203" spans="3:25" x14ac:dyDescent="0.2">
      <c r="R203" s="22"/>
      <c r="S203" s="20"/>
      <c r="T203" s="15"/>
      <c r="U203" s="15"/>
      <c r="V203" s="15"/>
      <c r="W203" s="15"/>
      <c r="X203" s="22"/>
      <c r="Y203" s="15"/>
    </row>
    <row r="204" spans="3:25" x14ac:dyDescent="0.2">
      <c r="N204" s="20"/>
      <c r="P204" s="20"/>
      <c r="R204" s="22"/>
      <c r="S204" s="20"/>
      <c r="T204" s="15"/>
      <c r="U204" s="15"/>
      <c r="V204" s="15"/>
      <c r="W204" s="15"/>
      <c r="X204" s="22"/>
      <c r="Y204" s="15"/>
    </row>
    <row r="208" spans="3:25" x14ac:dyDescent="0.2">
      <c r="R208" s="26"/>
      <c r="S208" s="20"/>
      <c r="W208" s="14"/>
      <c r="X208" s="14"/>
      <c r="Y208" s="27"/>
    </row>
    <row r="209" spans="14:26" x14ac:dyDescent="0.2">
      <c r="R209" s="26"/>
      <c r="S209" s="20"/>
      <c r="X209" s="14"/>
      <c r="Z209" s="20"/>
    </row>
    <row r="210" spans="14:26" x14ac:dyDescent="0.2">
      <c r="N210" s="20"/>
      <c r="R210" s="15"/>
      <c r="S210" s="20"/>
      <c r="X210" s="22"/>
      <c r="Y210" s="15"/>
    </row>
    <row r="211" spans="14:26" x14ac:dyDescent="0.2">
      <c r="R211" s="22"/>
      <c r="S211" s="20"/>
      <c r="T211" s="15"/>
      <c r="U211" s="15"/>
      <c r="V211" s="15"/>
      <c r="W211" s="15"/>
      <c r="X211" s="22"/>
      <c r="Y211" s="15"/>
    </row>
    <row r="212" spans="14:26" x14ac:dyDescent="0.2"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4" spans="14:26" x14ac:dyDescent="0.2">
      <c r="R214" s="26"/>
      <c r="S214" s="20"/>
      <c r="W214" s="14"/>
      <c r="X214" s="14"/>
      <c r="Y214" s="27"/>
    </row>
    <row r="215" spans="14:26" x14ac:dyDescent="0.2">
      <c r="R215" s="26"/>
      <c r="S215" s="20"/>
      <c r="X215" s="14"/>
    </row>
    <row r="217" spans="14:26" x14ac:dyDescent="0.2">
      <c r="N217" s="20"/>
      <c r="R217" s="15"/>
      <c r="S217" s="20"/>
      <c r="X217" s="22"/>
      <c r="Y217" s="15"/>
    </row>
    <row r="218" spans="14:26" x14ac:dyDescent="0.2">
      <c r="R218" s="22"/>
      <c r="S218" s="20"/>
      <c r="T218" s="15"/>
      <c r="U218" s="15"/>
      <c r="V218" s="15"/>
      <c r="W218" s="15"/>
      <c r="X218" s="22"/>
      <c r="Y218" s="15"/>
    </row>
    <row r="219" spans="14:26" x14ac:dyDescent="0.2"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0" spans="14:26" x14ac:dyDescent="0.2">
      <c r="N220" s="20"/>
    </row>
    <row r="221" spans="14:26" x14ac:dyDescent="0.2">
      <c r="N221" s="25"/>
      <c r="P221" s="25"/>
      <c r="R221" s="25"/>
      <c r="S221" s="25"/>
      <c r="X221" s="25"/>
    </row>
    <row r="223" spans="14:26" x14ac:dyDescent="0.2">
      <c r="N223" s="20"/>
      <c r="R223" s="15"/>
      <c r="S223" s="20"/>
      <c r="X223" s="22"/>
      <c r="Y223" s="15"/>
    </row>
    <row r="224" spans="14:26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31" spans="14:25" x14ac:dyDescent="0.2">
      <c r="R231" s="26"/>
      <c r="S231" s="20"/>
      <c r="W231" s="14"/>
      <c r="X231" s="14"/>
      <c r="Y231" s="27"/>
    </row>
    <row r="232" spans="14:25" x14ac:dyDescent="0.2">
      <c r="R232" s="26"/>
      <c r="S232" s="20"/>
      <c r="X232" s="14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8" spans="14:25" x14ac:dyDescent="0.2">
      <c r="R238" s="26"/>
      <c r="S238" s="20"/>
      <c r="W238" s="14"/>
      <c r="X238" s="14"/>
      <c r="Y238" s="27"/>
    </row>
    <row r="239" spans="14:25" x14ac:dyDescent="0.2">
      <c r="R239" s="26"/>
      <c r="S239" s="20"/>
      <c r="X239" s="14"/>
    </row>
    <row r="241" spans="14:26" x14ac:dyDescent="0.2">
      <c r="N241" s="20"/>
      <c r="R241" s="15"/>
      <c r="S241" s="20"/>
      <c r="X241" s="22"/>
      <c r="Y241" s="15"/>
    </row>
    <row r="242" spans="14:26" x14ac:dyDescent="0.2">
      <c r="R242" s="22"/>
      <c r="S242" s="20"/>
      <c r="T242" s="15"/>
      <c r="U242" s="15"/>
      <c r="V242" s="15"/>
      <c r="W242" s="15"/>
      <c r="X242" s="22"/>
      <c r="Y242" s="15"/>
    </row>
    <row r="243" spans="14:26" x14ac:dyDescent="0.2">
      <c r="N243" s="20"/>
      <c r="P243" s="20"/>
      <c r="R243" s="22"/>
      <c r="S243" s="20"/>
      <c r="T243" s="15"/>
      <c r="U243" s="15"/>
      <c r="V243" s="15"/>
      <c r="W243" s="15"/>
      <c r="X243" s="22"/>
      <c r="Y243" s="15"/>
    </row>
    <row r="245" spans="14:26" x14ac:dyDescent="0.2">
      <c r="R245" s="26"/>
      <c r="S245" s="20"/>
      <c r="W245" s="14"/>
      <c r="X245" s="14"/>
      <c r="Y245" s="27"/>
    </row>
    <row r="246" spans="14:26" x14ac:dyDescent="0.2">
      <c r="R246" s="26"/>
      <c r="S246" s="20"/>
      <c r="X246" s="14"/>
    </row>
    <row r="250" spans="14:26" x14ac:dyDescent="0.2">
      <c r="Z250" s="20"/>
    </row>
    <row r="251" spans="14:26" x14ac:dyDescent="0.2">
      <c r="N251" s="20"/>
    </row>
    <row r="252" spans="14:26" x14ac:dyDescent="0.2">
      <c r="N252" s="20"/>
    </row>
    <row r="254" spans="14:26" x14ac:dyDescent="0.2">
      <c r="N254" s="20"/>
      <c r="R254" s="15"/>
      <c r="S254" s="20"/>
      <c r="X254" s="22"/>
      <c r="Y254" s="15"/>
    </row>
    <row r="255" spans="14:26" x14ac:dyDescent="0.2">
      <c r="R255" s="22"/>
      <c r="S255" s="20"/>
      <c r="T255" s="15"/>
      <c r="U255" s="15"/>
      <c r="V255" s="15"/>
      <c r="W255" s="15"/>
      <c r="X255" s="22"/>
      <c r="Y255" s="15"/>
    </row>
    <row r="256" spans="14:26" x14ac:dyDescent="0.2"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8" spans="14:25" x14ac:dyDescent="0.2">
      <c r="R258" s="26"/>
      <c r="S258" s="20"/>
      <c r="W258" s="14"/>
      <c r="X258" s="14"/>
      <c r="Y258" s="27"/>
    </row>
    <row r="259" spans="14:25" x14ac:dyDescent="0.2">
      <c r="R259" s="26"/>
      <c r="S259" s="20"/>
      <c r="X259" s="14"/>
    </row>
    <row r="261" spans="14:25" x14ac:dyDescent="0.2">
      <c r="N261" s="20"/>
      <c r="R261" s="15"/>
      <c r="S261" s="20"/>
      <c r="X261" s="22"/>
      <c r="Y261" s="15"/>
    </row>
    <row r="262" spans="14:25" x14ac:dyDescent="0.2"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8" spans="14:25" x14ac:dyDescent="0.2">
      <c r="R268" s="26"/>
      <c r="S268" s="20"/>
      <c r="W268" s="14"/>
      <c r="X268" s="14"/>
      <c r="Y268" s="27"/>
    </row>
    <row r="269" spans="14:25" x14ac:dyDescent="0.2">
      <c r="R269" s="26"/>
      <c r="S269" s="20"/>
      <c r="X269" s="14"/>
    </row>
    <row r="271" spans="14:25" x14ac:dyDescent="0.2">
      <c r="N271" s="20"/>
      <c r="R271" s="15"/>
      <c r="S271" s="20"/>
      <c r="X271" s="22"/>
      <c r="Y271" s="15"/>
    </row>
    <row r="272" spans="14:25" x14ac:dyDescent="0.2">
      <c r="R272" s="22"/>
      <c r="S272" s="20"/>
      <c r="T272" s="15"/>
      <c r="U272" s="15"/>
      <c r="V272" s="15"/>
      <c r="W272" s="15"/>
      <c r="X272" s="22"/>
      <c r="Y272" s="15"/>
    </row>
    <row r="273" spans="14:25" x14ac:dyDescent="0.2">
      <c r="N273" s="20"/>
      <c r="P273" s="20"/>
      <c r="R273" s="22"/>
      <c r="S273" s="20"/>
      <c r="T273" s="15"/>
      <c r="U273" s="15"/>
      <c r="V273" s="15"/>
      <c r="W273" s="15"/>
      <c r="X273" s="22"/>
      <c r="Y273" s="15"/>
    </row>
    <row r="274" spans="14:25" x14ac:dyDescent="0.2">
      <c r="N274" s="20"/>
    </row>
    <row r="275" spans="14:25" x14ac:dyDescent="0.2">
      <c r="N275" s="25"/>
      <c r="P275" s="25"/>
      <c r="R275" s="25"/>
      <c r="S275" s="25"/>
      <c r="X275" s="25"/>
    </row>
    <row r="277" spans="14:25" x14ac:dyDescent="0.2">
      <c r="N277" s="20"/>
      <c r="R277" s="15"/>
      <c r="S277" s="20"/>
      <c r="X277" s="22"/>
      <c r="Y277" s="15"/>
    </row>
    <row r="278" spans="14:25" x14ac:dyDescent="0.2">
      <c r="R278" s="22"/>
      <c r="S278" s="20"/>
      <c r="T278" s="15"/>
      <c r="U278" s="15"/>
      <c r="V278" s="15"/>
      <c r="W278" s="15"/>
      <c r="X278" s="22"/>
      <c r="Y278" s="15"/>
    </row>
    <row r="279" spans="14:25" x14ac:dyDescent="0.2">
      <c r="N279" s="20"/>
      <c r="P279" s="20"/>
      <c r="R279" s="22"/>
      <c r="S279" s="20"/>
      <c r="T279" s="15"/>
      <c r="U279" s="15"/>
      <c r="V279" s="15"/>
      <c r="W279" s="15"/>
      <c r="X279" s="22"/>
      <c r="Y279" s="15"/>
    </row>
    <row r="280" spans="14:25" x14ac:dyDescent="0.2">
      <c r="N280" s="20"/>
    </row>
    <row r="281" spans="14:25" x14ac:dyDescent="0.2">
      <c r="N281" s="25"/>
      <c r="P281" s="25"/>
      <c r="R281" s="25"/>
      <c r="S281" s="25"/>
      <c r="X281" s="25"/>
    </row>
    <row r="283" spans="14:25" x14ac:dyDescent="0.2">
      <c r="N283" s="20"/>
      <c r="R283" s="15"/>
      <c r="S283" s="20"/>
      <c r="X283" s="22"/>
      <c r="Y283" s="15"/>
    </row>
    <row r="284" spans="14:25" x14ac:dyDescent="0.2">
      <c r="R284" s="22"/>
      <c r="S284" s="20"/>
      <c r="T284" s="15"/>
      <c r="U284" s="15"/>
      <c r="V284" s="15"/>
      <c r="W284" s="15"/>
      <c r="X284" s="22"/>
      <c r="Y284" s="15"/>
    </row>
    <row r="285" spans="14:25" x14ac:dyDescent="0.2">
      <c r="N285" s="20"/>
      <c r="P285" s="20"/>
      <c r="R285" s="22"/>
      <c r="S285" s="20"/>
      <c r="T285" s="15"/>
      <c r="U285" s="15"/>
      <c r="V285" s="15"/>
      <c r="W285" s="15"/>
      <c r="X285" s="22"/>
      <c r="Y285" s="15"/>
    </row>
    <row r="286" spans="14:25" x14ac:dyDescent="0.2">
      <c r="N286" s="20"/>
    </row>
    <row r="288" spans="14:25" x14ac:dyDescent="0.2">
      <c r="N288" s="20"/>
      <c r="R288" s="15"/>
      <c r="S288" s="20"/>
      <c r="X288" s="22"/>
      <c r="Y288" s="15"/>
    </row>
    <row r="289" spans="14:25" x14ac:dyDescent="0.2">
      <c r="R289" s="22"/>
      <c r="S289" s="20"/>
      <c r="T289" s="15"/>
      <c r="U289" s="15"/>
      <c r="V289" s="15"/>
      <c r="W289" s="15"/>
      <c r="X289" s="22"/>
      <c r="Y289" s="15"/>
    </row>
    <row r="290" spans="14:25" x14ac:dyDescent="0.2">
      <c r="N290" s="20"/>
      <c r="P290" s="20"/>
      <c r="R290" s="22"/>
      <c r="S290" s="20"/>
      <c r="T290" s="15"/>
      <c r="U290" s="15"/>
      <c r="V290" s="15"/>
      <c r="W290" s="15"/>
      <c r="X290" s="22"/>
      <c r="Y290" s="15"/>
    </row>
    <row r="291" spans="14:25" x14ac:dyDescent="0.2">
      <c r="N291" s="20"/>
    </row>
    <row r="292" spans="14:25" x14ac:dyDescent="0.2">
      <c r="N292" s="25"/>
      <c r="P292" s="25"/>
      <c r="R292" s="25"/>
      <c r="S292" s="25"/>
      <c r="X292" s="25"/>
    </row>
    <row r="294" spans="14:25" x14ac:dyDescent="0.2">
      <c r="N294" s="20"/>
      <c r="R294" s="15"/>
      <c r="S294" s="20"/>
      <c r="X294" s="22"/>
      <c r="Y294" s="15"/>
    </row>
    <row r="295" spans="14:25" x14ac:dyDescent="0.2">
      <c r="R295" s="22"/>
      <c r="S295" s="20"/>
      <c r="T295" s="15"/>
      <c r="U295" s="15"/>
      <c r="V295" s="15"/>
      <c r="W295" s="15"/>
      <c r="X295" s="22"/>
      <c r="Y295" s="15"/>
    </row>
    <row r="296" spans="14:25" x14ac:dyDescent="0.2">
      <c r="N296" s="20"/>
      <c r="P296" s="20"/>
      <c r="R296" s="22"/>
      <c r="S296" s="20"/>
      <c r="T296" s="15"/>
      <c r="U296" s="15"/>
      <c r="V296" s="15"/>
      <c r="W296" s="15"/>
      <c r="X296" s="22"/>
      <c r="Y296" s="15"/>
    </row>
    <row r="298" spans="14:25" x14ac:dyDescent="0.2">
      <c r="R298" s="26"/>
      <c r="S298" s="20"/>
      <c r="W298" s="14"/>
      <c r="X298" s="14"/>
      <c r="Y298" s="27"/>
    </row>
    <row r="299" spans="14:25" x14ac:dyDescent="0.2">
      <c r="R299" s="26"/>
      <c r="S299" s="20"/>
      <c r="X299" s="14"/>
    </row>
    <row r="302" spans="14:25" x14ac:dyDescent="0.2">
      <c r="N302" s="25"/>
      <c r="P302" s="25"/>
      <c r="R302" s="25"/>
      <c r="S302" s="25"/>
      <c r="X302" s="25"/>
    </row>
    <row r="304" spans="14:25" x14ac:dyDescent="0.2">
      <c r="N304" s="20"/>
      <c r="R304" s="15"/>
      <c r="S304" s="20"/>
      <c r="X304" s="22"/>
      <c r="Y304" s="15"/>
    </row>
    <row r="305" spans="14:25" x14ac:dyDescent="0.2">
      <c r="R305" s="22"/>
      <c r="S305" s="20"/>
      <c r="T305" s="15"/>
      <c r="U305" s="15"/>
      <c r="V305" s="15"/>
      <c r="W305" s="15"/>
      <c r="X305" s="22"/>
      <c r="Y305" s="15"/>
    </row>
    <row r="306" spans="14:25" x14ac:dyDescent="0.2">
      <c r="N306" s="20"/>
      <c r="P306" s="20"/>
      <c r="R306" s="22"/>
      <c r="S306" s="20"/>
      <c r="T306" s="15"/>
      <c r="U306" s="15"/>
      <c r="V306" s="15"/>
      <c r="W306" s="15"/>
      <c r="X306" s="22"/>
      <c r="Y306" s="15"/>
    </row>
    <row r="308" spans="14:25" x14ac:dyDescent="0.2">
      <c r="R308" s="26"/>
      <c r="S308" s="20"/>
      <c r="W308" s="14"/>
      <c r="X308" s="14"/>
      <c r="Y308" s="27"/>
    </row>
    <row r="309" spans="14:25" x14ac:dyDescent="0.2">
      <c r="R309" s="26"/>
      <c r="S309" s="20"/>
      <c r="X309" s="14"/>
    </row>
    <row r="311" spans="14:25" x14ac:dyDescent="0.2">
      <c r="N311" s="20"/>
      <c r="R311" s="15"/>
      <c r="S311" s="20"/>
      <c r="X311" s="22"/>
      <c r="Y311" s="15"/>
    </row>
    <row r="312" spans="14:25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5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2" spans="14:26" x14ac:dyDescent="0.2">
      <c r="R322" s="26"/>
      <c r="S322" s="20"/>
      <c r="W322" s="14"/>
      <c r="X322" s="14"/>
      <c r="Y322" s="27"/>
    </row>
    <row r="323" spans="14:26" x14ac:dyDescent="0.2">
      <c r="R323" s="26"/>
      <c r="S323" s="20"/>
      <c r="X323" s="14"/>
    </row>
    <row r="332" spans="14:26" x14ac:dyDescent="0.2">
      <c r="Z332" s="20"/>
    </row>
    <row r="333" spans="14:26" x14ac:dyDescent="0.2">
      <c r="N333" s="20"/>
    </row>
    <row r="334" spans="14:26" x14ac:dyDescent="0.2">
      <c r="N334" s="20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44" spans="14:25" x14ac:dyDescent="0.2">
      <c r="R344" s="26"/>
      <c r="S344" s="20"/>
      <c r="W344" s="14"/>
      <c r="X344" s="14"/>
      <c r="Y344" s="27"/>
    </row>
    <row r="345" spans="14:25" x14ac:dyDescent="0.2">
      <c r="R345" s="26"/>
      <c r="S345" s="20"/>
      <c r="X345" s="14"/>
    </row>
    <row r="347" spans="14:25" x14ac:dyDescent="0.2">
      <c r="N347" s="20"/>
      <c r="R347" s="15"/>
      <c r="S347" s="20"/>
      <c r="X347" s="22"/>
      <c r="Y347" s="15"/>
    </row>
    <row r="348" spans="14:25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6" spans="14:25" x14ac:dyDescent="0.2">
      <c r="R356" s="26"/>
      <c r="S356" s="20"/>
      <c r="W356" s="14"/>
      <c r="X356" s="14"/>
      <c r="Y356" s="27"/>
    </row>
    <row r="357" spans="14:25" x14ac:dyDescent="0.2">
      <c r="R357" s="26"/>
      <c r="S357" s="20"/>
      <c r="X357" s="14"/>
    </row>
    <row r="359" spans="14:25" x14ac:dyDescent="0.2">
      <c r="N359" s="20"/>
      <c r="R359" s="15"/>
      <c r="S359" s="20"/>
      <c r="X359" s="22"/>
      <c r="Y359" s="15"/>
    </row>
    <row r="360" spans="14:25" x14ac:dyDescent="0.2">
      <c r="R360" s="22"/>
      <c r="S360" s="20"/>
      <c r="T360" s="15"/>
      <c r="U360" s="15"/>
      <c r="V360" s="15"/>
      <c r="W360" s="15"/>
      <c r="X360" s="22"/>
      <c r="Y360" s="15"/>
    </row>
    <row r="361" spans="14:25" x14ac:dyDescent="0.2">
      <c r="N361" s="20"/>
      <c r="P361" s="20"/>
      <c r="R361" s="22"/>
      <c r="S361" s="20"/>
      <c r="T361" s="15"/>
      <c r="U361" s="15"/>
      <c r="V361" s="15"/>
      <c r="W361" s="15"/>
      <c r="X361" s="22"/>
      <c r="Y361" s="15"/>
    </row>
    <row r="364" spans="14:25" x14ac:dyDescent="0.2">
      <c r="R364" s="26"/>
      <c r="S364" s="20"/>
      <c r="W364" s="14"/>
      <c r="X364" s="14"/>
      <c r="Y364" s="27"/>
    </row>
    <row r="365" spans="14:25" x14ac:dyDescent="0.2">
      <c r="R365" s="26"/>
      <c r="S365" s="20"/>
      <c r="X365" s="14"/>
    </row>
    <row r="367" spans="14:25" x14ac:dyDescent="0.2">
      <c r="N367" s="20"/>
      <c r="R367" s="15"/>
      <c r="S367" s="20"/>
      <c r="X367" s="22"/>
      <c r="Y367" s="15"/>
    </row>
    <row r="368" spans="14:25" x14ac:dyDescent="0.2">
      <c r="R368" s="22"/>
      <c r="S368" s="20"/>
      <c r="T368" s="15"/>
      <c r="U368" s="15"/>
      <c r="V368" s="15"/>
      <c r="W368" s="15"/>
      <c r="X368" s="22"/>
      <c r="Y368" s="15"/>
    </row>
    <row r="369" spans="14:26" x14ac:dyDescent="0.2">
      <c r="N369" s="20"/>
      <c r="P369" s="20"/>
      <c r="R369" s="22"/>
      <c r="S369" s="20"/>
      <c r="T369" s="15"/>
      <c r="U369" s="15"/>
      <c r="V369" s="15"/>
      <c r="W369" s="15"/>
      <c r="X369" s="22"/>
      <c r="Y369" s="15"/>
    </row>
    <row r="370" spans="14:26" x14ac:dyDescent="0.2">
      <c r="N370" s="20"/>
    </row>
    <row r="371" spans="14:26" x14ac:dyDescent="0.2">
      <c r="N371" s="25"/>
      <c r="P371" s="25"/>
      <c r="R371" s="25"/>
      <c r="S371" s="25"/>
      <c r="X371" s="25"/>
      <c r="Z371" s="20"/>
    </row>
    <row r="372" spans="14:26" x14ac:dyDescent="0.2">
      <c r="N372" s="20"/>
      <c r="R372" s="15"/>
      <c r="S372" s="20"/>
      <c r="X372" s="22"/>
      <c r="Y372" s="15"/>
    </row>
    <row r="373" spans="14:26" x14ac:dyDescent="0.2">
      <c r="R373" s="22"/>
      <c r="S373" s="20"/>
      <c r="T373" s="15"/>
      <c r="U373" s="15"/>
      <c r="V373" s="15"/>
      <c r="W373" s="15"/>
      <c r="X373" s="22"/>
      <c r="Y373" s="15"/>
    </row>
    <row r="374" spans="14:26" x14ac:dyDescent="0.2">
      <c r="N374" s="20"/>
      <c r="P374" s="20"/>
      <c r="R374" s="22"/>
      <c r="S374" s="20"/>
      <c r="T374" s="15"/>
      <c r="U374" s="15"/>
      <c r="V374" s="15"/>
      <c r="W374" s="15"/>
      <c r="X374" s="22"/>
      <c r="Y374" s="15"/>
    </row>
    <row r="376" spans="14:26" x14ac:dyDescent="0.2">
      <c r="R376" s="26"/>
      <c r="S376" s="20"/>
      <c r="W376" s="14"/>
      <c r="X376" s="14"/>
      <c r="Y376" s="27"/>
    </row>
    <row r="377" spans="14:26" x14ac:dyDescent="0.2">
      <c r="R377" s="26"/>
      <c r="S377" s="20"/>
      <c r="X377" s="14"/>
    </row>
    <row r="379" spans="14:26" x14ac:dyDescent="0.2">
      <c r="N379" s="20"/>
      <c r="R379" s="15"/>
      <c r="S379" s="20"/>
      <c r="X379" s="22"/>
      <c r="Y379" s="15"/>
    </row>
    <row r="380" spans="14:26" x14ac:dyDescent="0.2">
      <c r="R380" s="22"/>
      <c r="S380" s="20"/>
      <c r="T380" s="15"/>
      <c r="U380" s="15"/>
      <c r="V380" s="15"/>
      <c r="W380" s="15"/>
      <c r="X380" s="22"/>
      <c r="Y380" s="15"/>
    </row>
    <row r="381" spans="14:26" x14ac:dyDescent="0.2">
      <c r="N381" s="20"/>
      <c r="P381" s="20"/>
      <c r="R381" s="22"/>
      <c r="S381" s="20"/>
      <c r="T381" s="15"/>
      <c r="U381" s="15"/>
      <c r="V381" s="15"/>
      <c r="W381" s="15"/>
      <c r="X381" s="22"/>
      <c r="Y381" s="15"/>
    </row>
    <row r="382" spans="14:26" x14ac:dyDescent="0.2">
      <c r="N382" s="20"/>
    </row>
    <row r="383" spans="14:26" x14ac:dyDescent="0.2">
      <c r="N383" s="25"/>
      <c r="P383" s="25"/>
      <c r="R383" s="25"/>
      <c r="S383" s="25"/>
      <c r="X383" s="25"/>
    </row>
    <row r="385" spans="14:25" x14ac:dyDescent="0.2">
      <c r="N385" s="20"/>
      <c r="R385" s="15"/>
      <c r="S385" s="20"/>
      <c r="X385" s="22"/>
      <c r="Y385" s="15"/>
    </row>
    <row r="386" spans="14:25" x14ac:dyDescent="0.2">
      <c r="R386" s="22"/>
      <c r="S386" s="20"/>
      <c r="T386" s="15"/>
      <c r="U386" s="15"/>
      <c r="V386" s="15"/>
      <c r="W386" s="15"/>
      <c r="X386" s="22"/>
      <c r="Y386" s="15"/>
    </row>
    <row r="387" spans="14:25" x14ac:dyDescent="0.2">
      <c r="N387" s="20"/>
      <c r="P387" s="20"/>
      <c r="R387" s="22"/>
      <c r="S387" s="20"/>
      <c r="T387" s="15"/>
      <c r="U387" s="15"/>
      <c r="V387" s="15"/>
      <c r="W387" s="15"/>
      <c r="X387" s="22"/>
      <c r="Y387" s="15"/>
    </row>
    <row r="389" spans="14:25" x14ac:dyDescent="0.2">
      <c r="R389" s="26"/>
      <c r="S389" s="20"/>
      <c r="W389" s="14"/>
      <c r="X389" s="14"/>
      <c r="Y389" s="27"/>
    </row>
    <row r="390" spans="14:25" x14ac:dyDescent="0.2">
      <c r="R390" s="26"/>
      <c r="S390" s="20"/>
      <c r="X390" s="14"/>
    </row>
    <row r="393" spans="14:25" x14ac:dyDescent="0.2">
      <c r="N393" s="25"/>
      <c r="P393" s="25"/>
      <c r="R393" s="25"/>
      <c r="S393" s="25"/>
      <c r="X393" s="25"/>
    </row>
    <row r="395" spans="14:25" x14ac:dyDescent="0.2">
      <c r="N395" s="20"/>
      <c r="R395" s="15"/>
      <c r="S395" s="20"/>
      <c r="X395" s="22"/>
      <c r="Y395" s="15"/>
    </row>
    <row r="396" spans="14:25" x14ac:dyDescent="0.2">
      <c r="R396" s="22"/>
      <c r="S396" s="20"/>
      <c r="T396" s="15"/>
      <c r="U396" s="15"/>
      <c r="V396" s="15"/>
      <c r="W396" s="15"/>
      <c r="X396" s="22"/>
      <c r="Y396" s="15"/>
    </row>
    <row r="397" spans="14:25" x14ac:dyDescent="0.2">
      <c r="N397" s="20"/>
      <c r="P397" s="20"/>
      <c r="R397" s="22"/>
      <c r="S397" s="20"/>
      <c r="T397" s="15"/>
      <c r="U397" s="15"/>
      <c r="V397" s="15"/>
      <c r="W397" s="15"/>
      <c r="X397" s="22"/>
      <c r="Y397" s="15"/>
    </row>
    <row r="398" spans="14:25" x14ac:dyDescent="0.2">
      <c r="N398" s="20"/>
    </row>
    <row r="399" spans="14:25" x14ac:dyDescent="0.2">
      <c r="N399" s="25"/>
      <c r="P399" s="25"/>
      <c r="R399" s="25"/>
      <c r="S399" s="25"/>
      <c r="X399" s="25"/>
    </row>
    <row r="401" spans="14:26" x14ac:dyDescent="0.2">
      <c r="N401" s="20"/>
      <c r="R401" s="15"/>
      <c r="S401" s="20"/>
      <c r="X401" s="22"/>
      <c r="Y401" s="15"/>
    </row>
    <row r="402" spans="14:26" x14ac:dyDescent="0.2">
      <c r="R402" s="22"/>
      <c r="S402" s="20"/>
      <c r="T402" s="15"/>
      <c r="U402" s="15"/>
      <c r="V402" s="15"/>
      <c r="W402" s="15"/>
      <c r="X402" s="22"/>
      <c r="Y402" s="15"/>
    </row>
    <row r="403" spans="14:26" x14ac:dyDescent="0.2">
      <c r="N403" s="20"/>
      <c r="P403" s="20"/>
      <c r="R403" s="22"/>
      <c r="S403" s="20"/>
      <c r="T403" s="15"/>
      <c r="U403" s="15"/>
      <c r="V403" s="15"/>
      <c r="W403" s="15"/>
      <c r="X403" s="22"/>
      <c r="Y403" s="15"/>
    </row>
    <row r="407" spans="14:26" x14ac:dyDescent="0.2">
      <c r="R407" s="26"/>
      <c r="S407" s="20"/>
      <c r="W407" s="14"/>
      <c r="X407" s="14"/>
      <c r="Y407" s="27"/>
    </row>
    <row r="408" spans="14:26" x14ac:dyDescent="0.2">
      <c r="R408" s="26"/>
      <c r="S408" s="20"/>
      <c r="X408" s="14"/>
    </row>
    <row r="410" spans="14:26" x14ac:dyDescent="0.2">
      <c r="N410" s="20"/>
      <c r="R410" s="15"/>
      <c r="S410" s="20"/>
      <c r="X410" s="22"/>
      <c r="Y410" s="15"/>
    </row>
    <row r="411" spans="14:26" x14ac:dyDescent="0.2">
      <c r="R411" s="22"/>
      <c r="S411" s="20"/>
      <c r="T411" s="15"/>
      <c r="U411" s="15"/>
      <c r="V411" s="15"/>
      <c r="W411" s="15"/>
      <c r="X411" s="22"/>
      <c r="Y411" s="15"/>
    </row>
    <row r="412" spans="14:26" x14ac:dyDescent="0.2">
      <c r="N412" s="20"/>
      <c r="P412" s="20"/>
      <c r="R412" s="22"/>
      <c r="S412" s="20"/>
      <c r="T412" s="15"/>
      <c r="U412" s="15"/>
      <c r="V412" s="15"/>
      <c r="W412" s="15"/>
      <c r="X412" s="22"/>
      <c r="Y412" s="15"/>
    </row>
    <row r="414" spans="14:26" x14ac:dyDescent="0.2">
      <c r="R414" s="26"/>
      <c r="S414" s="20"/>
      <c r="W414" s="14"/>
      <c r="X414" s="14"/>
      <c r="Y414" s="27"/>
    </row>
    <row r="415" spans="14:26" x14ac:dyDescent="0.2">
      <c r="R415" s="26"/>
      <c r="S415" s="20"/>
      <c r="X415" s="14"/>
      <c r="Y415" s="27"/>
      <c r="Z415" s="20"/>
    </row>
  </sheetData>
  <phoneticPr fontId="8" type="noConversion"/>
  <printOptions horizontalCentered="1"/>
  <pageMargins left="0" right="0" top="0" bottom="0" header="0" footer="0"/>
  <pageSetup paperSize="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Z374"/>
  <sheetViews>
    <sheetView showGridLines="0" zoomScaleNormal="50" zoomScaleSheetLayoutView="100" workbookViewId="0">
      <pane ySplit="7" topLeftCell="A8" activePane="bottomLeft" state="frozenSplit"/>
      <selection pane="bottomLeft" activeCell="K9" sqref="K9"/>
    </sheetView>
  </sheetViews>
  <sheetFormatPr defaultColWidth="9.77734375" defaultRowHeight="10" x14ac:dyDescent="0.2"/>
  <cols>
    <col min="1" max="1" width="28.10937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2" customWidth="1"/>
    <col min="6" max="6" width="13.77734375" style="42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34.5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23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23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0.5" x14ac:dyDescent="0.25">
      <c r="A9" s="28" t="s">
        <v>25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8</v>
      </c>
      <c r="B11" s="11" t="s">
        <v>40</v>
      </c>
      <c r="C11" s="43">
        <v>35573448</v>
      </c>
      <c r="D11" s="77">
        <v>39814</v>
      </c>
      <c r="E11" s="42">
        <v>4782</v>
      </c>
      <c r="F11" s="42">
        <v>7289</v>
      </c>
      <c r="G11" s="45">
        <f t="shared" ref="G11:G21" si="0">ROUND(F11/E11,5)</f>
        <v>1.5242599999999999</v>
      </c>
      <c r="H11" s="53">
        <f t="shared" ref="H11:H21" si="1">ROUND(C11/I11*G11,2)</f>
        <v>477.59</v>
      </c>
      <c r="I11" s="50">
        <v>113535</v>
      </c>
      <c r="J11" s="37">
        <f>(ROUND(C11*G11,0))*(1.098)</f>
        <v>59537056.032000005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2">
      <c r="A12" s="20" t="s">
        <v>7</v>
      </c>
      <c r="B12" s="11" t="s">
        <v>32</v>
      </c>
      <c r="C12" s="51">
        <v>2185793</v>
      </c>
      <c r="D12" s="77">
        <v>39848</v>
      </c>
      <c r="E12" s="42">
        <v>4765</v>
      </c>
      <c r="F12" s="42">
        <v>7289</v>
      </c>
      <c r="G12" s="45">
        <f t="shared" si="0"/>
        <v>1.5297000000000001</v>
      </c>
      <c r="H12" s="53">
        <f t="shared" si="1"/>
        <v>306.5</v>
      </c>
      <c r="I12" s="50">
        <v>10909</v>
      </c>
      <c r="J12" s="37">
        <f t="shared" ref="J12:J21" si="2">(ROUND(C12*G12,0))*(1.098)</f>
        <v>3671281.5840000003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5</v>
      </c>
      <c r="B13" s="11" t="s">
        <v>34</v>
      </c>
      <c r="C13" s="43">
        <v>19179884</v>
      </c>
      <c r="D13" s="77">
        <v>39904</v>
      </c>
      <c r="E13" s="42">
        <v>4761</v>
      </c>
      <c r="F13" s="42">
        <v>7289</v>
      </c>
      <c r="G13" s="45">
        <f t="shared" si="0"/>
        <v>1.53098</v>
      </c>
      <c r="H13" s="53">
        <f t="shared" si="1"/>
        <v>379.48</v>
      </c>
      <c r="I13" s="50">
        <v>77380</v>
      </c>
      <c r="J13" s="37">
        <f t="shared" si="2"/>
        <v>32241692.862000003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">
      <c r="A14" s="20" t="s">
        <v>31</v>
      </c>
      <c r="B14" s="52" t="s">
        <v>67</v>
      </c>
      <c r="C14" s="43">
        <v>14822069.17</v>
      </c>
      <c r="D14" s="77">
        <v>40099</v>
      </c>
      <c r="E14" s="42">
        <v>4762</v>
      </c>
      <c r="F14" s="42">
        <v>7289</v>
      </c>
      <c r="G14" s="45">
        <f t="shared" si="0"/>
        <v>1.5306599999999999</v>
      </c>
      <c r="H14" s="53">
        <f t="shared" si="1"/>
        <v>572.92999999999995</v>
      </c>
      <c r="I14" s="50">
        <v>39599</v>
      </c>
      <c r="J14" s="37">
        <f t="shared" si="2"/>
        <v>24910927.704000004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12</v>
      </c>
      <c r="B15" s="52" t="s">
        <v>61</v>
      </c>
      <c r="C15" s="43">
        <v>13304315</v>
      </c>
      <c r="D15" s="77">
        <v>40200</v>
      </c>
      <c r="E15" s="42">
        <v>4800</v>
      </c>
      <c r="F15" s="42">
        <v>7289</v>
      </c>
      <c r="G15" s="45">
        <f t="shared" si="0"/>
        <v>1.51854</v>
      </c>
      <c r="H15" s="53">
        <f t="shared" si="1"/>
        <v>778.54</v>
      </c>
      <c r="I15" s="50">
        <v>25950</v>
      </c>
      <c r="J15" s="37">
        <f t="shared" si="2"/>
        <v>22183042.23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0.5" x14ac:dyDescent="0.25">
      <c r="A16" s="20" t="s">
        <v>17</v>
      </c>
      <c r="B16" s="20" t="s">
        <v>57</v>
      </c>
      <c r="C16" s="51">
        <v>4897677</v>
      </c>
      <c r="D16" s="39">
        <v>40210</v>
      </c>
      <c r="E16" s="36">
        <v>4812</v>
      </c>
      <c r="F16" s="42">
        <v>7289</v>
      </c>
      <c r="G16" s="45">
        <f t="shared" si="0"/>
        <v>1.51475</v>
      </c>
      <c r="H16" s="53">
        <f t="shared" si="1"/>
        <v>306.31</v>
      </c>
      <c r="I16" s="24">
        <v>24220</v>
      </c>
      <c r="J16" s="37">
        <f t="shared" si="2"/>
        <v>8145794.0880000005</v>
      </c>
      <c r="K16" s="1"/>
    </row>
    <row r="17" spans="1:23" x14ac:dyDescent="0.2">
      <c r="A17" s="20" t="s">
        <v>27</v>
      </c>
      <c r="B17" s="52" t="s">
        <v>80</v>
      </c>
      <c r="C17" s="43">
        <v>13069559</v>
      </c>
      <c r="D17" s="77">
        <v>40513</v>
      </c>
      <c r="E17" s="42">
        <v>4883</v>
      </c>
      <c r="F17" s="42">
        <v>7289</v>
      </c>
      <c r="G17" s="45">
        <f t="shared" si="0"/>
        <v>1.4927299999999999</v>
      </c>
      <c r="H17" s="53">
        <f t="shared" si="1"/>
        <v>309</v>
      </c>
      <c r="I17" s="50">
        <v>63137</v>
      </c>
      <c r="J17" s="37">
        <f t="shared" si="2"/>
        <v>21421236.654000003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">
      <c r="A18" s="20" t="s">
        <v>76</v>
      </c>
      <c r="B18" s="52" t="s">
        <v>77</v>
      </c>
      <c r="C18" s="43">
        <v>18446348</v>
      </c>
      <c r="D18" s="77">
        <v>40878</v>
      </c>
      <c r="E18" s="42">
        <v>5115</v>
      </c>
      <c r="F18" s="42">
        <v>7289</v>
      </c>
      <c r="G18" s="45">
        <f t="shared" si="0"/>
        <v>1.42502</v>
      </c>
      <c r="H18" s="53">
        <f t="shared" si="1"/>
        <v>324.92</v>
      </c>
      <c r="I18" s="50">
        <v>80901</v>
      </c>
      <c r="J18" s="37">
        <f t="shared" si="2"/>
        <v>28862483.670000002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">
      <c r="A19" s="20" t="s">
        <v>17</v>
      </c>
      <c r="B19" s="52" t="s">
        <v>157</v>
      </c>
      <c r="C19" s="43">
        <v>10905409</v>
      </c>
      <c r="D19" s="77">
        <v>42156</v>
      </c>
      <c r="E19" s="42">
        <v>5507</v>
      </c>
      <c r="F19" s="42">
        <v>7289</v>
      </c>
      <c r="G19" s="45">
        <f t="shared" si="0"/>
        <v>1.32359</v>
      </c>
      <c r="H19" s="53">
        <f t="shared" si="1"/>
        <v>582.9</v>
      </c>
      <c r="I19" s="50">
        <v>24763</v>
      </c>
      <c r="J19" s="37">
        <f t="shared" si="2"/>
        <v>15848850.420000002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2">
      <c r="A20" s="20" t="s">
        <v>17</v>
      </c>
      <c r="B20" s="52" t="s">
        <v>197</v>
      </c>
      <c r="C20" s="43">
        <v>7315757</v>
      </c>
      <c r="D20" s="77">
        <v>43118</v>
      </c>
      <c r="E20" s="42">
        <v>5921</v>
      </c>
      <c r="F20" s="42">
        <v>7289</v>
      </c>
      <c r="G20" s="45">
        <f t="shared" si="0"/>
        <v>1.2310399999999999</v>
      </c>
      <c r="H20" s="53">
        <f t="shared" si="1"/>
        <v>377.58</v>
      </c>
      <c r="I20" s="50">
        <v>23852</v>
      </c>
      <c r="J20" s="37">
        <f t="shared" si="2"/>
        <v>9888575.9220000003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20" t="s">
        <v>149</v>
      </c>
      <c r="B21" s="52" t="s">
        <v>213</v>
      </c>
      <c r="C21" s="43">
        <v>974179</v>
      </c>
      <c r="D21" s="77">
        <v>44098</v>
      </c>
      <c r="E21" s="42">
        <v>6300</v>
      </c>
      <c r="F21" s="42">
        <v>7289</v>
      </c>
      <c r="G21" s="45">
        <f t="shared" si="0"/>
        <v>1.1569799999999999</v>
      </c>
      <c r="H21" s="53">
        <f t="shared" si="1"/>
        <v>731.89</v>
      </c>
      <c r="I21" s="50">
        <v>1540</v>
      </c>
      <c r="J21" s="37">
        <f t="shared" si="2"/>
        <v>1237562.388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20" t="s">
        <v>141</v>
      </c>
      <c r="B22" s="125" t="s">
        <v>223</v>
      </c>
      <c r="C22" s="126">
        <v>16014582</v>
      </c>
      <c r="D22" s="121">
        <v>44264</v>
      </c>
      <c r="E22" s="128">
        <v>6545</v>
      </c>
      <c r="F22" s="150">
        <v>7289</v>
      </c>
      <c r="G22" s="122">
        <f>ROUND(F22/E22,5)</f>
        <v>1.1136699999999999</v>
      </c>
      <c r="H22" s="123">
        <f>ROUND(C22/I22*G22,2)</f>
        <v>474.74</v>
      </c>
      <c r="I22" s="127">
        <v>37568</v>
      </c>
      <c r="J22" s="124">
        <f>(ROUND(C22*G22,0))*(1.098)</f>
        <v>19582786.080000002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86" customFormat="1" ht="10.5" x14ac:dyDescent="0.25">
      <c r="A23" s="87"/>
      <c r="B23" s="87"/>
      <c r="C23" s="84"/>
      <c r="D23" s="129"/>
      <c r="E23" s="130"/>
      <c r="F23" s="130"/>
      <c r="G23" s="131"/>
      <c r="H23" s="132"/>
      <c r="I23" s="133"/>
      <c r="J23" s="134"/>
      <c r="K23" s="135"/>
    </row>
    <row r="24" spans="1:23" s="86" customFormat="1" ht="10.5" x14ac:dyDescent="0.25">
      <c r="A24" s="119"/>
      <c r="B24" s="119" t="s">
        <v>9</v>
      </c>
      <c r="C24" s="136"/>
      <c r="D24" s="137"/>
      <c r="E24" s="130"/>
      <c r="F24" s="130"/>
      <c r="G24" s="131"/>
      <c r="H24" s="130"/>
      <c r="I24" s="133">
        <f>SUM(I11:I23)</f>
        <v>523354</v>
      </c>
      <c r="J24" s="133">
        <f>SUM(J11:J23)</f>
        <v>247531289.63400003</v>
      </c>
      <c r="K24" s="135"/>
    </row>
    <row r="25" spans="1:23" s="86" customFormat="1" ht="10.5" x14ac:dyDescent="0.25">
      <c r="A25" s="119"/>
      <c r="B25" s="119"/>
      <c r="C25" s="136"/>
      <c r="D25" s="137"/>
      <c r="E25" s="130"/>
      <c r="F25" s="130"/>
      <c r="G25" s="131"/>
      <c r="H25" s="130"/>
      <c r="I25" s="133"/>
      <c r="J25" s="133"/>
      <c r="K25" s="135"/>
    </row>
    <row r="26" spans="1:23" ht="10.5" x14ac:dyDescent="0.25">
      <c r="A26" s="3"/>
      <c r="B26" s="3" t="s">
        <v>126</v>
      </c>
      <c r="C26" s="4"/>
      <c r="D26" s="5"/>
      <c r="E26" s="6"/>
      <c r="F26" s="6"/>
      <c r="G26" s="7"/>
      <c r="H26" s="9">
        <f>ROUND(J24/I24,2)</f>
        <v>472.97</v>
      </c>
      <c r="I26" s="8"/>
      <c r="J26" s="8"/>
      <c r="K26" s="1"/>
    </row>
    <row r="27" spans="1:23" ht="10.5" x14ac:dyDescent="0.25">
      <c r="A27" s="3"/>
      <c r="B27" s="3"/>
      <c r="C27" s="4"/>
      <c r="D27" s="5"/>
      <c r="E27" s="6"/>
      <c r="F27" s="6"/>
      <c r="G27" s="7"/>
      <c r="H27" s="9"/>
      <c r="I27" s="8"/>
      <c r="J27" s="8"/>
      <c r="K27" s="1"/>
    </row>
    <row r="28" spans="1:23" ht="10.5" x14ac:dyDescent="0.25">
      <c r="A28" s="3"/>
      <c r="B28" s="3"/>
      <c r="C28" s="4"/>
      <c r="D28" s="5"/>
      <c r="E28" s="6"/>
      <c r="F28" s="6"/>
      <c r="G28" s="7"/>
      <c r="H28" s="9"/>
      <c r="I28" s="8"/>
      <c r="J28" s="8"/>
      <c r="K28" s="1"/>
    </row>
    <row r="29" spans="1:23" ht="10.5" x14ac:dyDescent="0.25">
      <c r="A29" s="3"/>
      <c r="B29" s="3"/>
      <c r="C29" s="4"/>
      <c r="D29" s="1"/>
      <c r="E29" s="6"/>
      <c r="F29" s="6"/>
      <c r="G29" s="7"/>
      <c r="H29" s="6"/>
      <c r="I29" s="8"/>
      <c r="J29" s="8"/>
      <c r="K29" s="1"/>
    </row>
    <row r="30" spans="1:23" ht="10.5" x14ac:dyDescent="0.25">
      <c r="A30" s="3"/>
      <c r="B30" s="3"/>
      <c r="C30" s="4"/>
      <c r="D30" s="1"/>
      <c r="E30" s="6"/>
      <c r="F30" s="6"/>
      <c r="G30" s="7"/>
      <c r="H30" s="6"/>
      <c r="I30" s="8"/>
      <c r="J30" s="8"/>
      <c r="K30" s="1"/>
      <c r="N30" s="20"/>
    </row>
    <row r="31" spans="1:23" ht="10.5" x14ac:dyDescent="0.25">
      <c r="A31" s="3"/>
      <c r="B31" s="3"/>
      <c r="C31" s="2"/>
      <c r="D31" s="1"/>
      <c r="E31" s="6"/>
      <c r="F31" s="6"/>
      <c r="G31" s="7"/>
      <c r="H31" s="6"/>
      <c r="I31" s="8"/>
      <c r="J31" s="8"/>
      <c r="K31" s="1"/>
      <c r="N31" s="20"/>
    </row>
    <row r="32" spans="1:23" ht="10.5" x14ac:dyDescent="0.25">
      <c r="A32" s="3"/>
      <c r="B32" s="3"/>
      <c r="C32" s="2"/>
      <c r="D32" s="1"/>
      <c r="E32" s="6"/>
      <c r="F32" s="6"/>
      <c r="G32" s="7"/>
      <c r="H32" s="6"/>
      <c r="I32" s="8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6"/>
      <c r="I33" s="8"/>
      <c r="J33" s="8"/>
      <c r="K33" s="1"/>
      <c r="N33" s="20"/>
      <c r="R33" s="15"/>
      <c r="S33" s="20"/>
      <c r="X33" s="22"/>
      <c r="Y33" s="15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  <c r="R34" s="22"/>
      <c r="S34" s="20"/>
      <c r="T34" s="15"/>
      <c r="U34" s="15"/>
      <c r="V34" s="15"/>
      <c r="W34" s="15"/>
      <c r="X34" s="22"/>
      <c r="Y34" s="15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  <c r="N35" s="20"/>
      <c r="P35" s="20"/>
      <c r="R35" s="22"/>
      <c r="S35" s="20"/>
      <c r="T35" s="15"/>
      <c r="U35" s="15"/>
      <c r="V35" s="15"/>
      <c r="W35" s="15"/>
      <c r="X35" s="22"/>
      <c r="Y35" s="15"/>
    </row>
    <row r="36" spans="1:25" ht="10.5" x14ac:dyDescent="0.25">
      <c r="A36" s="3"/>
      <c r="B36" s="3"/>
      <c r="C36" s="2"/>
      <c r="D36" s="1"/>
      <c r="E36" s="6"/>
      <c r="F36" s="6"/>
      <c r="G36" s="2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6"/>
      <c r="F37" s="6"/>
      <c r="G37" s="2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6"/>
      <c r="F38" s="6"/>
      <c r="G38" s="21"/>
      <c r="H38" s="23"/>
      <c r="I38" s="1"/>
      <c r="J38" s="8"/>
      <c r="K38" s="1"/>
    </row>
    <row r="39" spans="1:25" ht="10.5" x14ac:dyDescent="0.25">
      <c r="A39" s="3"/>
      <c r="B39" s="3"/>
      <c r="C39" s="2"/>
      <c r="D39" s="1"/>
      <c r="E39" s="33"/>
      <c r="F39" s="33"/>
      <c r="G39" s="1"/>
      <c r="H39" s="23"/>
      <c r="I39" s="1"/>
      <c r="J39" s="8"/>
      <c r="K39" s="1"/>
    </row>
    <row r="40" spans="1:25" ht="10.5" x14ac:dyDescent="0.25">
      <c r="A40" s="3"/>
      <c r="B40" s="3"/>
      <c r="C40" s="2"/>
      <c r="D40" s="1"/>
      <c r="E40" s="33"/>
      <c r="F40" s="33"/>
      <c r="G40" s="1"/>
      <c r="H40" s="23"/>
      <c r="I40" s="1"/>
      <c r="J40" s="8"/>
      <c r="K40" s="1"/>
    </row>
    <row r="41" spans="1:25" ht="10.5" x14ac:dyDescent="0.25">
      <c r="A41" s="3"/>
      <c r="B41" s="3"/>
      <c r="C41" s="2"/>
      <c r="D41" s="1"/>
      <c r="E41" s="33"/>
      <c r="F41" s="33"/>
      <c r="G41" s="1"/>
      <c r="H41" s="23"/>
      <c r="I41" s="1"/>
      <c r="J41" s="8"/>
      <c r="K41" s="1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H43" s="18"/>
      <c r="J43" s="24"/>
    </row>
    <row r="44" spans="1:25" x14ac:dyDescent="0.2">
      <c r="A44" s="20"/>
      <c r="C44" s="14"/>
      <c r="H44" s="18"/>
      <c r="J44" s="24"/>
    </row>
    <row r="45" spans="1:25" x14ac:dyDescent="0.2">
      <c r="A45" s="20"/>
      <c r="C45" s="14"/>
      <c r="H45" s="18"/>
      <c r="J45" s="24"/>
    </row>
    <row r="46" spans="1:25" x14ac:dyDescent="0.2">
      <c r="A46" s="20"/>
      <c r="C46" s="14"/>
      <c r="G46" s="17"/>
      <c r="H46" s="18"/>
      <c r="J46" s="24"/>
    </row>
    <row r="47" spans="1:25" x14ac:dyDescent="0.2">
      <c r="A47" s="20"/>
      <c r="C47" s="14"/>
      <c r="G47" s="17"/>
      <c r="H47" s="18"/>
      <c r="J47" s="14"/>
      <c r="N47" s="20"/>
      <c r="R47" s="15"/>
      <c r="S47" s="20"/>
      <c r="X47" s="22"/>
      <c r="Y47" s="15"/>
    </row>
    <row r="48" spans="1:25" x14ac:dyDescent="0.2">
      <c r="A48" s="20"/>
      <c r="C48" s="14"/>
      <c r="G48" s="17"/>
      <c r="H48" s="18"/>
      <c r="J48" s="14"/>
      <c r="R48" s="22"/>
      <c r="S48" s="20"/>
      <c r="T48" s="15"/>
      <c r="U48" s="15"/>
      <c r="V48" s="15"/>
      <c r="W48" s="15"/>
      <c r="X48" s="22"/>
      <c r="Y48" s="15"/>
    </row>
    <row r="49" spans="1:25" x14ac:dyDescent="0.2">
      <c r="A49" s="20"/>
      <c r="C49" s="14"/>
      <c r="G49" s="17"/>
      <c r="H49" s="18"/>
      <c r="J49" s="14"/>
      <c r="N49" s="20"/>
      <c r="P49" s="20"/>
      <c r="R49" s="22"/>
      <c r="S49" s="20"/>
      <c r="T49" s="15"/>
      <c r="U49" s="15"/>
      <c r="V49" s="15"/>
      <c r="W49" s="15"/>
      <c r="X49" s="22"/>
      <c r="Y49" s="15"/>
    </row>
    <row r="50" spans="1:25" x14ac:dyDescent="0.2">
      <c r="A50" s="20"/>
      <c r="C50" s="14"/>
      <c r="G50" s="17"/>
      <c r="H50" s="18"/>
      <c r="J50" s="14"/>
    </row>
    <row r="51" spans="1:25" x14ac:dyDescent="0.2">
      <c r="A51" s="20"/>
      <c r="C51" s="14"/>
      <c r="G51" s="17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H63" s="18"/>
      <c r="J63" s="14"/>
    </row>
    <row r="64" spans="1:25" x14ac:dyDescent="0.2">
      <c r="C64" s="14"/>
      <c r="G64" s="17"/>
      <c r="H64" s="18"/>
      <c r="J64" s="14"/>
    </row>
    <row r="65" spans="3:25" x14ac:dyDescent="0.2">
      <c r="C65" s="14"/>
      <c r="G65" s="17"/>
      <c r="H65" s="18"/>
      <c r="J65" s="14"/>
      <c r="N65" s="20"/>
      <c r="R65" s="15"/>
      <c r="S65" s="20"/>
      <c r="X65" s="22"/>
      <c r="Y65" s="15"/>
    </row>
    <row r="66" spans="3:25" x14ac:dyDescent="0.2">
      <c r="C66" s="14"/>
      <c r="G66" s="17"/>
      <c r="H66" s="18"/>
      <c r="J66" s="14"/>
      <c r="R66" s="22"/>
      <c r="S66" s="20"/>
      <c r="T66" s="15"/>
      <c r="U66" s="15"/>
      <c r="V66" s="15"/>
      <c r="W66" s="15"/>
      <c r="X66" s="22"/>
      <c r="Y66" s="15"/>
    </row>
    <row r="67" spans="3:25" x14ac:dyDescent="0.2">
      <c r="C67" s="14"/>
      <c r="G67" s="17"/>
      <c r="H67" s="18"/>
      <c r="J67" s="14"/>
      <c r="N67" s="20"/>
      <c r="P67" s="20"/>
      <c r="R67" s="22"/>
      <c r="S67" s="20"/>
      <c r="T67" s="15"/>
      <c r="U67" s="15"/>
      <c r="V67" s="15"/>
      <c r="W67" s="15"/>
      <c r="X67" s="22"/>
      <c r="Y67" s="15"/>
    </row>
    <row r="68" spans="3:25" x14ac:dyDescent="0.2">
      <c r="C68" s="14"/>
      <c r="G68" s="17"/>
      <c r="H68" s="18"/>
      <c r="J68" s="14"/>
    </row>
    <row r="69" spans="3:25" x14ac:dyDescent="0.2">
      <c r="C69" s="14"/>
      <c r="H69" s="18"/>
      <c r="J69" s="14"/>
    </row>
    <row r="70" spans="3:25" x14ac:dyDescent="0.2">
      <c r="C70" s="14"/>
      <c r="G70" s="17"/>
      <c r="H70" s="18"/>
      <c r="J70" s="14"/>
    </row>
    <row r="71" spans="3:25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5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5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5" x14ac:dyDescent="0.2">
      <c r="C74" s="14"/>
      <c r="G74" s="17"/>
      <c r="H74" s="18"/>
      <c r="J74" s="14"/>
      <c r="N74" s="20"/>
    </row>
    <row r="75" spans="3:25" x14ac:dyDescent="0.2">
      <c r="C75" s="14"/>
      <c r="G75" s="17"/>
      <c r="H75" s="18"/>
      <c r="J75" s="14"/>
      <c r="N75" s="25"/>
      <c r="P75" s="25"/>
      <c r="R75" s="25"/>
      <c r="S75" s="25"/>
      <c r="X75" s="25"/>
    </row>
    <row r="76" spans="3:25" x14ac:dyDescent="0.2">
      <c r="C76" s="14"/>
      <c r="G76" s="17"/>
      <c r="H76" s="18"/>
      <c r="J76" s="14"/>
    </row>
    <row r="77" spans="3:25" x14ac:dyDescent="0.2">
      <c r="C77" s="14"/>
      <c r="G77" s="17"/>
      <c r="H77" s="18"/>
      <c r="J77" s="14"/>
    </row>
    <row r="78" spans="3:25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5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5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6" x14ac:dyDescent="0.2">
      <c r="C81" s="14"/>
      <c r="G81" s="17"/>
      <c r="H81" s="18"/>
      <c r="J81" s="14"/>
    </row>
    <row r="82" spans="3:26" x14ac:dyDescent="0.2">
      <c r="C82" s="14"/>
      <c r="H82" s="18"/>
      <c r="J82" s="14"/>
    </row>
    <row r="83" spans="3:26" x14ac:dyDescent="0.2">
      <c r="C83" s="14"/>
      <c r="H83" s="18"/>
      <c r="J83" s="14"/>
    </row>
    <row r="84" spans="3:26" x14ac:dyDescent="0.2">
      <c r="C84" s="14"/>
      <c r="H84" s="18"/>
      <c r="J84" s="14"/>
    </row>
    <row r="85" spans="3:26" x14ac:dyDescent="0.2">
      <c r="C85" s="14"/>
      <c r="G85" s="17"/>
      <c r="H85" s="18"/>
      <c r="J85" s="14"/>
      <c r="Z85" s="20"/>
    </row>
    <row r="86" spans="3:26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6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6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6" x14ac:dyDescent="0.2">
      <c r="C89" s="14"/>
      <c r="G89" s="17"/>
      <c r="H89" s="18"/>
      <c r="J89" s="14"/>
    </row>
    <row r="90" spans="3:26" x14ac:dyDescent="0.2">
      <c r="C90" s="14"/>
      <c r="H90" s="18"/>
      <c r="J90" s="14"/>
    </row>
    <row r="91" spans="3:26" x14ac:dyDescent="0.2">
      <c r="C91" s="14"/>
      <c r="G91" s="17"/>
      <c r="H91" s="18"/>
      <c r="J91" s="14"/>
      <c r="R91" s="26"/>
      <c r="S91" s="20"/>
      <c r="X91" s="14"/>
    </row>
    <row r="92" spans="3:26" x14ac:dyDescent="0.2">
      <c r="C92" s="14"/>
      <c r="G92" s="17"/>
      <c r="H92" s="18"/>
      <c r="J92" s="14"/>
    </row>
    <row r="93" spans="3:26" x14ac:dyDescent="0.2">
      <c r="C93" s="14"/>
      <c r="G93" s="17"/>
      <c r="H93" s="18"/>
      <c r="J93" s="14"/>
      <c r="N93" s="20"/>
      <c r="R93" s="15"/>
      <c r="S93" s="20"/>
      <c r="X93" s="22"/>
      <c r="Y93" s="15"/>
    </row>
    <row r="94" spans="3:26" x14ac:dyDescent="0.2">
      <c r="C94" s="14"/>
      <c r="G94" s="17"/>
      <c r="H94" s="18"/>
      <c r="J94" s="14"/>
      <c r="R94" s="22"/>
      <c r="S94" s="20"/>
      <c r="T94" s="15"/>
      <c r="U94" s="15"/>
      <c r="V94" s="15"/>
      <c r="W94" s="15"/>
      <c r="X94" s="22"/>
      <c r="Y94" s="15"/>
    </row>
    <row r="95" spans="3:26" x14ac:dyDescent="0.2">
      <c r="C95" s="14"/>
      <c r="G95" s="17"/>
      <c r="H95" s="18"/>
      <c r="J95" s="14"/>
      <c r="N95" s="20"/>
      <c r="P95" s="20"/>
      <c r="R95" s="22"/>
      <c r="S95" s="20"/>
      <c r="T95" s="15"/>
      <c r="U95" s="15"/>
      <c r="V95" s="15"/>
      <c r="W95" s="15"/>
      <c r="X95" s="22"/>
      <c r="Y95" s="15"/>
    </row>
    <row r="96" spans="3:26" x14ac:dyDescent="0.2">
      <c r="C96" s="14"/>
      <c r="G96" s="17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G100" s="17"/>
      <c r="H100" s="18"/>
      <c r="J100" s="14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5" x14ac:dyDescent="0.2">
      <c r="C110" s="14"/>
      <c r="H110" s="18"/>
      <c r="J110" s="14"/>
    </row>
    <row r="111" spans="3:25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</row>
    <row r="113" spans="3:26" x14ac:dyDescent="0.2">
      <c r="C113" s="14"/>
      <c r="G113" s="17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3:26" x14ac:dyDescent="0.2">
      <c r="C121" s="14"/>
      <c r="G121" s="17"/>
      <c r="H121" s="18"/>
      <c r="J121" s="14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</row>
    <row r="125" spans="3:26" x14ac:dyDescent="0.2">
      <c r="C125" s="14"/>
      <c r="H125" s="18"/>
      <c r="J125" s="14"/>
    </row>
    <row r="126" spans="3:26" x14ac:dyDescent="0.2">
      <c r="C126" s="14"/>
      <c r="H126" s="18"/>
      <c r="J126" s="14"/>
    </row>
    <row r="127" spans="3:26" x14ac:dyDescent="0.2">
      <c r="C127" s="14"/>
      <c r="H127" s="18"/>
      <c r="J127" s="14"/>
    </row>
    <row r="128" spans="3:26" x14ac:dyDescent="0.2">
      <c r="C128" s="14"/>
      <c r="G128" s="17"/>
      <c r="H128" s="18"/>
      <c r="J128" s="14"/>
      <c r="Z128" s="20"/>
    </row>
    <row r="129" spans="3:25" x14ac:dyDescent="0.2">
      <c r="C129" s="14"/>
      <c r="G129" s="17"/>
      <c r="H129" s="18"/>
      <c r="J129" s="14"/>
      <c r="N129" s="20"/>
    </row>
    <row r="130" spans="3:25" x14ac:dyDescent="0.2">
      <c r="C130" s="14"/>
      <c r="G130" s="17"/>
      <c r="H130" s="18"/>
      <c r="J130" s="14"/>
      <c r="N130" s="20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8"/>
      <c r="J132" s="14"/>
      <c r="N132" s="20"/>
      <c r="R132" s="15"/>
      <c r="S132" s="20"/>
      <c r="X132" s="22"/>
      <c r="Y132" s="15"/>
    </row>
    <row r="133" spans="3:25" x14ac:dyDescent="0.2">
      <c r="C133" s="14"/>
      <c r="G133" s="17"/>
      <c r="H133" s="18"/>
      <c r="J133" s="14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  <c r="N134" s="20"/>
      <c r="P134" s="20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8"/>
      <c r="J135" s="14"/>
    </row>
    <row r="136" spans="3:25" x14ac:dyDescent="0.2">
      <c r="C136" s="14"/>
      <c r="G136" s="17"/>
      <c r="H136" s="18"/>
      <c r="J136" s="14"/>
    </row>
    <row r="137" spans="3:25" x14ac:dyDescent="0.2">
      <c r="C137" s="14"/>
      <c r="G137" s="17"/>
      <c r="H137" s="16"/>
      <c r="J137" s="14"/>
    </row>
    <row r="138" spans="3:25" x14ac:dyDescent="0.2">
      <c r="C138" s="14"/>
      <c r="G138" s="17"/>
      <c r="H138" s="16"/>
      <c r="J138" s="14"/>
      <c r="R138" s="26"/>
      <c r="S138" s="20"/>
      <c r="W138" s="14"/>
      <c r="X138" s="14"/>
      <c r="Y138" s="27"/>
    </row>
    <row r="139" spans="3:25" x14ac:dyDescent="0.2">
      <c r="C139" s="14"/>
      <c r="G139" s="17"/>
      <c r="H139" s="16"/>
      <c r="J139" s="14"/>
      <c r="R139" s="26"/>
      <c r="S139" s="20"/>
      <c r="X139" s="14"/>
    </row>
    <row r="140" spans="3:25" x14ac:dyDescent="0.2">
      <c r="C140" s="14"/>
      <c r="G140" s="17"/>
      <c r="H140" s="16"/>
      <c r="J140" s="14"/>
    </row>
    <row r="141" spans="3:25" x14ac:dyDescent="0.2">
      <c r="C141" s="14"/>
      <c r="G141" s="17"/>
      <c r="H141" s="16"/>
      <c r="J141" s="14"/>
      <c r="N141" s="20"/>
      <c r="R141" s="15"/>
      <c r="S141" s="20"/>
      <c r="X141" s="22"/>
      <c r="Y141" s="15"/>
    </row>
    <row r="142" spans="3:25" x14ac:dyDescent="0.2">
      <c r="C142" s="14"/>
      <c r="G142" s="17"/>
      <c r="H142" s="16"/>
      <c r="J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</row>
    <row r="145" spans="3:25" x14ac:dyDescent="0.2">
      <c r="C145" s="14"/>
    </row>
    <row r="146" spans="3:25" x14ac:dyDescent="0.2">
      <c r="C146" s="14"/>
      <c r="G146" s="17"/>
      <c r="H146" s="16"/>
      <c r="J146" s="14"/>
      <c r="R146" s="26"/>
      <c r="S146" s="20"/>
      <c r="W146" s="14"/>
      <c r="X146" s="14"/>
      <c r="Y146" s="27"/>
    </row>
    <row r="147" spans="3:25" x14ac:dyDescent="0.2">
      <c r="C147" s="14"/>
      <c r="G147" s="17"/>
      <c r="H147" s="16"/>
      <c r="J147" s="14"/>
      <c r="R147" s="26"/>
      <c r="S147" s="20"/>
      <c r="X147" s="14"/>
    </row>
    <row r="148" spans="3:25" x14ac:dyDescent="0.2">
      <c r="C148" s="14"/>
      <c r="G148" s="17"/>
      <c r="H148" s="16"/>
      <c r="J148" s="14"/>
    </row>
    <row r="149" spans="3:25" x14ac:dyDescent="0.2">
      <c r="C149" s="14"/>
      <c r="G149" s="17"/>
      <c r="H149" s="16"/>
      <c r="J149" s="14"/>
      <c r="N149" s="20"/>
      <c r="R149" s="15"/>
      <c r="S149" s="20"/>
      <c r="X149" s="22"/>
      <c r="Y149" s="15"/>
    </row>
    <row r="150" spans="3:25" x14ac:dyDescent="0.2">
      <c r="C150" s="14"/>
      <c r="G150" s="17"/>
      <c r="H150" s="16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C151" s="14"/>
      <c r="G151" s="17"/>
      <c r="H151" s="16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C152" s="14"/>
      <c r="G152" s="17"/>
      <c r="H152" s="16"/>
      <c r="J152" s="14"/>
      <c r="N152" s="20"/>
    </row>
    <row r="153" spans="3:25" x14ac:dyDescent="0.2">
      <c r="C153" s="14"/>
      <c r="N153" s="25"/>
      <c r="P153" s="25"/>
      <c r="R153" s="25"/>
      <c r="S153" s="25"/>
      <c r="X153" s="25"/>
    </row>
    <row r="154" spans="3:25" x14ac:dyDescent="0.2">
      <c r="C154" s="14"/>
    </row>
    <row r="155" spans="3:25" x14ac:dyDescent="0.2">
      <c r="C155" s="14"/>
      <c r="N155" s="20"/>
      <c r="R155" s="15"/>
      <c r="S155" s="20"/>
      <c r="X155" s="22"/>
      <c r="Y155" s="15"/>
    </row>
    <row r="156" spans="3:25" x14ac:dyDescent="0.2">
      <c r="C156" s="14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N157" s="20"/>
      <c r="P157" s="20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</row>
    <row r="159" spans="3:25" x14ac:dyDescent="0.2">
      <c r="N159" s="25"/>
      <c r="P159" s="25"/>
      <c r="R159" s="25"/>
      <c r="S159" s="25"/>
      <c r="X159" s="25"/>
    </row>
    <row r="161" spans="14:26" x14ac:dyDescent="0.2">
      <c r="N161" s="20"/>
      <c r="R161" s="15"/>
      <c r="S161" s="20"/>
      <c r="X161" s="22"/>
      <c r="Y161" s="15"/>
    </row>
    <row r="162" spans="14:26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6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7" spans="14:26" x14ac:dyDescent="0.2">
      <c r="R167" s="26"/>
      <c r="S167" s="20"/>
      <c r="W167" s="14"/>
      <c r="X167" s="14"/>
      <c r="Y167" s="27"/>
    </row>
    <row r="168" spans="14:26" x14ac:dyDescent="0.2">
      <c r="R168" s="26"/>
      <c r="S168" s="20"/>
      <c r="X168" s="14"/>
      <c r="Z168" s="20"/>
    </row>
    <row r="169" spans="14:26" x14ac:dyDescent="0.2">
      <c r="N169" s="20"/>
      <c r="R169" s="15"/>
      <c r="S169" s="20"/>
      <c r="X169" s="22"/>
      <c r="Y169" s="15"/>
    </row>
    <row r="170" spans="14:26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6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3" spans="14:26" x14ac:dyDescent="0.2">
      <c r="R173" s="26"/>
      <c r="S173" s="20"/>
      <c r="W173" s="14"/>
      <c r="X173" s="14"/>
      <c r="Y173" s="27"/>
    </row>
    <row r="174" spans="14:26" x14ac:dyDescent="0.2">
      <c r="R174" s="26"/>
      <c r="S174" s="20"/>
      <c r="X174" s="14"/>
    </row>
    <row r="176" spans="14:26" x14ac:dyDescent="0.2">
      <c r="N176" s="20"/>
      <c r="R176" s="15"/>
      <c r="S176" s="20"/>
      <c r="X176" s="22"/>
      <c r="Y176" s="15"/>
    </row>
    <row r="177" spans="14:25" x14ac:dyDescent="0.2">
      <c r="R177" s="22"/>
      <c r="S177" s="20"/>
      <c r="T177" s="15"/>
      <c r="U177" s="15"/>
      <c r="V177" s="15"/>
      <c r="W177" s="15"/>
      <c r="X177" s="22"/>
      <c r="Y177" s="15"/>
    </row>
    <row r="178" spans="14:25" x14ac:dyDescent="0.2">
      <c r="N178" s="20"/>
      <c r="P178" s="20"/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</row>
    <row r="180" spans="14:25" x14ac:dyDescent="0.2">
      <c r="N180" s="25"/>
      <c r="P180" s="25"/>
      <c r="R180" s="25"/>
      <c r="S180" s="25"/>
      <c r="X180" s="25"/>
    </row>
    <row r="182" spans="14:25" x14ac:dyDescent="0.2">
      <c r="N182" s="20"/>
      <c r="R182" s="15"/>
      <c r="S182" s="20"/>
      <c r="X182" s="22"/>
      <c r="Y182" s="15"/>
    </row>
    <row r="183" spans="14:25" x14ac:dyDescent="0.2">
      <c r="R183" s="22"/>
      <c r="S183" s="20"/>
      <c r="T183" s="15"/>
      <c r="U183" s="15"/>
      <c r="V183" s="15"/>
      <c r="W183" s="15"/>
      <c r="X183" s="22"/>
      <c r="Y183" s="15"/>
    </row>
    <row r="184" spans="14:25" x14ac:dyDescent="0.2">
      <c r="N184" s="20"/>
      <c r="P184" s="20"/>
      <c r="R184" s="22"/>
      <c r="S184" s="20"/>
      <c r="T184" s="15"/>
      <c r="U184" s="15"/>
      <c r="V184" s="15"/>
      <c r="W184" s="15"/>
      <c r="X184" s="22"/>
      <c r="Y184" s="15"/>
    </row>
    <row r="190" spans="14:25" x14ac:dyDescent="0.2">
      <c r="R190" s="26"/>
      <c r="S190" s="20"/>
      <c r="W190" s="14"/>
      <c r="X190" s="14"/>
      <c r="Y190" s="27"/>
    </row>
    <row r="191" spans="14:25" x14ac:dyDescent="0.2">
      <c r="R191" s="26"/>
      <c r="S191" s="20"/>
      <c r="X191" s="14"/>
    </row>
    <row r="193" spans="14:25" x14ac:dyDescent="0.2">
      <c r="N193" s="20"/>
      <c r="R193" s="15"/>
      <c r="S193" s="20"/>
      <c r="X193" s="22"/>
      <c r="Y193" s="15"/>
    </row>
    <row r="194" spans="14:25" x14ac:dyDescent="0.2">
      <c r="R194" s="22"/>
      <c r="S194" s="20"/>
      <c r="T194" s="15"/>
      <c r="U194" s="15"/>
      <c r="V194" s="15"/>
      <c r="W194" s="15"/>
      <c r="X194" s="22"/>
      <c r="Y194" s="15"/>
    </row>
    <row r="195" spans="14:25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7" spans="14:25" x14ac:dyDescent="0.2">
      <c r="R197" s="26"/>
      <c r="S197" s="20"/>
      <c r="W197" s="14"/>
      <c r="X197" s="14"/>
      <c r="Y197" s="27"/>
    </row>
    <row r="198" spans="14:25" x14ac:dyDescent="0.2">
      <c r="R198" s="26"/>
      <c r="S198" s="20"/>
      <c r="X198" s="14"/>
    </row>
    <row r="200" spans="14:25" x14ac:dyDescent="0.2">
      <c r="N200" s="20"/>
      <c r="R200" s="15"/>
      <c r="S200" s="20"/>
      <c r="X200" s="22"/>
      <c r="Y200" s="15"/>
    </row>
    <row r="201" spans="14:25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5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5" x14ac:dyDescent="0.2">
      <c r="R204" s="26"/>
      <c r="S204" s="20"/>
      <c r="W204" s="14"/>
      <c r="X204" s="14"/>
      <c r="Y204" s="27"/>
    </row>
    <row r="205" spans="14:25" x14ac:dyDescent="0.2">
      <c r="R205" s="26"/>
      <c r="S205" s="20"/>
      <c r="X205" s="14"/>
    </row>
    <row r="209" spans="14:26" x14ac:dyDescent="0.2">
      <c r="Z209" s="20"/>
    </row>
    <row r="210" spans="14:26" x14ac:dyDescent="0.2">
      <c r="N210" s="20"/>
    </row>
    <row r="211" spans="14:26" x14ac:dyDescent="0.2">
      <c r="N211" s="20"/>
    </row>
    <row r="213" spans="14:26" x14ac:dyDescent="0.2">
      <c r="N213" s="20"/>
      <c r="R213" s="15"/>
      <c r="S213" s="20"/>
      <c r="X213" s="22"/>
      <c r="Y213" s="15"/>
    </row>
    <row r="214" spans="14:26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6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17" spans="14:26" x14ac:dyDescent="0.2">
      <c r="R217" s="26"/>
      <c r="S217" s="20"/>
      <c r="W217" s="14"/>
      <c r="X217" s="14"/>
      <c r="Y217" s="27"/>
    </row>
    <row r="218" spans="14:26" x14ac:dyDescent="0.2">
      <c r="R218" s="26"/>
      <c r="S218" s="20"/>
      <c r="X218" s="14"/>
    </row>
    <row r="220" spans="14:26" x14ac:dyDescent="0.2">
      <c r="N220" s="20"/>
      <c r="R220" s="15"/>
      <c r="S220" s="20"/>
      <c r="X220" s="22"/>
      <c r="Y220" s="15"/>
    </row>
    <row r="221" spans="14:26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6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7" spans="14:25" x14ac:dyDescent="0.2">
      <c r="R227" s="26"/>
      <c r="S227" s="20"/>
      <c r="W227" s="14"/>
      <c r="X227" s="14"/>
      <c r="Y227" s="27"/>
    </row>
    <row r="228" spans="14:25" x14ac:dyDescent="0.2">
      <c r="R228" s="26"/>
      <c r="S228" s="20"/>
      <c r="X228" s="14"/>
    </row>
    <row r="230" spans="14:25" x14ac:dyDescent="0.2">
      <c r="N230" s="20"/>
      <c r="R230" s="15"/>
      <c r="S230" s="20"/>
      <c r="X230" s="22"/>
      <c r="Y230" s="15"/>
    </row>
    <row r="231" spans="14:25" x14ac:dyDescent="0.2"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</row>
    <row r="234" spans="14:25" x14ac:dyDescent="0.2">
      <c r="N234" s="25"/>
      <c r="P234" s="25"/>
      <c r="R234" s="25"/>
      <c r="S234" s="25"/>
      <c r="X234" s="25"/>
    </row>
    <row r="236" spans="14:25" x14ac:dyDescent="0.2">
      <c r="N236" s="20"/>
      <c r="R236" s="15"/>
      <c r="S236" s="20"/>
      <c r="X236" s="22"/>
      <c r="Y236" s="15"/>
    </row>
    <row r="237" spans="14:25" x14ac:dyDescent="0.2"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  <c r="P238" s="20"/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</row>
    <row r="240" spans="14:25" x14ac:dyDescent="0.2">
      <c r="N240" s="25"/>
      <c r="P240" s="25"/>
      <c r="R240" s="25"/>
      <c r="S240" s="25"/>
      <c r="X240" s="25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7" spans="14:25" x14ac:dyDescent="0.2">
      <c r="N247" s="20"/>
      <c r="R247" s="15"/>
      <c r="S247" s="20"/>
      <c r="X247" s="22"/>
      <c r="Y247" s="15"/>
    </row>
    <row r="248" spans="14:25" x14ac:dyDescent="0.2"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</row>
    <row r="251" spans="14:25" x14ac:dyDescent="0.2">
      <c r="N251" s="25"/>
      <c r="P251" s="25"/>
      <c r="R251" s="25"/>
      <c r="S251" s="25"/>
      <c r="X251" s="25"/>
    </row>
    <row r="253" spans="14:25" x14ac:dyDescent="0.2">
      <c r="N253" s="20"/>
      <c r="R253" s="15"/>
      <c r="S253" s="20"/>
      <c r="X253" s="22"/>
      <c r="Y253" s="15"/>
    </row>
    <row r="254" spans="14:25" x14ac:dyDescent="0.2"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7" spans="14:25" x14ac:dyDescent="0.2">
      <c r="R257" s="26"/>
      <c r="S257" s="20"/>
      <c r="W257" s="14"/>
      <c r="X257" s="14"/>
      <c r="Y257" s="27"/>
    </row>
    <row r="258" spans="14:25" x14ac:dyDescent="0.2">
      <c r="R258" s="26"/>
      <c r="S258" s="20"/>
      <c r="X258" s="14"/>
    </row>
    <row r="261" spans="14:25" x14ac:dyDescent="0.2">
      <c r="N261" s="25"/>
      <c r="P261" s="25"/>
      <c r="R261" s="25"/>
      <c r="S261" s="25"/>
      <c r="X261" s="25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14:25" x14ac:dyDescent="0.2">
      <c r="R274" s="26"/>
      <c r="S274" s="20"/>
      <c r="W274" s="14"/>
      <c r="X274" s="14"/>
      <c r="Y274" s="27"/>
    </row>
    <row r="275" spans="14:25" x14ac:dyDescent="0.2">
      <c r="R275" s="26"/>
      <c r="S275" s="20"/>
      <c r="X275" s="14"/>
    </row>
    <row r="277" spans="14:25" x14ac:dyDescent="0.2">
      <c r="N277" s="20"/>
      <c r="R277" s="15"/>
      <c r="S277" s="20"/>
      <c r="X277" s="22"/>
      <c r="Y277" s="15"/>
    </row>
    <row r="278" spans="14:25" x14ac:dyDescent="0.2">
      <c r="R278" s="22"/>
      <c r="S278" s="20"/>
      <c r="T278" s="15"/>
      <c r="U278" s="15"/>
      <c r="V278" s="15"/>
      <c r="W278" s="15"/>
      <c r="X278" s="22"/>
      <c r="Y278" s="15"/>
    </row>
    <row r="279" spans="14:25" x14ac:dyDescent="0.2">
      <c r="N279" s="20"/>
      <c r="P279" s="20"/>
      <c r="R279" s="22"/>
      <c r="S279" s="20"/>
      <c r="T279" s="15"/>
      <c r="U279" s="15"/>
      <c r="V279" s="15"/>
      <c r="W279" s="15"/>
      <c r="X279" s="22"/>
      <c r="Y279" s="15"/>
    </row>
    <row r="281" spans="14:25" x14ac:dyDescent="0.2">
      <c r="R281" s="26"/>
      <c r="S281" s="20"/>
      <c r="W281" s="14"/>
      <c r="X281" s="14"/>
      <c r="Y281" s="27"/>
    </row>
    <row r="282" spans="14:25" x14ac:dyDescent="0.2">
      <c r="R282" s="26"/>
      <c r="S282" s="20"/>
      <c r="X282" s="14"/>
    </row>
    <row r="291" spans="14:26" x14ac:dyDescent="0.2">
      <c r="Z291" s="20"/>
    </row>
    <row r="292" spans="14:26" x14ac:dyDescent="0.2">
      <c r="N292" s="20"/>
    </row>
    <row r="293" spans="14:26" x14ac:dyDescent="0.2">
      <c r="N293" s="20"/>
    </row>
    <row r="295" spans="14:26" x14ac:dyDescent="0.2">
      <c r="N295" s="20"/>
      <c r="R295" s="15"/>
      <c r="S295" s="20"/>
      <c r="X295" s="22"/>
      <c r="Y295" s="15"/>
    </row>
    <row r="296" spans="14:26" x14ac:dyDescent="0.2">
      <c r="R296" s="22"/>
      <c r="S296" s="20"/>
      <c r="T296" s="15"/>
      <c r="U296" s="15"/>
      <c r="V296" s="15"/>
      <c r="W296" s="15"/>
      <c r="X296" s="22"/>
      <c r="Y296" s="15"/>
    </row>
    <row r="297" spans="14:26" x14ac:dyDescent="0.2">
      <c r="N297" s="20"/>
      <c r="P297" s="20"/>
      <c r="R297" s="22"/>
      <c r="S297" s="20"/>
      <c r="T297" s="15"/>
      <c r="U297" s="15"/>
      <c r="V297" s="15"/>
      <c r="W297" s="15"/>
      <c r="X297" s="22"/>
      <c r="Y297" s="15"/>
    </row>
    <row r="303" spans="14:26" x14ac:dyDescent="0.2">
      <c r="R303" s="26"/>
      <c r="S303" s="20"/>
      <c r="W303" s="14"/>
      <c r="X303" s="14"/>
      <c r="Y303" s="27"/>
    </row>
    <row r="304" spans="14:26" x14ac:dyDescent="0.2">
      <c r="R304" s="26"/>
      <c r="S304" s="20"/>
      <c r="X304" s="14"/>
    </row>
    <row r="306" spans="14:25" x14ac:dyDescent="0.2">
      <c r="N306" s="20"/>
      <c r="R306" s="15"/>
      <c r="S306" s="20"/>
      <c r="X306" s="22"/>
      <c r="Y306" s="15"/>
    </row>
    <row r="307" spans="14:25" x14ac:dyDescent="0.2">
      <c r="R307" s="22"/>
      <c r="S307" s="20"/>
      <c r="T307" s="15"/>
      <c r="U307" s="15"/>
      <c r="V307" s="15"/>
      <c r="W307" s="15"/>
      <c r="X307" s="22"/>
      <c r="Y307" s="15"/>
    </row>
    <row r="308" spans="14:25" x14ac:dyDescent="0.2">
      <c r="N308" s="20"/>
      <c r="P308" s="20"/>
      <c r="R308" s="22"/>
      <c r="S308" s="20"/>
      <c r="T308" s="15"/>
      <c r="U308" s="15"/>
      <c r="V308" s="15"/>
      <c r="W308" s="15"/>
      <c r="X308" s="22"/>
      <c r="Y308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3" spans="14:26" x14ac:dyDescent="0.2">
      <c r="R323" s="26"/>
      <c r="S323" s="20"/>
      <c r="W323" s="14"/>
      <c r="X323" s="14"/>
      <c r="Y323" s="27"/>
    </row>
    <row r="324" spans="14:26" x14ac:dyDescent="0.2">
      <c r="R324" s="26"/>
      <c r="S324" s="20"/>
      <c r="X324" s="14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</row>
    <row r="330" spans="14:26" x14ac:dyDescent="0.2">
      <c r="N330" s="25"/>
      <c r="P330" s="25"/>
      <c r="R330" s="25"/>
      <c r="S330" s="25"/>
      <c r="X330" s="25"/>
      <c r="Z330" s="20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5" spans="14:26" x14ac:dyDescent="0.2">
      <c r="R335" s="26"/>
      <c r="S335" s="20"/>
      <c r="W335" s="14"/>
      <c r="X335" s="14"/>
      <c r="Y335" s="27"/>
    </row>
    <row r="336" spans="14:26" x14ac:dyDescent="0.2">
      <c r="R336" s="26"/>
      <c r="S336" s="20"/>
      <c r="X336" s="14"/>
    </row>
    <row r="338" spans="14:25" x14ac:dyDescent="0.2">
      <c r="N338" s="20"/>
      <c r="R338" s="15"/>
      <c r="S338" s="20"/>
      <c r="X338" s="22"/>
      <c r="Y338" s="15"/>
    </row>
    <row r="339" spans="14:25" x14ac:dyDescent="0.2">
      <c r="R339" s="22"/>
      <c r="S339" s="20"/>
      <c r="T339" s="15"/>
      <c r="U339" s="15"/>
      <c r="V339" s="15"/>
      <c r="W339" s="15"/>
      <c r="X339" s="22"/>
      <c r="Y339" s="15"/>
    </row>
    <row r="340" spans="14:25" x14ac:dyDescent="0.2">
      <c r="N340" s="20"/>
      <c r="P340" s="20"/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</row>
    <row r="342" spans="14:25" x14ac:dyDescent="0.2">
      <c r="N342" s="25"/>
      <c r="P342" s="25"/>
      <c r="R342" s="25"/>
      <c r="S342" s="25"/>
      <c r="X342" s="25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48" spans="14:25" x14ac:dyDescent="0.2">
      <c r="R348" s="26"/>
      <c r="S348" s="20"/>
      <c r="W348" s="14"/>
      <c r="X348" s="14"/>
      <c r="Y348" s="27"/>
    </row>
    <row r="349" spans="14:25" x14ac:dyDescent="0.2">
      <c r="R349" s="26"/>
      <c r="S349" s="20"/>
      <c r="X349" s="14"/>
    </row>
    <row r="352" spans="14:25" x14ac:dyDescent="0.2">
      <c r="N352" s="25"/>
      <c r="P352" s="25"/>
      <c r="R352" s="25"/>
      <c r="S352" s="25"/>
      <c r="X352" s="25"/>
    </row>
    <row r="354" spans="14:25" x14ac:dyDescent="0.2">
      <c r="N354" s="20"/>
      <c r="R354" s="15"/>
      <c r="S354" s="20"/>
      <c r="X354" s="22"/>
      <c r="Y354" s="15"/>
    </row>
    <row r="355" spans="14:25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5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</row>
    <row r="358" spans="14:25" x14ac:dyDescent="0.2">
      <c r="N358" s="25"/>
      <c r="P358" s="25"/>
      <c r="R358" s="25"/>
      <c r="S358" s="25"/>
      <c r="X358" s="25"/>
    </row>
    <row r="360" spans="14:25" x14ac:dyDescent="0.2">
      <c r="N360" s="20"/>
      <c r="R360" s="15"/>
      <c r="S360" s="20"/>
      <c r="X360" s="22"/>
      <c r="Y360" s="15"/>
    </row>
    <row r="361" spans="14:25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5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6" spans="14:25" x14ac:dyDescent="0.2">
      <c r="R366" s="26"/>
      <c r="S366" s="20"/>
      <c r="W366" s="14"/>
      <c r="X366" s="14"/>
      <c r="Y366" s="27"/>
    </row>
    <row r="367" spans="14:25" x14ac:dyDescent="0.2">
      <c r="R367" s="26"/>
      <c r="S367" s="20"/>
      <c r="X367" s="14"/>
    </row>
    <row r="369" spans="14:26" x14ac:dyDescent="0.2">
      <c r="N369" s="20"/>
      <c r="R369" s="15"/>
      <c r="S369" s="20"/>
      <c r="X369" s="22"/>
      <c r="Y369" s="15"/>
    </row>
    <row r="370" spans="14:26" x14ac:dyDescent="0.2">
      <c r="R370" s="22"/>
      <c r="S370" s="20"/>
      <c r="T370" s="15"/>
      <c r="U370" s="15"/>
      <c r="V370" s="15"/>
      <c r="W370" s="15"/>
      <c r="X370" s="22"/>
      <c r="Y370" s="15"/>
    </row>
    <row r="371" spans="14:26" x14ac:dyDescent="0.2">
      <c r="N371" s="20"/>
      <c r="P371" s="20"/>
      <c r="R371" s="22"/>
      <c r="S371" s="20"/>
      <c r="T371" s="15"/>
      <c r="U371" s="15"/>
      <c r="V371" s="15"/>
      <c r="W371" s="15"/>
      <c r="X371" s="22"/>
      <c r="Y371" s="15"/>
    </row>
    <row r="373" spans="14:26" x14ac:dyDescent="0.2">
      <c r="R373" s="26"/>
      <c r="S373" s="20"/>
      <c r="W373" s="14"/>
      <c r="X373" s="14"/>
      <c r="Y373" s="27"/>
    </row>
    <row r="374" spans="14:26" x14ac:dyDescent="0.2">
      <c r="R374" s="26"/>
      <c r="S374" s="20"/>
      <c r="X374" s="14"/>
      <c r="Y374" s="27"/>
      <c r="Z374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Z361"/>
  <sheetViews>
    <sheetView showGridLines="0" zoomScaleNormal="50" zoomScaleSheetLayoutView="100" workbookViewId="0">
      <pane ySplit="7" topLeftCell="A8" activePane="bottomLeft" state="frozenSplit"/>
      <selection pane="bottomLeft" activeCell="A4" sqref="A4:J4"/>
    </sheetView>
  </sheetViews>
  <sheetFormatPr defaultColWidth="9.77734375" defaultRowHeight="10" x14ac:dyDescent="0.2"/>
  <cols>
    <col min="1" max="1" width="23.109375" style="11" customWidth="1"/>
    <col min="2" max="2" width="53.6640625" style="20" bestFit="1" customWidth="1"/>
    <col min="3" max="3" width="19.44140625" style="11" customWidth="1"/>
    <col min="4" max="4" width="18" style="11" customWidth="1"/>
    <col min="5" max="5" width="17.44140625" style="42" customWidth="1"/>
    <col min="6" max="6" width="13.77734375" style="42" customWidth="1"/>
    <col min="7" max="9" width="13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2" t="s">
        <v>121</v>
      </c>
      <c r="B1" s="13"/>
      <c r="C1" s="13"/>
      <c r="D1" s="12"/>
      <c r="E1" s="63"/>
      <c r="F1" s="63"/>
      <c r="G1" s="13"/>
      <c r="H1" s="13"/>
      <c r="I1" s="13"/>
      <c r="J1" s="13"/>
      <c r="K1" s="1"/>
    </row>
    <row r="2" spans="1:11" ht="13" x14ac:dyDescent="0.3">
      <c r="A2" s="82" t="s">
        <v>129</v>
      </c>
      <c r="B2" s="13"/>
      <c r="C2" s="13"/>
      <c r="D2" s="12"/>
      <c r="E2" s="63"/>
      <c r="F2" s="63"/>
      <c r="G2" s="13"/>
      <c r="H2" s="13"/>
      <c r="I2" s="13"/>
      <c r="J2" s="13"/>
      <c r="K2" s="1"/>
    </row>
    <row r="3" spans="1:11" ht="13" x14ac:dyDescent="0.3">
      <c r="A3" s="82" t="s">
        <v>219</v>
      </c>
      <c r="B3" s="13"/>
      <c r="C3" s="13"/>
      <c r="D3" s="12"/>
      <c r="E3" s="63"/>
      <c r="F3" s="63"/>
      <c r="G3" s="13"/>
      <c r="H3" s="13"/>
      <c r="I3" s="13"/>
      <c r="J3" s="13"/>
      <c r="K3" s="1"/>
    </row>
    <row r="4" spans="1:11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1" ht="10.5" x14ac:dyDescent="0.25">
      <c r="A5" s="3"/>
      <c r="B5" s="3"/>
      <c r="C5" s="1"/>
      <c r="D5" s="1"/>
      <c r="E5" s="33"/>
      <c r="F5" s="33"/>
      <c r="G5" s="1"/>
      <c r="H5" s="1"/>
      <c r="I5" s="1"/>
      <c r="J5" s="1"/>
      <c r="K5" s="1"/>
    </row>
    <row r="6" spans="1:11" s="30" customFormat="1" ht="34.5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11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11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11" ht="10.5" x14ac:dyDescent="0.25">
      <c r="A9" s="28" t="s">
        <v>18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17</v>
      </c>
      <c r="B11" s="20" t="s">
        <v>211</v>
      </c>
      <c r="C11" s="35">
        <v>4804136</v>
      </c>
      <c r="D11" s="110">
        <v>37778</v>
      </c>
      <c r="E11" s="36">
        <v>3677</v>
      </c>
      <c r="F11" s="36">
        <v>7289</v>
      </c>
      <c r="G11" s="111">
        <f>ROUND(F11/E11,5)</f>
        <v>1.9823200000000001</v>
      </c>
      <c r="H11" s="112">
        <f>ROUND(C11/I11*G11,2)</f>
        <v>503.29</v>
      </c>
      <c r="I11" s="113">
        <v>18922</v>
      </c>
      <c r="J11" s="37">
        <f>ROUND(C11*G11,0)*(1.098)</f>
        <v>10456621.83</v>
      </c>
    </row>
    <row r="12" spans="1:11" x14ac:dyDescent="0.2">
      <c r="A12" s="20" t="s">
        <v>23</v>
      </c>
      <c r="B12" s="20" t="s">
        <v>212</v>
      </c>
      <c r="C12" s="84">
        <v>21175050</v>
      </c>
      <c r="D12" s="48">
        <v>38032</v>
      </c>
      <c r="E12" s="36">
        <v>3802</v>
      </c>
      <c r="F12" s="36">
        <v>7289</v>
      </c>
      <c r="G12" s="111">
        <f>ROUND(F12/E12,5)</f>
        <v>1.9171499999999999</v>
      </c>
      <c r="H12" s="112">
        <f>ROUND(C12/I12*G12,2)</f>
        <v>253.11</v>
      </c>
      <c r="I12" s="49">
        <v>160385</v>
      </c>
      <c r="J12" s="37">
        <f>ROUND(C12*G12,0)*(1.098)</f>
        <v>44574130.206</v>
      </c>
    </row>
    <row r="13" spans="1:11" customFormat="1" ht="10.5" x14ac:dyDescent="0.25">
      <c r="A13" s="40"/>
      <c r="B13" s="41"/>
      <c r="C13" s="35"/>
      <c r="D13" s="32"/>
      <c r="E13" s="33"/>
      <c r="F13" s="6"/>
      <c r="G13" s="7"/>
      <c r="H13" s="9"/>
      <c r="I13" s="4"/>
      <c r="J13" s="10"/>
    </row>
    <row r="14" spans="1:11" ht="10.5" x14ac:dyDescent="0.25">
      <c r="A14" s="3"/>
      <c r="B14" s="119" t="s">
        <v>9</v>
      </c>
      <c r="C14" s="4"/>
      <c r="D14" s="5"/>
      <c r="E14" s="6"/>
      <c r="F14" s="6"/>
      <c r="G14" s="7"/>
      <c r="H14" s="6"/>
      <c r="I14" s="8">
        <f>SUM(I11:I13)</f>
        <v>179307</v>
      </c>
      <c r="J14" s="8">
        <f>SUM(J11:J13)</f>
        <v>55030752.035999998</v>
      </c>
      <c r="K14" s="1"/>
    </row>
    <row r="15" spans="1:11" ht="10.5" x14ac:dyDescent="0.25">
      <c r="A15" s="3"/>
      <c r="B15" s="3"/>
      <c r="C15" s="4"/>
      <c r="D15" s="5"/>
      <c r="E15" s="6"/>
      <c r="F15" s="6"/>
      <c r="G15" s="7"/>
      <c r="H15" s="6"/>
      <c r="I15" s="8"/>
      <c r="J15" s="8"/>
      <c r="K15" s="1"/>
    </row>
    <row r="16" spans="1:11" ht="10.5" x14ac:dyDescent="0.25">
      <c r="A16" s="3"/>
      <c r="B16" s="3" t="s">
        <v>127</v>
      </c>
      <c r="C16" s="4"/>
      <c r="D16" s="5"/>
      <c r="E16" s="6"/>
      <c r="F16" s="6"/>
      <c r="G16" s="7"/>
      <c r="H16" s="9">
        <f>ROUND(J14/I14,2)</f>
        <v>306.91000000000003</v>
      </c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9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7"/>
      <c r="H18" s="6"/>
      <c r="I18" s="8"/>
      <c r="J18" s="8"/>
      <c r="K18" s="1"/>
      <c r="N18" s="20"/>
    </row>
    <row r="19" spans="1:25" ht="10.5" x14ac:dyDescent="0.25">
      <c r="A19" s="3"/>
      <c r="B19" s="3"/>
      <c r="C19" s="2"/>
      <c r="D19" s="1"/>
      <c r="E19" s="6"/>
      <c r="F19" s="6"/>
      <c r="G19" s="7"/>
      <c r="H19" s="6"/>
      <c r="I19" s="8"/>
      <c r="J19" s="8"/>
      <c r="K19" s="1"/>
    </row>
    <row r="20" spans="1:25" ht="10.5" x14ac:dyDescent="0.25">
      <c r="A20" s="3"/>
      <c r="B20" s="3"/>
      <c r="C20" s="2"/>
      <c r="D20" s="1"/>
      <c r="E20" s="6"/>
      <c r="F20" s="6"/>
      <c r="G20" s="21"/>
      <c r="H20" s="6"/>
      <c r="I20" s="8"/>
      <c r="J20" s="8"/>
      <c r="K20" s="1"/>
      <c r="N20" s="20"/>
      <c r="R20" s="15"/>
      <c r="S20" s="20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  <c r="R21" s="22"/>
      <c r="S21" s="20"/>
      <c r="T21" s="15"/>
      <c r="U21" s="15"/>
      <c r="V21" s="15"/>
      <c r="W21" s="15"/>
      <c r="X21" s="22"/>
      <c r="Y21" s="15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  <c r="N22" s="20"/>
      <c r="P22" s="20"/>
      <c r="R22" s="22"/>
      <c r="S22" s="20"/>
      <c r="T22" s="15"/>
      <c r="U22" s="15"/>
      <c r="V22" s="15"/>
      <c r="W22" s="15"/>
      <c r="X22" s="22"/>
      <c r="Y22" s="15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2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3"/>
      <c r="F26" s="33"/>
      <c r="G26" s="1"/>
      <c r="H26" s="23"/>
      <c r="I26" s="1"/>
      <c r="J26" s="8"/>
      <c r="K26" s="1"/>
    </row>
    <row r="27" spans="1:25" ht="10.5" x14ac:dyDescent="0.25">
      <c r="A27" s="3"/>
      <c r="B27" s="3"/>
      <c r="C27" s="2"/>
      <c r="D27" s="1"/>
      <c r="E27" s="33"/>
      <c r="F27" s="33"/>
      <c r="G27" s="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33"/>
      <c r="F28" s="33"/>
      <c r="G28" s="1"/>
      <c r="H28" s="23"/>
      <c r="I28" s="1"/>
      <c r="J28" s="8"/>
      <c r="K28" s="1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H31" s="18"/>
      <c r="J31" s="24"/>
    </row>
    <row r="32" spans="1:25" x14ac:dyDescent="0.2">
      <c r="A32" s="20"/>
      <c r="C32" s="14"/>
      <c r="H32" s="18"/>
      <c r="J32" s="24"/>
    </row>
    <row r="33" spans="1:25" x14ac:dyDescent="0.2">
      <c r="A33" s="20"/>
      <c r="C33" s="14"/>
      <c r="G33" s="17"/>
      <c r="H33" s="18"/>
      <c r="J33" s="24"/>
    </row>
    <row r="34" spans="1:25" x14ac:dyDescent="0.2">
      <c r="A34" s="20"/>
      <c r="C34" s="14"/>
      <c r="G34" s="17"/>
      <c r="H34" s="18"/>
      <c r="J34" s="14"/>
      <c r="N34" s="20"/>
      <c r="R34" s="15"/>
      <c r="S34" s="20"/>
      <c r="X34" s="22"/>
      <c r="Y34" s="15"/>
    </row>
    <row r="35" spans="1:25" x14ac:dyDescent="0.2">
      <c r="A35" s="20"/>
      <c r="C35" s="14"/>
      <c r="G35" s="17"/>
      <c r="H35" s="18"/>
      <c r="J35" s="14"/>
      <c r="R35" s="22"/>
      <c r="S35" s="20"/>
      <c r="T35" s="15"/>
      <c r="U35" s="15"/>
      <c r="V35" s="15"/>
      <c r="W35" s="15"/>
      <c r="X35" s="22"/>
      <c r="Y35" s="15"/>
    </row>
    <row r="36" spans="1:25" x14ac:dyDescent="0.2">
      <c r="A36" s="20"/>
      <c r="C36" s="14"/>
      <c r="G36" s="17"/>
      <c r="H36" s="18"/>
      <c r="J36" s="14"/>
      <c r="N36" s="20"/>
      <c r="P36" s="20"/>
      <c r="R36" s="22"/>
      <c r="S36" s="20"/>
      <c r="T36" s="15"/>
      <c r="U36" s="15"/>
      <c r="V36" s="15"/>
      <c r="W36" s="15"/>
      <c r="X36" s="22"/>
      <c r="Y36" s="15"/>
    </row>
    <row r="37" spans="1:25" x14ac:dyDescent="0.2">
      <c r="A37" s="20"/>
      <c r="C37" s="14"/>
      <c r="G37" s="17"/>
      <c r="H37" s="18"/>
      <c r="J37" s="14"/>
    </row>
    <row r="38" spans="1:25" x14ac:dyDescent="0.2">
      <c r="A38" s="20"/>
      <c r="C38" s="14"/>
      <c r="G38" s="17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H49" s="18"/>
      <c r="J49" s="14"/>
    </row>
    <row r="50" spans="3:25" x14ac:dyDescent="0.2">
      <c r="C50" s="14"/>
      <c r="H50" s="18"/>
      <c r="J50" s="14"/>
    </row>
    <row r="51" spans="3:25" x14ac:dyDescent="0.2">
      <c r="C51" s="14"/>
      <c r="G51" s="17"/>
      <c r="H51" s="18"/>
      <c r="J51" s="14"/>
    </row>
    <row r="52" spans="3:25" x14ac:dyDescent="0.2">
      <c r="C52" s="14"/>
      <c r="G52" s="17"/>
      <c r="H52" s="18"/>
      <c r="J52" s="14"/>
      <c r="N52" s="20"/>
      <c r="R52" s="15"/>
      <c r="S52" s="20"/>
      <c r="X52" s="22"/>
      <c r="Y52" s="15"/>
    </row>
    <row r="53" spans="3:25" x14ac:dyDescent="0.2"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3:25" x14ac:dyDescent="0.2"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3:25" x14ac:dyDescent="0.2">
      <c r="C55" s="14"/>
      <c r="G55" s="17"/>
      <c r="H55" s="18"/>
      <c r="J55" s="14"/>
    </row>
    <row r="56" spans="3:25" x14ac:dyDescent="0.2">
      <c r="C56" s="14"/>
      <c r="H56" s="18"/>
      <c r="J56" s="14"/>
    </row>
    <row r="57" spans="3:25" x14ac:dyDescent="0.2">
      <c r="C57" s="14"/>
      <c r="G57" s="17"/>
      <c r="H57" s="18"/>
      <c r="J57" s="14"/>
    </row>
    <row r="58" spans="3:25" x14ac:dyDescent="0.2">
      <c r="C58" s="14"/>
      <c r="G58" s="17"/>
      <c r="H58" s="18"/>
      <c r="J58" s="14"/>
      <c r="N58" s="20"/>
      <c r="R58" s="15"/>
      <c r="S58" s="20"/>
      <c r="X58" s="22"/>
      <c r="Y58" s="15"/>
    </row>
    <row r="59" spans="3:25" x14ac:dyDescent="0.2">
      <c r="C59" s="14"/>
      <c r="G59" s="17"/>
      <c r="H59" s="18"/>
      <c r="J59" s="14"/>
      <c r="R59" s="22"/>
      <c r="S59" s="20"/>
      <c r="T59" s="15"/>
      <c r="U59" s="15"/>
      <c r="V59" s="15"/>
      <c r="W59" s="15"/>
      <c r="X59" s="22"/>
      <c r="Y59" s="15"/>
    </row>
    <row r="60" spans="3:25" x14ac:dyDescent="0.2">
      <c r="C60" s="14"/>
      <c r="G60" s="17"/>
      <c r="H60" s="18"/>
      <c r="J60" s="14"/>
      <c r="N60" s="20"/>
      <c r="P60" s="20"/>
      <c r="R60" s="22"/>
      <c r="S60" s="20"/>
      <c r="T60" s="15"/>
      <c r="U60" s="15"/>
      <c r="V60" s="15"/>
      <c r="W60" s="15"/>
      <c r="X60" s="22"/>
      <c r="Y60" s="15"/>
    </row>
    <row r="61" spans="3:25" x14ac:dyDescent="0.2">
      <c r="C61" s="14"/>
      <c r="G61" s="17"/>
      <c r="H61" s="18"/>
      <c r="J61" s="14"/>
      <c r="N61" s="20"/>
    </row>
    <row r="62" spans="3:25" x14ac:dyDescent="0.2">
      <c r="C62" s="14"/>
      <c r="G62" s="17"/>
      <c r="H62" s="18"/>
      <c r="J62" s="14"/>
      <c r="N62" s="25"/>
      <c r="P62" s="25"/>
      <c r="R62" s="25"/>
      <c r="S62" s="25"/>
      <c r="X62" s="25"/>
    </row>
    <row r="63" spans="3:25" x14ac:dyDescent="0.2">
      <c r="C63" s="14"/>
      <c r="G63" s="17"/>
      <c r="H63" s="18"/>
      <c r="J63" s="14"/>
    </row>
    <row r="64" spans="3:25" x14ac:dyDescent="0.2">
      <c r="C64" s="14"/>
      <c r="G64" s="17"/>
      <c r="H64" s="18"/>
      <c r="J64" s="14"/>
    </row>
    <row r="65" spans="3:26" x14ac:dyDescent="0.2">
      <c r="C65" s="14"/>
      <c r="G65" s="17"/>
      <c r="H65" s="18"/>
      <c r="J65" s="14"/>
      <c r="N65" s="20"/>
      <c r="R65" s="15"/>
      <c r="S65" s="20"/>
      <c r="X65" s="22"/>
      <c r="Y65" s="15"/>
    </row>
    <row r="66" spans="3:26" x14ac:dyDescent="0.2">
      <c r="C66" s="14"/>
      <c r="G66" s="17"/>
      <c r="H66" s="18"/>
      <c r="J66" s="14"/>
      <c r="R66" s="22"/>
      <c r="S66" s="20"/>
      <c r="T66" s="15"/>
      <c r="U66" s="15"/>
      <c r="V66" s="15"/>
      <c r="W66" s="15"/>
      <c r="X66" s="22"/>
      <c r="Y66" s="15"/>
    </row>
    <row r="67" spans="3:26" x14ac:dyDescent="0.2">
      <c r="C67" s="14"/>
      <c r="G67" s="17"/>
      <c r="H67" s="18"/>
      <c r="J67" s="14"/>
      <c r="N67" s="20"/>
      <c r="P67" s="20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</row>
    <row r="69" spans="3:26" x14ac:dyDescent="0.2">
      <c r="C69" s="14"/>
      <c r="H69" s="18"/>
      <c r="J69" s="14"/>
    </row>
    <row r="70" spans="3:26" x14ac:dyDescent="0.2">
      <c r="C70" s="14"/>
      <c r="H70" s="18"/>
      <c r="J70" s="14"/>
    </row>
    <row r="71" spans="3:26" x14ac:dyDescent="0.2">
      <c r="C71" s="14"/>
      <c r="H71" s="18"/>
      <c r="J71" s="14"/>
    </row>
    <row r="72" spans="3:26" x14ac:dyDescent="0.2">
      <c r="C72" s="14"/>
      <c r="G72" s="17"/>
      <c r="H72" s="18"/>
      <c r="J72" s="14"/>
      <c r="Z72" s="20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G78" s="17"/>
      <c r="H78" s="18"/>
      <c r="J78" s="14"/>
      <c r="R78" s="26"/>
      <c r="S78" s="20"/>
      <c r="X78" s="14"/>
    </row>
    <row r="79" spans="3:26" x14ac:dyDescent="0.2">
      <c r="C79" s="14"/>
      <c r="G79" s="17"/>
      <c r="H79" s="18"/>
      <c r="J79" s="14"/>
    </row>
    <row r="80" spans="3:26" x14ac:dyDescent="0.2">
      <c r="C80" s="14"/>
      <c r="G80" s="17"/>
      <c r="H80" s="18"/>
      <c r="J80" s="14"/>
      <c r="N80" s="20"/>
      <c r="R80" s="15"/>
      <c r="S80" s="20"/>
      <c r="X80" s="22"/>
      <c r="Y80" s="15"/>
    </row>
    <row r="81" spans="3:25" x14ac:dyDescent="0.2">
      <c r="C81" s="14"/>
      <c r="G81" s="17"/>
      <c r="H81" s="18"/>
      <c r="J81" s="14"/>
      <c r="R81" s="22"/>
      <c r="S81" s="20"/>
      <c r="T81" s="15"/>
      <c r="U81" s="15"/>
      <c r="V81" s="15"/>
      <c r="W81" s="15"/>
      <c r="X81" s="22"/>
      <c r="Y81" s="15"/>
    </row>
    <row r="82" spans="3:25" x14ac:dyDescent="0.2">
      <c r="C82" s="14"/>
      <c r="G82" s="17"/>
      <c r="H82" s="18"/>
      <c r="J82" s="14"/>
      <c r="N82" s="20"/>
      <c r="P82" s="20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</row>
    <row r="84" spans="3:25" x14ac:dyDescent="0.2">
      <c r="C84" s="14"/>
      <c r="H84" s="18"/>
      <c r="J84" s="14"/>
    </row>
    <row r="85" spans="3:25" x14ac:dyDescent="0.2">
      <c r="C85" s="14"/>
      <c r="G85" s="17"/>
      <c r="H85" s="18"/>
      <c r="J85" s="14"/>
    </row>
    <row r="86" spans="3:25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5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G95" s="17"/>
      <c r="H95" s="18"/>
      <c r="J95" s="14"/>
    </row>
    <row r="96" spans="3:25" x14ac:dyDescent="0.2">
      <c r="C96" s="14"/>
      <c r="G96" s="17"/>
      <c r="H96" s="18"/>
      <c r="J96" s="14"/>
      <c r="N96" s="20"/>
      <c r="R96" s="15"/>
      <c r="S96" s="20"/>
      <c r="X96" s="22"/>
      <c r="Y96" s="15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  <c r="N98" s="20"/>
      <c r="P98" s="20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3:25" x14ac:dyDescent="0.2"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G115" s="17"/>
      <c r="H115" s="18"/>
      <c r="J115" s="14"/>
      <c r="Z115" s="20"/>
    </row>
    <row r="116" spans="3:26" x14ac:dyDescent="0.2">
      <c r="C116" s="14"/>
      <c r="G116" s="17"/>
      <c r="H116" s="18"/>
      <c r="J116" s="14"/>
      <c r="N116" s="20"/>
    </row>
    <row r="117" spans="3:26" x14ac:dyDescent="0.2">
      <c r="C117" s="14"/>
      <c r="G117" s="17"/>
      <c r="H117" s="18"/>
      <c r="J117" s="14"/>
      <c r="N117" s="20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  <c r="N119" s="20"/>
      <c r="R119" s="15"/>
      <c r="S119" s="20"/>
      <c r="X119" s="22"/>
      <c r="Y119" s="15"/>
    </row>
    <row r="120" spans="3:26" x14ac:dyDescent="0.2">
      <c r="C120" s="14"/>
      <c r="G120" s="17"/>
      <c r="H120" s="18"/>
      <c r="J120" s="14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  <c r="N121" s="20"/>
      <c r="P121" s="20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6"/>
      <c r="J124" s="14"/>
    </row>
    <row r="125" spans="3:26" x14ac:dyDescent="0.2">
      <c r="C125" s="14"/>
      <c r="G125" s="17"/>
      <c r="H125" s="16"/>
      <c r="J125" s="14"/>
      <c r="R125" s="26"/>
      <c r="S125" s="20"/>
      <c r="W125" s="14"/>
      <c r="X125" s="14"/>
      <c r="Y125" s="27"/>
    </row>
    <row r="126" spans="3:26" x14ac:dyDescent="0.2">
      <c r="C126" s="14"/>
      <c r="G126" s="17"/>
      <c r="H126" s="16"/>
      <c r="J126" s="14"/>
      <c r="R126" s="26"/>
      <c r="S126" s="20"/>
      <c r="X126" s="14"/>
    </row>
    <row r="127" spans="3:26" x14ac:dyDescent="0.2">
      <c r="C127" s="14"/>
      <c r="G127" s="17"/>
      <c r="H127" s="16"/>
      <c r="J127" s="14"/>
    </row>
    <row r="128" spans="3:26" x14ac:dyDescent="0.2">
      <c r="C128" s="14"/>
      <c r="G128" s="17"/>
      <c r="H128" s="16"/>
      <c r="J128" s="14"/>
      <c r="N128" s="20"/>
      <c r="R128" s="15"/>
      <c r="S128" s="20"/>
      <c r="X128" s="22"/>
      <c r="Y128" s="15"/>
    </row>
    <row r="129" spans="3:25" x14ac:dyDescent="0.2">
      <c r="C129" s="14"/>
      <c r="G129" s="17"/>
      <c r="H129" s="16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6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</row>
    <row r="132" spans="3:25" x14ac:dyDescent="0.2">
      <c r="C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6"/>
      <c r="J139" s="14"/>
      <c r="N139" s="20"/>
    </row>
    <row r="140" spans="3:25" x14ac:dyDescent="0.2">
      <c r="C140" s="14"/>
      <c r="N140" s="25"/>
      <c r="P140" s="25"/>
      <c r="R140" s="25"/>
      <c r="S140" s="25"/>
      <c r="X140" s="25"/>
    </row>
    <row r="141" spans="3:25" x14ac:dyDescent="0.2">
      <c r="C141" s="14"/>
    </row>
    <row r="142" spans="3:25" x14ac:dyDescent="0.2">
      <c r="C142" s="14"/>
      <c r="N142" s="20"/>
      <c r="R142" s="15"/>
      <c r="S142" s="20"/>
      <c r="X142" s="22"/>
      <c r="Y142" s="15"/>
    </row>
    <row r="143" spans="3:25" x14ac:dyDescent="0.2">
      <c r="C143" s="14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14:26" x14ac:dyDescent="0.2">
      <c r="N145" s="20"/>
    </row>
    <row r="146" spans="14:26" x14ac:dyDescent="0.2">
      <c r="N146" s="25"/>
      <c r="P146" s="25"/>
      <c r="R146" s="25"/>
      <c r="S146" s="25"/>
      <c r="X146" s="25"/>
    </row>
    <row r="148" spans="14:26" x14ac:dyDescent="0.2">
      <c r="N148" s="20"/>
      <c r="R148" s="15"/>
      <c r="S148" s="20"/>
      <c r="X148" s="22"/>
      <c r="Y148" s="15"/>
    </row>
    <row r="149" spans="14:26" x14ac:dyDescent="0.2">
      <c r="R149" s="22"/>
      <c r="S149" s="20"/>
      <c r="T149" s="15"/>
      <c r="U149" s="15"/>
      <c r="V149" s="15"/>
      <c r="W149" s="15"/>
      <c r="X149" s="22"/>
      <c r="Y149" s="15"/>
    </row>
    <row r="150" spans="14:26" x14ac:dyDescent="0.2"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4" spans="14:26" x14ac:dyDescent="0.2">
      <c r="R154" s="26"/>
      <c r="S154" s="20"/>
      <c r="W154" s="14"/>
      <c r="X154" s="14"/>
      <c r="Y154" s="27"/>
    </row>
    <row r="155" spans="14:26" x14ac:dyDescent="0.2">
      <c r="R155" s="26"/>
      <c r="S155" s="20"/>
      <c r="X155" s="14"/>
      <c r="Z155" s="20"/>
    </row>
    <row r="156" spans="14:26" x14ac:dyDescent="0.2">
      <c r="N156" s="20"/>
      <c r="R156" s="15"/>
      <c r="S156" s="20"/>
      <c r="X156" s="22"/>
      <c r="Y156" s="15"/>
    </row>
    <row r="157" spans="14:26" x14ac:dyDescent="0.2">
      <c r="R157" s="22"/>
      <c r="S157" s="20"/>
      <c r="T157" s="15"/>
      <c r="U157" s="15"/>
      <c r="V157" s="15"/>
      <c r="W157" s="15"/>
      <c r="X157" s="22"/>
      <c r="Y157" s="15"/>
    </row>
    <row r="158" spans="14:26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0" spans="14:26" x14ac:dyDescent="0.2">
      <c r="R160" s="26"/>
      <c r="S160" s="20"/>
      <c r="W160" s="14"/>
      <c r="X160" s="14"/>
      <c r="Y160" s="27"/>
    </row>
    <row r="161" spans="14:25" x14ac:dyDescent="0.2">
      <c r="R161" s="26"/>
      <c r="S161" s="20"/>
      <c r="X161" s="14"/>
    </row>
    <row r="163" spans="14:25" x14ac:dyDescent="0.2">
      <c r="N163" s="20"/>
      <c r="R163" s="15"/>
      <c r="S163" s="20"/>
      <c r="X163" s="22"/>
      <c r="Y163" s="15"/>
    </row>
    <row r="164" spans="14:25" x14ac:dyDescent="0.2">
      <c r="R164" s="22"/>
      <c r="S164" s="20"/>
      <c r="T164" s="15"/>
      <c r="U164" s="15"/>
      <c r="V164" s="15"/>
      <c r="W164" s="15"/>
      <c r="X164" s="22"/>
      <c r="Y164" s="15"/>
    </row>
    <row r="165" spans="14:25" x14ac:dyDescent="0.2"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66" spans="14:25" x14ac:dyDescent="0.2">
      <c r="N166" s="20"/>
    </row>
    <row r="167" spans="14:25" x14ac:dyDescent="0.2">
      <c r="N167" s="25"/>
      <c r="P167" s="25"/>
      <c r="R167" s="25"/>
      <c r="S167" s="25"/>
      <c r="X167" s="25"/>
    </row>
    <row r="169" spans="14:25" x14ac:dyDescent="0.2">
      <c r="N169" s="20"/>
      <c r="R169" s="15"/>
      <c r="S169" s="20"/>
      <c r="X169" s="22"/>
      <c r="Y169" s="15"/>
    </row>
    <row r="170" spans="14:25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5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7" spans="14:25" x14ac:dyDescent="0.2">
      <c r="R177" s="26"/>
      <c r="S177" s="20"/>
      <c r="W177" s="14"/>
      <c r="X177" s="14"/>
      <c r="Y177" s="27"/>
    </row>
    <row r="178" spans="14:25" x14ac:dyDescent="0.2">
      <c r="R178" s="26"/>
      <c r="S178" s="20"/>
      <c r="X178" s="14"/>
    </row>
    <row r="180" spans="14:25" x14ac:dyDescent="0.2">
      <c r="N180" s="20"/>
      <c r="R180" s="15"/>
      <c r="S180" s="20"/>
      <c r="X180" s="22"/>
      <c r="Y180" s="15"/>
    </row>
    <row r="181" spans="14:25" x14ac:dyDescent="0.2">
      <c r="R181" s="22"/>
      <c r="S181" s="20"/>
      <c r="T181" s="15"/>
      <c r="U181" s="15"/>
      <c r="V181" s="15"/>
      <c r="W181" s="15"/>
      <c r="X181" s="22"/>
      <c r="Y181" s="15"/>
    </row>
    <row r="182" spans="14:25" x14ac:dyDescent="0.2"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4" spans="14:25" x14ac:dyDescent="0.2">
      <c r="R184" s="26"/>
      <c r="S184" s="20"/>
      <c r="W184" s="14"/>
      <c r="X184" s="14"/>
      <c r="Y184" s="27"/>
    </row>
    <row r="185" spans="14:25" x14ac:dyDescent="0.2">
      <c r="R185" s="26"/>
      <c r="S185" s="20"/>
      <c r="X185" s="14"/>
    </row>
    <row r="187" spans="14:25" x14ac:dyDescent="0.2">
      <c r="N187" s="20"/>
      <c r="R187" s="15"/>
      <c r="S187" s="20"/>
      <c r="X187" s="22"/>
      <c r="Y187" s="15"/>
    </row>
    <row r="188" spans="14:25" x14ac:dyDescent="0.2">
      <c r="R188" s="22"/>
      <c r="S188" s="20"/>
      <c r="T188" s="15"/>
      <c r="U188" s="15"/>
      <c r="V188" s="15"/>
      <c r="W188" s="15"/>
      <c r="X188" s="22"/>
      <c r="Y188" s="15"/>
    </row>
    <row r="189" spans="14:25" x14ac:dyDescent="0.2"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1" spans="14:25" x14ac:dyDescent="0.2">
      <c r="R191" s="26"/>
      <c r="S191" s="20"/>
      <c r="W191" s="14"/>
      <c r="X191" s="14"/>
      <c r="Y191" s="27"/>
    </row>
    <row r="192" spans="14:25" x14ac:dyDescent="0.2">
      <c r="R192" s="26"/>
      <c r="S192" s="20"/>
      <c r="X192" s="14"/>
    </row>
    <row r="196" spans="14:26" x14ac:dyDescent="0.2">
      <c r="Z196" s="20"/>
    </row>
    <row r="197" spans="14:26" x14ac:dyDescent="0.2">
      <c r="N197" s="20"/>
    </row>
    <row r="198" spans="14:26" x14ac:dyDescent="0.2">
      <c r="N198" s="20"/>
    </row>
    <row r="200" spans="14:26" x14ac:dyDescent="0.2">
      <c r="N200" s="20"/>
      <c r="R200" s="15"/>
      <c r="S200" s="20"/>
      <c r="X200" s="22"/>
      <c r="Y200" s="15"/>
    </row>
    <row r="201" spans="14:26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6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6" x14ac:dyDescent="0.2">
      <c r="R204" s="26"/>
      <c r="S204" s="20"/>
      <c r="W204" s="14"/>
      <c r="X204" s="14"/>
      <c r="Y204" s="27"/>
    </row>
    <row r="205" spans="14:26" x14ac:dyDescent="0.2">
      <c r="R205" s="26"/>
      <c r="S205" s="20"/>
      <c r="X205" s="14"/>
    </row>
    <row r="207" spans="14:26" x14ac:dyDescent="0.2">
      <c r="N207" s="20"/>
      <c r="R207" s="15"/>
      <c r="S207" s="20"/>
      <c r="X207" s="22"/>
      <c r="Y207" s="15"/>
    </row>
    <row r="208" spans="14:26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5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4" spans="14:25" x14ac:dyDescent="0.2">
      <c r="R214" s="26"/>
      <c r="S214" s="20"/>
      <c r="W214" s="14"/>
      <c r="X214" s="14"/>
      <c r="Y214" s="27"/>
    </row>
    <row r="215" spans="14:25" x14ac:dyDescent="0.2">
      <c r="R215" s="26"/>
      <c r="S215" s="20"/>
      <c r="X215" s="14"/>
    </row>
    <row r="217" spans="14:25" x14ac:dyDescent="0.2">
      <c r="N217" s="20"/>
      <c r="R217" s="15"/>
      <c r="S217" s="20"/>
      <c r="X217" s="22"/>
      <c r="Y217" s="15"/>
    </row>
    <row r="218" spans="14:25" x14ac:dyDescent="0.2">
      <c r="R218" s="22"/>
      <c r="S218" s="20"/>
      <c r="T218" s="15"/>
      <c r="U218" s="15"/>
      <c r="V218" s="15"/>
      <c r="W218" s="15"/>
      <c r="X218" s="22"/>
      <c r="Y218" s="15"/>
    </row>
    <row r="219" spans="14:25" x14ac:dyDescent="0.2"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</row>
    <row r="221" spans="14:25" x14ac:dyDescent="0.2">
      <c r="N221" s="25"/>
      <c r="P221" s="25"/>
      <c r="R221" s="25"/>
      <c r="S221" s="25"/>
      <c r="X221" s="25"/>
    </row>
    <row r="223" spans="14:25" x14ac:dyDescent="0.2">
      <c r="N223" s="20"/>
      <c r="R223" s="15"/>
      <c r="S223" s="20"/>
      <c r="X223" s="22"/>
      <c r="Y223" s="15"/>
    </row>
    <row r="224" spans="14:25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14:25" x14ac:dyDescent="0.2">
      <c r="N226" s="20"/>
    </row>
    <row r="227" spans="14:25" x14ac:dyDescent="0.2">
      <c r="N227" s="25"/>
      <c r="P227" s="25"/>
      <c r="R227" s="25"/>
      <c r="S227" s="25"/>
      <c r="X227" s="25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8" spans="14:25" x14ac:dyDescent="0.2">
      <c r="N238" s="25"/>
      <c r="P238" s="25"/>
      <c r="R238" s="25"/>
      <c r="S238" s="25"/>
      <c r="X238" s="25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4" spans="14:25" x14ac:dyDescent="0.2">
      <c r="R244" s="26"/>
      <c r="S244" s="20"/>
      <c r="W244" s="14"/>
      <c r="X244" s="14"/>
      <c r="Y244" s="27"/>
    </row>
    <row r="245" spans="14:25" x14ac:dyDescent="0.2">
      <c r="R245" s="26"/>
      <c r="S245" s="20"/>
      <c r="X245" s="14"/>
    </row>
    <row r="248" spans="14:25" x14ac:dyDescent="0.2">
      <c r="N248" s="25"/>
      <c r="P248" s="25"/>
      <c r="R248" s="25"/>
      <c r="S248" s="25"/>
      <c r="X248" s="25"/>
    </row>
    <row r="250" spans="14:25" x14ac:dyDescent="0.2">
      <c r="N250" s="20"/>
      <c r="R250" s="15"/>
      <c r="S250" s="20"/>
      <c r="X250" s="22"/>
      <c r="Y250" s="15"/>
    </row>
    <row r="251" spans="14:25" x14ac:dyDescent="0.2"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4" spans="14:25" x14ac:dyDescent="0.2">
      <c r="R254" s="26"/>
      <c r="S254" s="20"/>
      <c r="W254" s="14"/>
      <c r="X254" s="14"/>
      <c r="Y254" s="27"/>
    </row>
    <row r="255" spans="14:25" x14ac:dyDescent="0.2">
      <c r="R255" s="26"/>
      <c r="S255" s="20"/>
      <c r="X255" s="14"/>
    </row>
    <row r="257" spans="14:25" x14ac:dyDescent="0.2">
      <c r="N257" s="20"/>
      <c r="R257" s="15"/>
      <c r="S257" s="20"/>
      <c r="X257" s="22"/>
      <c r="Y257" s="15"/>
    </row>
    <row r="258" spans="14:25" x14ac:dyDescent="0.2">
      <c r="R258" s="22"/>
      <c r="S258" s="20"/>
      <c r="T258" s="15"/>
      <c r="U258" s="15"/>
      <c r="V258" s="15"/>
      <c r="W258" s="15"/>
      <c r="X258" s="22"/>
      <c r="Y258" s="15"/>
    </row>
    <row r="259" spans="14:25" x14ac:dyDescent="0.2">
      <c r="N259" s="20"/>
      <c r="P259" s="20"/>
      <c r="R259" s="22"/>
      <c r="S259" s="20"/>
      <c r="T259" s="15"/>
      <c r="U259" s="15"/>
      <c r="V259" s="15"/>
      <c r="W259" s="15"/>
      <c r="X259" s="22"/>
      <c r="Y259" s="15"/>
    </row>
    <row r="261" spans="14:25" x14ac:dyDescent="0.2">
      <c r="R261" s="26"/>
      <c r="S261" s="20"/>
      <c r="W261" s="14"/>
      <c r="X261" s="14"/>
      <c r="Y261" s="27"/>
    </row>
    <row r="262" spans="14:25" x14ac:dyDescent="0.2">
      <c r="R262" s="26"/>
      <c r="S262" s="20"/>
      <c r="X262" s="14"/>
    </row>
    <row r="264" spans="14:25" x14ac:dyDescent="0.2">
      <c r="N264" s="20"/>
      <c r="R264" s="15"/>
      <c r="S264" s="20"/>
      <c r="X264" s="22"/>
      <c r="Y264" s="15"/>
    </row>
    <row r="265" spans="14:25" x14ac:dyDescent="0.2"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8" spans="14:25" x14ac:dyDescent="0.2">
      <c r="R268" s="26"/>
      <c r="S268" s="20"/>
      <c r="W268" s="14"/>
      <c r="X268" s="14"/>
      <c r="Y268" s="27"/>
    </row>
    <row r="269" spans="14:25" x14ac:dyDescent="0.2">
      <c r="R269" s="26"/>
      <c r="S269" s="20"/>
      <c r="X269" s="14"/>
    </row>
    <row r="278" spans="14:26" x14ac:dyDescent="0.2">
      <c r="Z278" s="20"/>
    </row>
    <row r="279" spans="14:26" x14ac:dyDescent="0.2">
      <c r="N279" s="20"/>
    </row>
    <row r="280" spans="14:26" x14ac:dyDescent="0.2">
      <c r="N280" s="20"/>
    </row>
    <row r="282" spans="14:26" x14ac:dyDescent="0.2">
      <c r="N282" s="20"/>
      <c r="R282" s="15"/>
      <c r="S282" s="20"/>
      <c r="X282" s="22"/>
      <c r="Y282" s="15"/>
    </row>
    <row r="283" spans="14:26" x14ac:dyDescent="0.2">
      <c r="R283" s="22"/>
      <c r="S283" s="20"/>
      <c r="T283" s="15"/>
      <c r="U283" s="15"/>
      <c r="V283" s="15"/>
      <c r="W283" s="15"/>
      <c r="X283" s="22"/>
      <c r="Y283" s="15"/>
    </row>
    <row r="284" spans="14:26" x14ac:dyDescent="0.2"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90" spans="14:25" x14ac:dyDescent="0.2">
      <c r="R290" s="26"/>
      <c r="S290" s="20"/>
      <c r="W290" s="14"/>
      <c r="X290" s="14"/>
      <c r="Y290" s="27"/>
    </row>
    <row r="291" spans="14:25" x14ac:dyDescent="0.2">
      <c r="R291" s="26"/>
      <c r="S291" s="20"/>
      <c r="X291" s="14"/>
    </row>
    <row r="293" spans="14:25" x14ac:dyDescent="0.2">
      <c r="N293" s="20"/>
      <c r="R293" s="15"/>
      <c r="S293" s="20"/>
      <c r="X293" s="22"/>
      <c r="Y293" s="15"/>
    </row>
    <row r="294" spans="14:25" x14ac:dyDescent="0.2">
      <c r="R294" s="22"/>
      <c r="S294" s="20"/>
      <c r="T294" s="15"/>
      <c r="U294" s="15"/>
      <c r="V294" s="15"/>
      <c r="W294" s="15"/>
      <c r="X294" s="22"/>
      <c r="Y294" s="15"/>
    </row>
    <row r="295" spans="14:25" x14ac:dyDescent="0.2">
      <c r="N295" s="20"/>
      <c r="P295" s="20"/>
      <c r="R295" s="22"/>
      <c r="S295" s="20"/>
      <c r="T295" s="15"/>
      <c r="U295" s="15"/>
      <c r="V295" s="15"/>
      <c r="W295" s="15"/>
      <c r="X295" s="22"/>
      <c r="Y295" s="15"/>
    </row>
    <row r="302" spans="14:25" x14ac:dyDescent="0.2">
      <c r="R302" s="26"/>
      <c r="S302" s="20"/>
      <c r="W302" s="14"/>
      <c r="X302" s="14"/>
      <c r="Y302" s="27"/>
    </row>
    <row r="303" spans="14:25" x14ac:dyDescent="0.2">
      <c r="R303" s="26"/>
      <c r="S303" s="20"/>
      <c r="X303" s="14"/>
    </row>
    <row r="305" spans="14:26" x14ac:dyDescent="0.2">
      <c r="N305" s="20"/>
      <c r="R305" s="15"/>
      <c r="S305" s="20"/>
      <c r="X305" s="22"/>
      <c r="Y305" s="15"/>
    </row>
    <row r="306" spans="14:26" x14ac:dyDescent="0.2">
      <c r="R306" s="22"/>
      <c r="S306" s="20"/>
      <c r="T306" s="15"/>
      <c r="U306" s="15"/>
      <c r="V306" s="15"/>
      <c r="W306" s="15"/>
      <c r="X306" s="22"/>
      <c r="Y306" s="15"/>
    </row>
    <row r="307" spans="14:26" x14ac:dyDescent="0.2">
      <c r="N307" s="20"/>
      <c r="P307" s="20"/>
      <c r="R307" s="22"/>
      <c r="S307" s="20"/>
      <c r="T307" s="15"/>
      <c r="U307" s="15"/>
      <c r="V307" s="15"/>
      <c r="W307" s="15"/>
      <c r="X307" s="22"/>
      <c r="Y307" s="15"/>
    </row>
    <row r="310" spans="14:26" x14ac:dyDescent="0.2">
      <c r="R310" s="26"/>
      <c r="S310" s="20"/>
      <c r="W310" s="14"/>
      <c r="X310" s="14"/>
      <c r="Y310" s="27"/>
    </row>
    <row r="311" spans="14:26" x14ac:dyDescent="0.2">
      <c r="R311" s="26"/>
      <c r="S311" s="20"/>
      <c r="X311" s="14"/>
    </row>
    <row r="313" spans="14:26" x14ac:dyDescent="0.2">
      <c r="N313" s="20"/>
      <c r="R313" s="15"/>
      <c r="S313" s="20"/>
      <c r="X313" s="22"/>
      <c r="Y313" s="15"/>
    </row>
    <row r="314" spans="14:26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6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6" spans="14:26" x14ac:dyDescent="0.2">
      <c r="N316" s="20"/>
    </row>
    <row r="317" spans="14:26" x14ac:dyDescent="0.2">
      <c r="N317" s="25"/>
      <c r="P317" s="25"/>
      <c r="R317" s="25"/>
      <c r="S317" s="25"/>
      <c r="X317" s="25"/>
      <c r="Z317" s="20"/>
    </row>
    <row r="318" spans="14:26" x14ac:dyDescent="0.2">
      <c r="N318" s="20"/>
      <c r="R318" s="15"/>
      <c r="S318" s="20"/>
      <c r="X318" s="22"/>
      <c r="Y318" s="15"/>
    </row>
    <row r="319" spans="14:26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6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2" spans="14:25" x14ac:dyDescent="0.2">
      <c r="R322" s="26"/>
      <c r="S322" s="20"/>
      <c r="W322" s="14"/>
      <c r="X322" s="14"/>
      <c r="Y322" s="27"/>
    </row>
    <row r="323" spans="14:25" x14ac:dyDescent="0.2">
      <c r="R323" s="26"/>
      <c r="S323" s="20"/>
      <c r="X323" s="14"/>
    </row>
    <row r="325" spans="14:25" x14ac:dyDescent="0.2">
      <c r="N325" s="20"/>
      <c r="R325" s="15"/>
      <c r="S325" s="20"/>
      <c r="X325" s="22"/>
      <c r="Y325" s="15"/>
    </row>
    <row r="326" spans="14:25" x14ac:dyDescent="0.2">
      <c r="R326" s="22"/>
      <c r="S326" s="20"/>
      <c r="T326" s="15"/>
      <c r="U326" s="15"/>
      <c r="V326" s="15"/>
      <c r="W326" s="15"/>
      <c r="X326" s="22"/>
      <c r="Y326" s="15"/>
    </row>
    <row r="327" spans="14:25" x14ac:dyDescent="0.2"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28" spans="14:25" x14ac:dyDescent="0.2">
      <c r="N328" s="20"/>
    </row>
    <row r="329" spans="14:25" x14ac:dyDescent="0.2">
      <c r="N329" s="25"/>
      <c r="P329" s="25"/>
      <c r="R329" s="25"/>
      <c r="S329" s="25"/>
      <c r="X329" s="25"/>
    </row>
    <row r="331" spans="14:25" x14ac:dyDescent="0.2">
      <c r="N331" s="20"/>
      <c r="R331" s="15"/>
      <c r="S331" s="20"/>
      <c r="X331" s="22"/>
      <c r="Y331" s="15"/>
    </row>
    <row r="332" spans="14:25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5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5" spans="14:25" x14ac:dyDescent="0.2">
      <c r="R335" s="26"/>
      <c r="S335" s="20"/>
      <c r="W335" s="14"/>
      <c r="X335" s="14"/>
      <c r="Y335" s="27"/>
    </row>
    <row r="336" spans="14:25" x14ac:dyDescent="0.2">
      <c r="R336" s="26"/>
      <c r="S336" s="20"/>
      <c r="X336" s="14"/>
    </row>
    <row r="339" spans="14:25" x14ac:dyDescent="0.2">
      <c r="N339" s="25"/>
      <c r="P339" s="25"/>
      <c r="R339" s="25"/>
      <c r="S339" s="25"/>
      <c r="X339" s="25"/>
    </row>
    <row r="341" spans="14:25" x14ac:dyDescent="0.2">
      <c r="N341" s="20"/>
      <c r="R341" s="15"/>
      <c r="S341" s="20"/>
      <c r="X341" s="22"/>
      <c r="Y341" s="15"/>
    </row>
    <row r="342" spans="14:25" x14ac:dyDescent="0.2">
      <c r="R342" s="22"/>
      <c r="S342" s="20"/>
      <c r="T342" s="15"/>
      <c r="U342" s="15"/>
      <c r="V342" s="15"/>
      <c r="W342" s="15"/>
      <c r="X342" s="22"/>
      <c r="Y342" s="15"/>
    </row>
    <row r="343" spans="14:25" x14ac:dyDescent="0.2"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4" spans="14:25" x14ac:dyDescent="0.2">
      <c r="N344" s="20"/>
    </row>
    <row r="345" spans="14:25" x14ac:dyDescent="0.2">
      <c r="N345" s="25"/>
      <c r="P345" s="25"/>
      <c r="R345" s="25"/>
      <c r="S345" s="25"/>
      <c r="X345" s="25"/>
    </row>
    <row r="347" spans="14:25" x14ac:dyDescent="0.2">
      <c r="N347" s="20"/>
      <c r="R347" s="15"/>
      <c r="S347" s="20"/>
      <c r="X347" s="22"/>
      <c r="Y347" s="15"/>
    </row>
    <row r="348" spans="14:25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3" spans="14:26" x14ac:dyDescent="0.2">
      <c r="R353" s="26"/>
      <c r="S353" s="20"/>
      <c r="W353" s="14"/>
      <c r="X353" s="14"/>
      <c r="Y353" s="27"/>
    </row>
    <row r="354" spans="14:26" x14ac:dyDescent="0.2">
      <c r="R354" s="26"/>
      <c r="S354" s="20"/>
      <c r="X354" s="14"/>
    </row>
    <row r="356" spans="14:26" x14ac:dyDescent="0.2">
      <c r="N356" s="20"/>
      <c r="R356" s="15"/>
      <c r="S356" s="20"/>
      <c r="X356" s="22"/>
      <c r="Y356" s="15"/>
    </row>
    <row r="357" spans="14:26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6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0" spans="14:26" x14ac:dyDescent="0.2">
      <c r="R360" s="26"/>
      <c r="S360" s="20"/>
      <c r="W360" s="14"/>
      <c r="X360" s="14"/>
      <c r="Y360" s="27"/>
    </row>
    <row r="361" spans="14:26" x14ac:dyDescent="0.2">
      <c r="R361" s="26"/>
      <c r="S361" s="20"/>
      <c r="X361" s="14"/>
      <c r="Y361" s="27"/>
      <c r="Z361" s="20"/>
    </row>
  </sheetData>
  <phoneticPr fontId="8" type="noConversion"/>
  <printOptions horizontalCentered="1"/>
  <pageMargins left="0.5" right="0" top="0.46" bottom="0" header="0" footer="0.25"/>
  <pageSetup paperSize="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Z370"/>
  <sheetViews>
    <sheetView showGridLines="0" zoomScaleNormal="50" zoomScaleSheetLayoutView="100" workbookViewId="0">
      <pane ySplit="7" topLeftCell="A8" activePane="bottomLeft" state="frozenSplit"/>
      <selection pane="bottomLeft" activeCell="A4" sqref="A4:J4"/>
    </sheetView>
  </sheetViews>
  <sheetFormatPr defaultColWidth="9.77734375" defaultRowHeight="10" x14ac:dyDescent="0.2"/>
  <cols>
    <col min="1" max="1" width="29.77734375" style="11" customWidth="1"/>
    <col min="2" max="2" width="55.33203125" style="20" customWidth="1"/>
    <col min="3" max="3" width="18.77734375" style="11" customWidth="1"/>
    <col min="4" max="4" width="15.44140625" style="11" customWidth="1"/>
    <col min="5" max="5" width="17.33203125" style="42" customWidth="1"/>
    <col min="6" max="6" width="12.109375" style="42" customWidth="1"/>
    <col min="7" max="8" width="13.77734375" style="11" customWidth="1"/>
    <col min="9" max="9" width="10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34.5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23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23" s="30" customFormat="1" ht="25.5" customHeight="1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5" customHeight="1" x14ac:dyDescent="0.25">
      <c r="A9" s="28" t="s">
        <v>20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47</v>
      </c>
      <c r="B11" s="52" t="s">
        <v>48</v>
      </c>
      <c r="C11" s="38">
        <v>2334409</v>
      </c>
      <c r="D11" s="80">
        <v>39944</v>
      </c>
      <c r="E11" s="36">
        <v>4773</v>
      </c>
      <c r="F11" s="42">
        <v>7289</v>
      </c>
      <c r="G11" s="45">
        <f t="shared" ref="G11:G17" si="0">ROUND(F11/E11,5)</f>
        <v>1.5271300000000001</v>
      </c>
      <c r="H11" s="53">
        <f t="shared" ref="H11:H17" si="1">ROUND(C11/I11*G11,2)</f>
        <v>361.89</v>
      </c>
      <c r="I11" s="55">
        <v>9851</v>
      </c>
      <c r="J11" s="37">
        <f>(ROUND(C11*G11,0))*(1.098)</f>
        <v>3914310.7080000001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">
      <c r="A12" s="20" t="s">
        <v>14</v>
      </c>
      <c r="B12" s="52" t="s">
        <v>51</v>
      </c>
      <c r="C12" s="38">
        <v>4380947</v>
      </c>
      <c r="D12" s="80">
        <v>40078</v>
      </c>
      <c r="E12" s="36">
        <v>4764</v>
      </c>
      <c r="F12" s="42">
        <v>7289</v>
      </c>
      <c r="G12" s="45">
        <f t="shared" si="0"/>
        <v>1.5300199999999999</v>
      </c>
      <c r="H12" s="53">
        <f t="shared" si="1"/>
        <v>224.15</v>
      </c>
      <c r="I12" s="55">
        <v>29904</v>
      </c>
      <c r="J12" s="37">
        <f t="shared" ref="J12:J18" si="2">(ROUND(C12*G12,0))*(1.098)</f>
        <v>7359824.8260000004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20" t="s">
        <v>17</v>
      </c>
      <c r="B13" s="52" t="s">
        <v>62</v>
      </c>
      <c r="C13" s="38">
        <v>3096011</v>
      </c>
      <c r="D13" s="80">
        <v>40238</v>
      </c>
      <c r="E13" s="36">
        <v>4811</v>
      </c>
      <c r="F13" s="42">
        <v>7289</v>
      </c>
      <c r="G13" s="45">
        <f t="shared" si="0"/>
        <v>1.5150699999999999</v>
      </c>
      <c r="H13" s="53">
        <f t="shared" si="1"/>
        <v>103.23</v>
      </c>
      <c r="I13" s="55">
        <v>45440</v>
      </c>
      <c r="J13" s="37">
        <f t="shared" si="2"/>
        <v>5150358.9540000008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">
      <c r="A14" s="20" t="s">
        <v>4</v>
      </c>
      <c r="B14" s="52" t="s">
        <v>78</v>
      </c>
      <c r="C14" s="38">
        <v>5085920</v>
      </c>
      <c r="D14" s="80">
        <v>40603</v>
      </c>
      <c r="E14" s="36">
        <v>5010</v>
      </c>
      <c r="F14" s="42">
        <v>7289</v>
      </c>
      <c r="G14" s="45">
        <f t="shared" si="0"/>
        <v>1.45489</v>
      </c>
      <c r="H14" s="53">
        <f t="shared" si="1"/>
        <v>615.54</v>
      </c>
      <c r="I14" s="55">
        <v>12021</v>
      </c>
      <c r="J14" s="37">
        <f t="shared" si="2"/>
        <v>8124600.4920000006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2">
      <c r="A15" s="20" t="s">
        <v>49</v>
      </c>
      <c r="B15" s="52" t="s">
        <v>105</v>
      </c>
      <c r="C15" s="38">
        <v>2405680</v>
      </c>
      <c r="D15" s="80">
        <v>41388</v>
      </c>
      <c r="E15" s="36">
        <v>5257</v>
      </c>
      <c r="F15" s="42">
        <v>7289</v>
      </c>
      <c r="G15" s="45">
        <f t="shared" si="0"/>
        <v>1.38653</v>
      </c>
      <c r="H15" s="53">
        <f t="shared" si="1"/>
        <v>232.3</v>
      </c>
      <c r="I15" s="55">
        <v>14359</v>
      </c>
      <c r="J15" s="37">
        <f t="shared" si="2"/>
        <v>3662430.6060000001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86" customFormat="1" x14ac:dyDescent="0.2">
      <c r="A16" s="87" t="s">
        <v>173</v>
      </c>
      <c r="B16" s="93" t="s">
        <v>174</v>
      </c>
      <c r="C16" s="101">
        <v>24736693</v>
      </c>
      <c r="D16" s="102">
        <v>42826</v>
      </c>
      <c r="E16" s="95">
        <v>5802</v>
      </c>
      <c r="F16" s="42">
        <v>7289</v>
      </c>
      <c r="G16" s="96">
        <f t="shared" si="0"/>
        <v>1.2562899999999999</v>
      </c>
      <c r="H16" s="85">
        <f t="shared" si="1"/>
        <v>347.58</v>
      </c>
      <c r="I16" s="103">
        <v>89408</v>
      </c>
      <c r="J16" s="37">
        <f t="shared" si="2"/>
        <v>34121953.080000006</v>
      </c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</row>
    <row r="17" spans="1:25" s="86" customFormat="1" x14ac:dyDescent="0.2">
      <c r="A17" s="87" t="s">
        <v>4</v>
      </c>
      <c r="B17" s="93" t="s">
        <v>181</v>
      </c>
      <c r="C17" s="101">
        <v>20097653</v>
      </c>
      <c r="D17" s="102">
        <v>43041</v>
      </c>
      <c r="E17" s="95">
        <v>5902</v>
      </c>
      <c r="F17" s="42">
        <v>7289</v>
      </c>
      <c r="G17" s="96">
        <f t="shared" si="0"/>
        <v>1.2350099999999999</v>
      </c>
      <c r="H17" s="85">
        <f t="shared" si="1"/>
        <v>402.03</v>
      </c>
      <c r="I17" s="103">
        <v>61738</v>
      </c>
      <c r="J17" s="37">
        <f t="shared" si="2"/>
        <v>27253240.596000001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</row>
    <row r="18" spans="1:25" x14ac:dyDescent="0.2">
      <c r="A18" s="20" t="s">
        <v>6</v>
      </c>
      <c r="B18" s="52" t="s">
        <v>193</v>
      </c>
      <c r="C18" s="38">
        <v>6518063</v>
      </c>
      <c r="D18" s="80">
        <v>43208</v>
      </c>
      <c r="E18" s="36">
        <v>5954</v>
      </c>
      <c r="F18" s="42">
        <v>7289</v>
      </c>
      <c r="G18" s="45">
        <f>ROUND(F18/E18,5)</f>
        <v>1.2242200000000001</v>
      </c>
      <c r="H18" s="53">
        <f>ROUND(C18/I18*G18,2)</f>
        <v>232.28</v>
      </c>
      <c r="I18" s="55">
        <v>34353</v>
      </c>
      <c r="J18" s="37">
        <f t="shared" si="2"/>
        <v>8761538.2140000015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5" ht="10.5" x14ac:dyDescent="0.25">
      <c r="A19" s="20"/>
      <c r="C19" s="35"/>
      <c r="D19" s="39"/>
      <c r="E19" s="6"/>
      <c r="F19" s="6"/>
      <c r="G19" s="7"/>
      <c r="H19" s="9"/>
      <c r="I19" s="8"/>
      <c r="J19" s="10"/>
      <c r="K19" s="1"/>
    </row>
    <row r="20" spans="1:25" ht="10.5" x14ac:dyDescent="0.25">
      <c r="A20" s="3"/>
      <c r="B20" s="119" t="s">
        <v>9</v>
      </c>
      <c r="C20" s="4"/>
      <c r="D20" s="5"/>
      <c r="E20" s="6"/>
      <c r="F20" s="6"/>
      <c r="G20" s="7"/>
      <c r="H20" s="6"/>
      <c r="I20" s="8">
        <f>SUM(I11:I19)</f>
        <v>297074</v>
      </c>
      <c r="J20" s="8">
        <f>SUM(J11:J19)</f>
        <v>98348257.476000011</v>
      </c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 t="s">
        <v>128</v>
      </c>
      <c r="C22" s="4"/>
      <c r="D22" s="5"/>
      <c r="E22" s="6"/>
      <c r="F22" s="6"/>
      <c r="G22" s="7"/>
      <c r="H22" s="9">
        <f>ROUND(J20/I20,2)</f>
        <v>331.06</v>
      </c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9"/>
      <c r="I23" s="8"/>
      <c r="J23" s="8"/>
      <c r="K23" s="1"/>
    </row>
    <row r="24" spans="1:25" ht="10.5" x14ac:dyDescent="0.25">
      <c r="A24" s="3"/>
      <c r="B24" s="3"/>
      <c r="C24" s="4"/>
      <c r="D24" s="5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4"/>
      <c r="D25" s="1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4"/>
      <c r="D26" s="1"/>
      <c r="E26" s="6"/>
      <c r="F26" s="6"/>
      <c r="G26" s="7"/>
      <c r="H26" s="6"/>
      <c r="I26" s="8"/>
      <c r="J26" s="8"/>
      <c r="K26" s="1"/>
      <c r="N26" s="20"/>
    </row>
    <row r="27" spans="1:25" ht="10.5" x14ac:dyDescent="0.25">
      <c r="A27" s="3"/>
      <c r="B27" s="3"/>
      <c r="C27" s="2"/>
      <c r="D27" s="1"/>
      <c r="E27" s="6"/>
      <c r="F27" s="6"/>
      <c r="G27" s="7"/>
      <c r="H27" s="6"/>
      <c r="I27" s="8"/>
      <c r="J27" s="8"/>
      <c r="K27" s="1"/>
      <c r="N27" s="20"/>
    </row>
    <row r="28" spans="1:25" ht="10.5" x14ac:dyDescent="0.25">
      <c r="A28" s="3"/>
      <c r="B28" s="3"/>
      <c r="C28" s="2"/>
      <c r="D28" s="1"/>
      <c r="E28" s="6"/>
      <c r="F28" s="6"/>
      <c r="G28" s="7"/>
      <c r="H28" s="6"/>
      <c r="I28" s="8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6"/>
      <c r="I29" s="8"/>
      <c r="J29" s="8"/>
      <c r="K29" s="1"/>
      <c r="N29" s="20"/>
      <c r="R29" s="15"/>
      <c r="S29" s="20"/>
      <c r="X29" s="22"/>
      <c r="Y29" s="15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  <c r="R30" s="22"/>
      <c r="S30" s="20"/>
      <c r="T30" s="15"/>
      <c r="U30" s="15"/>
      <c r="V30" s="15"/>
      <c r="W30" s="15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  <c r="N31" s="20"/>
      <c r="P31" s="20"/>
      <c r="R31" s="22"/>
      <c r="S31" s="20"/>
      <c r="T31" s="15"/>
      <c r="U31" s="15"/>
      <c r="V31" s="15"/>
      <c r="W31" s="15"/>
      <c r="X31" s="22"/>
      <c r="Y31" s="15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33"/>
      <c r="F35" s="33"/>
      <c r="G35" s="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3"/>
      <c r="F36" s="33"/>
      <c r="G36" s="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33"/>
      <c r="F37" s="33"/>
      <c r="G37" s="1"/>
      <c r="H37" s="23"/>
      <c r="I37" s="1"/>
      <c r="J37" s="8"/>
      <c r="K37" s="1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H41" s="18"/>
      <c r="J41" s="24"/>
    </row>
    <row r="42" spans="1:25" x14ac:dyDescent="0.2">
      <c r="A42" s="20"/>
      <c r="C42" s="14"/>
      <c r="G42" s="17"/>
      <c r="H42" s="18"/>
      <c r="J42" s="24"/>
    </row>
    <row r="43" spans="1:25" x14ac:dyDescent="0.2">
      <c r="A43" s="20"/>
      <c r="C43" s="14"/>
      <c r="G43" s="17"/>
      <c r="H43" s="18"/>
      <c r="J43" s="14"/>
      <c r="N43" s="20"/>
      <c r="R43" s="15"/>
      <c r="S43" s="20"/>
      <c r="X43" s="22"/>
      <c r="Y43" s="15"/>
    </row>
    <row r="44" spans="1:25" x14ac:dyDescent="0.2">
      <c r="A44" s="20"/>
      <c r="C44" s="14"/>
      <c r="G44" s="17"/>
      <c r="H44" s="18"/>
      <c r="J44" s="14"/>
      <c r="R44" s="22"/>
      <c r="S44" s="20"/>
      <c r="T44" s="15"/>
      <c r="U44" s="15"/>
      <c r="V44" s="15"/>
      <c r="W44" s="15"/>
      <c r="X44" s="22"/>
      <c r="Y44" s="15"/>
    </row>
    <row r="45" spans="1:25" x14ac:dyDescent="0.2">
      <c r="A45" s="20"/>
      <c r="C45" s="14"/>
      <c r="G45" s="17"/>
      <c r="H45" s="18"/>
      <c r="J45" s="14"/>
      <c r="N45" s="20"/>
      <c r="P45" s="20"/>
      <c r="R45" s="22"/>
      <c r="S45" s="20"/>
      <c r="T45" s="15"/>
      <c r="U45" s="15"/>
      <c r="V45" s="15"/>
      <c r="W45" s="15"/>
      <c r="X45" s="22"/>
      <c r="Y45" s="15"/>
    </row>
    <row r="46" spans="1:25" x14ac:dyDescent="0.2">
      <c r="A46" s="20"/>
      <c r="C46" s="14"/>
      <c r="G46" s="17"/>
      <c r="H46" s="18"/>
      <c r="J46" s="14"/>
    </row>
    <row r="47" spans="1:25" x14ac:dyDescent="0.2">
      <c r="A47" s="20"/>
      <c r="C47" s="14"/>
      <c r="G47" s="17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G60" s="17"/>
      <c r="H60" s="18"/>
      <c r="J60" s="14"/>
    </row>
    <row r="61" spans="1:25" x14ac:dyDescent="0.2">
      <c r="C61" s="14"/>
      <c r="G61" s="17"/>
      <c r="H61" s="18"/>
      <c r="J61" s="14"/>
      <c r="N61" s="20"/>
      <c r="R61" s="15"/>
      <c r="S61" s="20"/>
      <c r="X61" s="22"/>
      <c r="Y61" s="15"/>
    </row>
    <row r="62" spans="1:25" x14ac:dyDescent="0.2">
      <c r="C62" s="14"/>
      <c r="G62" s="17"/>
      <c r="H62" s="18"/>
      <c r="J62" s="14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C63" s="14"/>
      <c r="G63" s="17"/>
      <c r="H63" s="18"/>
      <c r="J63" s="14"/>
      <c r="N63" s="20"/>
      <c r="P63" s="20"/>
      <c r="R63" s="22"/>
      <c r="S63" s="20"/>
      <c r="T63" s="15"/>
      <c r="U63" s="15"/>
      <c r="V63" s="15"/>
      <c r="W63" s="15"/>
      <c r="X63" s="22"/>
      <c r="Y63" s="15"/>
    </row>
    <row r="64" spans="1:25" x14ac:dyDescent="0.2">
      <c r="C64" s="14"/>
      <c r="G64" s="17"/>
      <c r="H64" s="18"/>
      <c r="J64" s="14"/>
    </row>
    <row r="65" spans="3:25" x14ac:dyDescent="0.2">
      <c r="C65" s="14"/>
      <c r="H65" s="18"/>
      <c r="J65" s="14"/>
    </row>
    <row r="66" spans="3:25" x14ac:dyDescent="0.2">
      <c r="C66" s="14"/>
      <c r="G66" s="17"/>
      <c r="H66" s="18"/>
      <c r="J66" s="14"/>
    </row>
    <row r="67" spans="3:25" x14ac:dyDescent="0.2">
      <c r="C67" s="14"/>
      <c r="G67" s="17"/>
      <c r="H67" s="18"/>
      <c r="J67" s="14"/>
      <c r="N67" s="20"/>
      <c r="R67" s="15"/>
      <c r="S67" s="20"/>
      <c r="X67" s="22"/>
      <c r="Y67" s="15"/>
    </row>
    <row r="68" spans="3:25" x14ac:dyDescent="0.2">
      <c r="C68" s="14"/>
      <c r="G68" s="17"/>
      <c r="H68" s="18"/>
      <c r="J68" s="14"/>
      <c r="R68" s="22"/>
      <c r="S68" s="20"/>
      <c r="T68" s="15"/>
      <c r="U68" s="15"/>
      <c r="V68" s="15"/>
      <c r="W68" s="15"/>
      <c r="X68" s="22"/>
      <c r="Y68" s="15"/>
    </row>
    <row r="69" spans="3:25" x14ac:dyDescent="0.2">
      <c r="C69" s="14"/>
      <c r="G69" s="17"/>
      <c r="H69" s="18"/>
      <c r="J69" s="14"/>
      <c r="N69" s="20"/>
      <c r="P69" s="20"/>
      <c r="R69" s="22"/>
      <c r="S69" s="20"/>
      <c r="T69" s="15"/>
      <c r="U69" s="15"/>
      <c r="V69" s="15"/>
      <c r="W69" s="15"/>
      <c r="X69" s="22"/>
      <c r="Y69" s="15"/>
    </row>
    <row r="70" spans="3:25" x14ac:dyDescent="0.2">
      <c r="C70" s="14"/>
      <c r="G70" s="17"/>
      <c r="H70" s="18"/>
      <c r="J70" s="14"/>
      <c r="N70" s="20"/>
    </row>
    <row r="71" spans="3:25" x14ac:dyDescent="0.2">
      <c r="C71" s="14"/>
      <c r="G71" s="17"/>
      <c r="H71" s="18"/>
      <c r="J71" s="14"/>
      <c r="N71" s="25"/>
      <c r="P71" s="25"/>
      <c r="R71" s="25"/>
      <c r="S71" s="25"/>
      <c r="X71" s="25"/>
    </row>
    <row r="72" spans="3:25" x14ac:dyDescent="0.2">
      <c r="C72" s="14"/>
      <c r="G72" s="17"/>
      <c r="H72" s="18"/>
      <c r="J72" s="14"/>
    </row>
    <row r="73" spans="3:25" x14ac:dyDescent="0.2">
      <c r="C73" s="14"/>
      <c r="G73" s="17"/>
      <c r="H73" s="18"/>
      <c r="J73" s="14"/>
    </row>
    <row r="74" spans="3:25" x14ac:dyDescent="0.2">
      <c r="C74" s="14"/>
      <c r="G74" s="17"/>
      <c r="H74" s="18"/>
      <c r="J74" s="14"/>
      <c r="N74" s="20"/>
      <c r="R74" s="15"/>
      <c r="S74" s="20"/>
      <c r="X74" s="22"/>
      <c r="Y74" s="15"/>
    </row>
    <row r="75" spans="3:25" x14ac:dyDescent="0.2">
      <c r="C75" s="14"/>
      <c r="G75" s="17"/>
      <c r="H75" s="18"/>
      <c r="J75" s="14"/>
      <c r="R75" s="22"/>
      <c r="S75" s="20"/>
      <c r="T75" s="15"/>
      <c r="U75" s="15"/>
      <c r="V75" s="15"/>
      <c r="W75" s="15"/>
      <c r="X75" s="22"/>
      <c r="Y75" s="15"/>
    </row>
    <row r="76" spans="3:25" x14ac:dyDescent="0.2">
      <c r="C76" s="14"/>
      <c r="G76" s="17"/>
      <c r="H76" s="18"/>
      <c r="J76" s="14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3:25" x14ac:dyDescent="0.2">
      <c r="C77" s="14"/>
      <c r="G77" s="17"/>
      <c r="H77" s="18"/>
      <c r="J77" s="14"/>
    </row>
    <row r="78" spans="3:25" x14ac:dyDescent="0.2">
      <c r="C78" s="14"/>
      <c r="H78" s="18"/>
      <c r="J78" s="14"/>
    </row>
    <row r="79" spans="3:25" x14ac:dyDescent="0.2">
      <c r="C79" s="14"/>
      <c r="H79" s="18"/>
      <c r="J79" s="14"/>
    </row>
    <row r="80" spans="3:25" x14ac:dyDescent="0.2">
      <c r="C80" s="14"/>
      <c r="H80" s="18"/>
      <c r="J80" s="14"/>
    </row>
    <row r="81" spans="3:26" x14ac:dyDescent="0.2">
      <c r="C81" s="14"/>
      <c r="G81" s="17"/>
      <c r="H81" s="18"/>
      <c r="J81" s="14"/>
      <c r="Z81" s="20"/>
    </row>
    <row r="82" spans="3:26" x14ac:dyDescent="0.2">
      <c r="C82" s="14"/>
      <c r="G82" s="17"/>
      <c r="H82" s="18"/>
      <c r="J82" s="14"/>
      <c r="N82" s="20"/>
      <c r="R82" s="15"/>
      <c r="S82" s="20"/>
      <c r="X82" s="22"/>
      <c r="Y82" s="15"/>
    </row>
    <row r="83" spans="3:26" x14ac:dyDescent="0.2">
      <c r="C83" s="14"/>
      <c r="G83" s="17"/>
      <c r="H83" s="18"/>
      <c r="J83" s="14"/>
      <c r="R83" s="22"/>
      <c r="S83" s="20"/>
      <c r="T83" s="15"/>
      <c r="U83" s="15"/>
      <c r="V83" s="15"/>
      <c r="W83" s="15"/>
      <c r="X83" s="22"/>
      <c r="Y83" s="15"/>
    </row>
    <row r="84" spans="3:26" x14ac:dyDescent="0.2">
      <c r="C84" s="14"/>
      <c r="G84" s="17"/>
      <c r="H84" s="18"/>
      <c r="J84" s="14"/>
      <c r="N84" s="20"/>
      <c r="P84" s="20"/>
      <c r="R84" s="22"/>
      <c r="S84" s="20"/>
      <c r="T84" s="15"/>
      <c r="U84" s="15"/>
      <c r="V84" s="15"/>
      <c r="W84" s="15"/>
      <c r="X84" s="22"/>
      <c r="Y84" s="15"/>
    </row>
    <row r="85" spans="3:26" x14ac:dyDescent="0.2">
      <c r="C85" s="14"/>
      <c r="G85" s="17"/>
      <c r="H85" s="18"/>
      <c r="J85" s="14"/>
    </row>
    <row r="86" spans="3:26" x14ac:dyDescent="0.2">
      <c r="C86" s="14"/>
      <c r="H86" s="18"/>
      <c r="J86" s="14"/>
    </row>
    <row r="87" spans="3:26" x14ac:dyDescent="0.2">
      <c r="C87" s="14"/>
      <c r="G87" s="17"/>
      <c r="H87" s="18"/>
      <c r="J87" s="14"/>
      <c r="R87" s="26"/>
      <c r="S87" s="20"/>
      <c r="X87" s="14"/>
    </row>
    <row r="88" spans="3:26" x14ac:dyDescent="0.2">
      <c r="C88" s="14"/>
      <c r="G88" s="17"/>
      <c r="H88" s="18"/>
      <c r="J88" s="14"/>
    </row>
    <row r="89" spans="3:26" x14ac:dyDescent="0.2">
      <c r="C89" s="14"/>
      <c r="G89" s="17"/>
      <c r="H89" s="18"/>
      <c r="J89" s="14"/>
      <c r="N89" s="20"/>
      <c r="R89" s="15"/>
      <c r="S89" s="20"/>
      <c r="X89" s="22"/>
      <c r="Y89" s="15"/>
    </row>
    <row r="90" spans="3:26" x14ac:dyDescent="0.2">
      <c r="C90" s="14"/>
      <c r="G90" s="17"/>
      <c r="H90" s="18"/>
      <c r="J90" s="14"/>
      <c r="R90" s="22"/>
      <c r="S90" s="20"/>
      <c r="T90" s="15"/>
      <c r="U90" s="15"/>
      <c r="V90" s="15"/>
      <c r="W90" s="15"/>
      <c r="X90" s="22"/>
      <c r="Y90" s="15"/>
    </row>
    <row r="91" spans="3:26" x14ac:dyDescent="0.2">
      <c r="C91" s="14"/>
      <c r="G91" s="17"/>
      <c r="H91" s="18"/>
      <c r="J91" s="14"/>
      <c r="N91" s="20"/>
      <c r="P91" s="20"/>
      <c r="R91" s="22"/>
      <c r="S91" s="20"/>
      <c r="T91" s="15"/>
      <c r="U91" s="15"/>
      <c r="V91" s="15"/>
      <c r="W91" s="15"/>
      <c r="X91" s="22"/>
      <c r="Y91" s="15"/>
    </row>
    <row r="92" spans="3:26" x14ac:dyDescent="0.2">
      <c r="C92" s="14"/>
      <c r="G92" s="17"/>
      <c r="H92" s="18"/>
      <c r="J92" s="14"/>
    </row>
    <row r="93" spans="3:26" x14ac:dyDescent="0.2">
      <c r="C93" s="14"/>
      <c r="H93" s="18"/>
      <c r="J93" s="14"/>
    </row>
    <row r="94" spans="3:26" x14ac:dyDescent="0.2">
      <c r="C94" s="14"/>
      <c r="G94" s="17"/>
      <c r="H94" s="18"/>
      <c r="J94" s="14"/>
    </row>
    <row r="95" spans="3:26" x14ac:dyDescent="0.2">
      <c r="C95" s="14"/>
      <c r="G95" s="17"/>
      <c r="H95" s="18"/>
      <c r="J95" s="14"/>
      <c r="N95" s="20"/>
      <c r="R95" s="15"/>
      <c r="S95" s="20"/>
      <c r="X95" s="22"/>
      <c r="Y95" s="15"/>
    </row>
    <row r="96" spans="3:26" x14ac:dyDescent="0.2">
      <c r="C96" s="14"/>
      <c r="G96" s="17"/>
      <c r="H96" s="18"/>
      <c r="J96" s="14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  <c r="N97" s="20"/>
      <c r="P97" s="20"/>
      <c r="R97" s="22"/>
      <c r="S97" s="20"/>
      <c r="T97" s="15"/>
      <c r="U97" s="15"/>
      <c r="V97" s="15"/>
      <c r="W97" s="15"/>
      <c r="X97" s="22"/>
      <c r="Y97" s="15"/>
    </row>
    <row r="98" spans="3:25" x14ac:dyDescent="0.2">
      <c r="C98" s="14"/>
      <c r="G98" s="17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H106" s="18"/>
      <c r="J106" s="14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3:26" x14ac:dyDescent="0.2"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</row>
    <row r="120" spans="3:26" x14ac:dyDescent="0.2">
      <c r="C120" s="14"/>
      <c r="G120" s="17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H123" s="18"/>
      <c r="J123" s="14"/>
    </row>
    <row r="124" spans="3:26" x14ac:dyDescent="0.2">
      <c r="C124" s="14"/>
      <c r="G124" s="17"/>
      <c r="H124" s="18"/>
      <c r="J124" s="14"/>
      <c r="Z124" s="20"/>
    </row>
    <row r="125" spans="3:26" x14ac:dyDescent="0.2">
      <c r="C125" s="14"/>
      <c r="G125" s="17"/>
      <c r="H125" s="18"/>
      <c r="J125" s="14"/>
      <c r="N125" s="20"/>
    </row>
    <row r="126" spans="3:26" x14ac:dyDescent="0.2">
      <c r="C126" s="14"/>
      <c r="G126" s="17"/>
      <c r="H126" s="18"/>
      <c r="J126" s="14"/>
      <c r="N126" s="20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8"/>
      <c r="J128" s="14"/>
      <c r="N128" s="20"/>
      <c r="R128" s="15"/>
      <c r="S128" s="20"/>
      <c r="X128" s="22"/>
      <c r="Y128" s="15"/>
    </row>
    <row r="129" spans="3:25" x14ac:dyDescent="0.2">
      <c r="C129" s="14"/>
      <c r="G129" s="17"/>
      <c r="H129" s="18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8"/>
      <c r="J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R134" s="26"/>
      <c r="S134" s="20"/>
      <c r="W134" s="14"/>
      <c r="X134" s="14"/>
      <c r="Y134" s="27"/>
    </row>
    <row r="135" spans="3:25" x14ac:dyDescent="0.2">
      <c r="C135" s="14"/>
      <c r="G135" s="17"/>
      <c r="H135" s="16"/>
      <c r="J135" s="14"/>
      <c r="R135" s="26"/>
      <c r="S135" s="20"/>
      <c r="X135" s="14"/>
    </row>
    <row r="136" spans="3:25" x14ac:dyDescent="0.2">
      <c r="C136" s="14"/>
      <c r="G136" s="17"/>
      <c r="H136" s="16"/>
      <c r="J136" s="14"/>
    </row>
    <row r="137" spans="3:25" x14ac:dyDescent="0.2">
      <c r="C137" s="14"/>
      <c r="G137" s="17"/>
      <c r="H137" s="16"/>
      <c r="J137" s="14"/>
      <c r="N137" s="20"/>
      <c r="R137" s="15"/>
      <c r="S137" s="20"/>
      <c r="X137" s="22"/>
      <c r="Y137" s="15"/>
    </row>
    <row r="138" spans="3:25" x14ac:dyDescent="0.2">
      <c r="C138" s="14"/>
      <c r="G138" s="17"/>
      <c r="H138" s="16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6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</row>
    <row r="141" spans="3:25" x14ac:dyDescent="0.2">
      <c r="C141" s="14"/>
    </row>
    <row r="142" spans="3:25" x14ac:dyDescent="0.2">
      <c r="C142" s="14"/>
      <c r="G142" s="17"/>
      <c r="H142" s="16"/>
      <c r="J142" s="14"/>
      <c r="R142" s="26"/>
      <c r="S142" s="20"/>
      <c r="W142" s="14"/>
      <c r="X142" s="14"/>
      <c r="Y142" s="27"/>
    </row>
    <row r="143" spans="3:25" x14ac:dyDescent="0.2">
      <c r="C143" s="14"/>
      <c r="G143" s="17"/>
      <c r="H143" s="16"/>
      <c r="J143" s="14"/>
      <c r="R143" s="26"/>
      <c r="S143" s="20"/>
      <c r="X143" s="14"/>
    </row>
    <row r="144" spans="3:25" x14ac:dyDescent="0.2">
      <c r="C144" s="14"/>
      <c r="G144" s="17"/>
      <c r="H144" s="16"/>
      <c r="J144" s="14"/>
    </row>
    <row r="145" spans="3:25" x14ac:dyDescent="0.2">
      <c r="C145" s="14"/>
      <c r="G145" s="17"/>
      <c r="H145" s="16"/>
      <c r="J145" s="14"/>
      <c r="N145" s="20"/>
      <c r="R145" s="15"/>
      <c r="S145" s="20"/>
      <c r="X145" s="22"/>
      <c r="Y145" s="15"/>
    </row>
    <row r="146" spans="3:25" x14ac:dyDescent="0.2">
      <c r="C146" s="14"/>
      <c r="G146" s="17"/>
      <c r="H146" s="16"/>
      <c r="J146" s="14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6"/>
      <c r="J147" s="14"/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6"/>
      <c r="J148" s="14"/>
      <c r="N148" s="20"/>
    </row>
    <row r="149" spans="3:25" x14ac:dyDescent="0.2">
      <c r="C149" s="14"/>
      <c r="N149" s="25"/>
      <c r="P149" s="25"/>
      <c r="R149" s="25"/>
      <c r="S149" s="25"/>
      <c r="X149" s="25"/>
    </row>
    <row r="150" spans="3:25" x14ac:dyDescent="0.2">
      <c r="C150" s="14"/>
    </row>
    <row r="151" spans="3:25" x14ac:dyDescent="0.2">
      <c r="C151" s="14"/>
      <c r="N151" s="20"/>
      <c r="R151" s="15"/>
      <c r="S151" s="20"/>
      <c r="X151" s="22"/>
      <c r="Y151" s="15"/>
    </row>
    <row r="152" spans="3:25" x14ac:dyDescent="0.2">
      <c r="C152" s="14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N153" s="20"/>
      <c r="P153" s="20"/>
      <c r="R153" s="22"/>
      <c r="S153" s="20"/>
      <c r="T153" s="15"/>
      <c r="U153" s="15"/>
      <c r="V153" s="15"/>
      <c r="W153" s="15"/>
      <c r="X153" s="22"/>
      <c r="Y153" s="15"/>
    </row>
    <row r="154" spans="3:25" x14ac:dyDescent="0.2">
      <c r="N154" s="20"/>
    </row>
    <row r="155" spans="3:25" x14ac:dyDescent="0.2">
      <c r="N155" s="25"/>
      <c r="P155" s="25"/>
      <c r="R155" s="25"/>
      <c r="S155" s="25"/>
      <c r="X155" s="25"/>
    </row>
    <row r="157" spans="3:25" x14ac:dyDescent="0.2">
      <c r="N157" s="20"/>
      <c r="R157" s="15"/>
      <c r="S157" s="20"/>
      <c r="X157" s="22"/>
      <c r="Y157" s="15"/>
    </row>
    <row r="158" spans="3:25" x14ac:dyDescent="0.2"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3" spans="14:26" x14ac:dyDescent="0.2">
      <c r="R163" s="26"/>
      <c r="S163" s="20"/>
      <c r="W163" s="14"/>
      <c r="X163" s="14"/>
      <c r="Y163" s="27"/>
    </row>
    <row r="164" spans="14:26" x14ac:dyDescent="0.2">
      <c r="R164" s="26"/>
      <c r="S164" s="20"/>
      <c r="X164" s="14"/>
      <c r="Z164" s="20"/>
    </row>
    <row r="165" spans="14:26" x14ac:dyDescent="0.2">
      <c r="N165" s="20"/>
      <c r="R165" s="15"/>
      <c r="S165" s="20"/>
      <c r="X165" s="22"/>
      <c r="Y165" s="15"/>
    </row>
    <row r="166" spans="14:26" x14ac:dyDescent="0.2">
      <c r="R166" s="22"/>
      <c r="S166" s="20"/>
      <c r="T166" s="15"/>
      <c r="U166" s="15"/>
      <c r="V166" s="15"/>
      <c r="W166" s="15"/>
      <c r="X166" s="22"/>
      <c r="Y166" s="15"/>
    </row>
    <row r="167" spans="14:26" x14ac:dyDescent="0.2">
      <c r="N167" s="20"/>
      <c r="P167" s="20"/>
      <c r="R167" s="22"/>
      <c r="S167" s="20"/>
      <c r="T167" s="15"/>
      <c r="U167" s="15"/>
      <c r="V167" s="15"/>
      <c r="W167" s="15"/>
      <c r="X167" s="22"/>
      <c r="Y167" s="15"/>
    </row>
    <row r="169" spans="14:26" x14ac:dyDescent="0.2">
      <c r="R169" s="26"/>
      <c r="S169" s="20"/>
      <c r="W169" s="14"/>
      <c r="X169" s="14"/>
      <c r="Y169" s="27"/>
    </row>
    <row r="170" spans="14:26" x14ac:dyDescent="0.2">
      <c r="R170" s="26"/>
      <c r="S170" s="20"/>
      <c r="X170" s="14"/>
    </row>
    <row r="172" spans="14:26" x14ac:dyDescent="0.2">
      <c r="N172" s="20"/>
      <c r="R172" s="15"/>
      <c r="S172" s="20"/>
      <c r="X172" s="22"/>
      <c r="Y172" s="15"/>
    </row>
    <row r="173" spans="14:26" x14ac:dyDescent="0.2">
      <c r="R173" s="22"/>
      <c r="S173" s="20"/>
      <c r="T173" s="15"/>
      <c r="U173" s="15"/>
      <c r="V173" s="15"/>
      <c r="W173" s="15"/>
      <c r="X173" s="22"/>
      <c r="Y173" s="15"/>
    </row>
    <row r="174" spans="14:26" x14ac:dyDescent="0.2">
      <c r="N174" s="20"/>
      <c r="P174" s="20"/>
      <c r="R174" s="22"/>
      <c r="S174" s="20"/>
      <c r="T174" s="15"/>
      <c r="U174" s="15"/>
      <c r="V174" s="15"/>
      <c r="W174" s="15"/>
      <c r="X174" s="22"/>
      <c r="Y174" s="15"/>
    </row>
    <row r="175" spans="14:26" x14ac:dyDescent="0.2">
      <c r="N175" s="20"/>
    </row>
    <row r="176" spans="14:26" x14ac:dyDescent="0.2">
      <c r="N176" s="25"/>
      <c r="P176" s="25"/>
      <c r="R176" s="25"/>
      <c r="S176" s="25"/>
      <c r="X176" s="25"/>
    </row>
    <row r="178" spans="14:25" x14ac:dyDescent="0.2">
      <c r="N178" s="20"/>
      <c r="R178" s="15"/>
      <c r="S178" s="20"/>
      <c r="X178" s="22"/>
      <c r="Y178" s="15"/>
    </row>
    <row r="179" spans="14:25" x14ac:dyDescent="0.2"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6" spans="14:25" x14ac:dyDescent="0.2">
      <c r="R186" s="26"/>
      <c r="S186" s="20"/>
      <c r="W186" s="14"/>
      <c r="X186" s="14"/>
      <c r="Y186" s="27"/>
    </row>
    <row r="187" spans="14:25" x14ac:dyDescent="0.2">
      <c r="R187" s="26"/>
      <c r="S187" s="20"/>
      <c r="X187" s="14"/>
    </row>
    <row r="189" spans="14:25" x14ac:dyDescent="0.2">
      <c r="N189" s="20"/>
      <c r="R189" s="15"/>
      <c r="S189" s="20"/>
      <c r="X189" s="22"/>
      <c r="Y189" s="15"/>
    </row>
    <row r="190" spans="14:25" x14ac:dyDescent="0.2">
      <c r="R190" s="22"/>
      <c r="S190" s="20"/>
      <c r="T190" s="15"/>
      <c r="U190" s="15"/>
      <c r="V190" s="15"/>
      <c r="W190" s="15"/>
      <c r="X190" s="22"/>
      <c r="Y190" s="15"/>
    </row>
    <row r="191" spans="14:25" x14ac:dyDescent="0.2">
      <c r="N191" s="20"/>
      <c r="P191" s="20"/>
      <c r="R191" s="22"/>
      <c r="S191" s="20"/>
      <c r="T191" s="15"/>
      <c r="U191" s="15"/>
      <c r="V191" s="15"/>
      <c r="W191" s="15"/>
      <c r="X191" s="22"/>
      <c r="Y191" s="15"/>
    </row>
    <row r="193" spans="14:26" x14ac:dyDescent="0.2">
      <c r="R193" s="26"/>
      <c r="S193" s="20"/>
      <c r="W193" s="14"/>
      <c r="X193" s="14"/>
      <c r="Y193" s="27"/>
    </row>
    <row r="194" spans="14:26" x14ac:dyDescent="0.2">
      <c r="R194" s="26"/>
      <c r="S194" s="20"/>
      <c r="X194" s="14"/>
    </row>
    <row r="196" spans="14:26" x14ac:dyDescent="0.2">
      <c r="N196" s="20"/>
      <c r="R196" s="15"/>
      <c r="S196" s="20"/>
      <c r="X196" s="22"/>
      <c r="Y196" s="15"/>
    </row>
    <row r="197" spans="14:26" x14ac:dyDescent="0.2">
      <c r="R197" s="22"/>
      <c r="S197" s="20"/>
      <c r="T197" s="15"/>
      <c r="U197" s="15"/>
      <c r="V197" s="15"/>
      <c r="W197" s="15"/>
      <c r="X197" s="22"/>
      <c r="Y197" s="15"/>
    </row>
    <row r="198" spans="14:26" x14ac:dyDescent="0.2">
      <c r="N198" s="20"/>
      <c r="P198" s="20"/>
      <c r="R198" s="22"/>
      <c r="S198" s="20"/>
      <c r="T198" s="15"/>
      <c r="U198" s="15"/>
      <c r="V198" s="15"/>
      <c r="W198" s="15"/>
      <c r="X198" s="22"/>
      <c r="Y198" s="15"/>
    </row>
    <row r="200" spans="14:26" x14ac:dyDescent="0.2">
      <c r="R200" s="26"/>
      <c r="S200" s="20"/>
      <c r="W200" s="14"/>
      <c r="X200" s="14"/>
      <c r="Y200" s="27"/>
    </row>
    <row r="201" spans="14:26" x14ac:dyDescent="0.2">
      <c r="R201" s="26"/>
      <c r="S201" s="20"/>
      <c r="X201" s="14"/>
    </row>
    <row r="205" spans="14:26" x14ac:dyDescent="0.2">
      <c r="Z205" s="20"/>
    </row>
    <row r="206" spans="14:26" x14ac:dyDescent="0.2">
      <c r="N206" s="20"/>
    </row>
    <row r="207" spans="14:26" x14ac:dyDescent="0.2">
      <c r="N207" s="20"/>
    </row>
    <row r="209" spans="14:25" x14ac:dyDescent="0.2">
      <c r="N209" s="20"/>
      <c r="R209" s="15"/>
      <c r="S209" s="20"/>
      <c r="X209" s="22"/>
      <c r="Y209" s="15"/>
    </row>
    <row r="210" spans="14:25" x14ac:dyDescent="0.2">
      <c r="R210" s="22"/>
      <c r="S210" s="20"/>
      <c r="T210" s="15"/>
      <c r="U210" s="15"/>
      <c r="V210" s="15"/>
      <c r="W210" s="15"/>
      <c r="X210" s="22"/>
      <c r="Y210" s="15"/>
    </row>
    <row r="211" spans="14:25" x14ac:dyDescent="0.2">
      <c r="N211" s="20"/>
      <c r="P211" s="20"/>
      <c r="R211" s="22"/>
      <c r="S211" s="20"/>
      <c r="T211" s="15"/>
      <c r="U211" s="15"/>
      <c r="V211" s="15"/>
      <c r="W211" s="15"/>
      <c r="X211" s="22"/>
      <c r="Y211" s="15"/>
    </row>
    <row r="213" spans="14:25" x14ac:dyDescent="0.2">
      <c r="R213" s="26"/>
      <c r="S213" s="20"/>
      <c r="W213" s="14"/>
      <c r="X213" s="14"/>
      <c r="Y213" s="27"/>
    </row>
    <row r="214" spans="14:25" x14ac:dyDescent="0.2">
      <c r="R214" s="26"/>
      <c r="S214" s="20"/>
      <c r="X214" s="14"/>
    </row>
    <row r="216" spans="14:25" x14ac:dyDescent="0.2">
      <c r="N216" s="20"/>
      <c r="R216" s="15"/>
      <c r="S216" s="20"/>
      <c r="X216" s="22"/>
      <c r="Y216" s="15"/>
    </row>
    <row r="217" spans="14:25" x14ac:dyDescent="0.2"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  <c r="P218" s="20"/>
      <c r="R218" s="22"/>
      <c r="S218" s="20"/>
      <c r="T218" s="15"/>
      <c r="U218" s="15"/>
      <c r="V218" s="15"/>
      <c r="W218" s="15"/>
      <c r="X218" s="22"/>
      <c r="Y218" s="15"/>
    </row>
    <row r="223" spans="14:25" x14ac:dyDescent="0.2">
      <c r="R223" s="26"/>
      <c r="S223" s="20"/>
      <c r="W223" s="14"/>
      <c r="X223" s="14"/>
      <c r="Y223" s="27"/>
    </row>
    <row r="224" spans="14:25" x14ac:dyDescent="0.2">
      <c r="R224" s="26"/>
      <c r="S224" s="20"/>
      <c r="X224" s="14"/>
    </row>
    <row r="226" spans="14:25" x14ac:dyDescent="0.2">
      <c r="N226" s="20"/>
      <c r="R226" s="15"/>
      <c r="S226" s="20"/>
      <c r="X226" s="22"/>
      <c r="Y226" s="15"/>
    </row>
    <row r="227" spans="14:25" x14ac:dyDescent="0.2"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  <c r="P228" s="20"/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</row>
    <row r="230" spans="14:25" x14ac:dyDescent="0.2">
      <c r="N230" s="25"/>
      <c r="P230" s="25"/>
      <c r="R230" s="25"/>
      <c r="S230" s="25"/>
      <c r="X230" s="25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6" spans="14:25" x14ac:dyDescent="0.2">
      <c r="N236" s="25"/>
      <c r="P236" s="25"/>
      <c r="R236" s="25"/>
      <c r="S236" s="25"/>
      <c r="X236" s="25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</row>
    <row r="247" spans="14:25" x14ac:dyDescent="0.2">
      <c r="N247" s="25"/>
      <c r="P247" s="25"/>
      <c r="R247" s="25"/>
      <c r="S247" s="25"/>
      <c r="X247" s="25"/>
    </row>
    <row r="249" spans="14:25" x14ac:dyDescent="0.2">
      <c r="N249" s="20"/>
      <c r="R249" s="15"/>
      <c r="S249" s="20"/>
      <c r="X249" s="22"/>
      <c r="Y249" s="15"/>
    </row>
    <row r="250" spans="14:25" x14ac:dyDescent="0.2"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3" spans="14:25" x14ac:dyDescent="0.2">
      <c r="R253" s="26"/>
      <c r="S253" s="20"/>
      <c r="W253" s="14"/>
      <c r="X253" s="14"/>
      <c r="Y253" s="27"/>
    </row>
    <row r="254" spans="14:25" x14ac:dyDescent="0.2">
      <c r="R254" s="26"/>
      <c r="S254" s="20"/>
      <c r="X254" s="14"/>
    </row>
    <row r="257" spans="14:25" x14ac:dyDescent="0.2">
      <c r="N257" s="25"/>
      <c r="P257" s="25"/>
      <c r="R257" s="25"/>
      <c r="S257" s="25"/>
      <c r="X257" s="25"/>
    </row>
    <row r="259" spans="14:25" x14ac:dyDescent="0.2">
      <c r="N259" s="20"/>
      <c r="R259" s="15"/>
      <c r="S259" s="20"/>
      <c r="X259" s="22"/>
      <c r="Y259" s="15"/>
    </row>
    <row r="260" spans="14:25" x14ac:dyDescent="0.2">
      <c r="R260" s="22"/>
      <c r="S260" s="20"/>
      <c r="T260" s="15"/>
      <c r="U260" s="15"/>
      <c r="V260" s="15"/>
      <c r="W260" s="15"/>
      <c r="X260" s="22"/>
      <c r="Y260" s="15"/>
    </row>
    <row r="261" spans="14:25" x14ac:dyDescent="0.2">
      <c r="N261" s="20"/>
      <c r="P261" s="20"/>
      <c r="R261" s="22"/>
      <c r="S261" s="20"/>
      <c r="T261" s="15"/>
      <c r="U261" s="15"/>
      <c r="V261" s="15"/>
      <c r="W261" s="15"/>
      <c r="X261" s="22"/>
      <c r="Y261" s="15"/>
    </row>
    <row r="263" spans="14:25" x14ac:dyDescent="0.2">
      <c r="R263" s="26"/>
      <c r="S263" s="20"/>
      <c r="W263" s="14"/>
      <c r="X263" s="14"/>
      <c r="Y263" s="27"/>
    </row>
    <row r="264" spans="14:25" x14ac:dyDescent="0.2">
      <c r="R264" s="26"/>
      <c r="S264" s="20"/>
      <c r="X264" s="14"/>
    </row>
    <row r="266" spans="14:25" x14ac:dyDescent="0.2">
      <c r="N266" s="20"/>
      <c r="R266" s="15"/>
      <c r="S266" s="20"/>
      <c r="X266" s="22"/>
      <c r="Y266" s="15"/>
    </row>
    <row r="267" spans="14:25" x14ac:dyDescent="0.2">
      <c r="R267" s="22"/>
      <c r="S267" s="20"/>
      <c r="T267" s="15"/>
      <c r="U267" s="15"/>
      <c r="V267" s="15"/>
      <c r="W267" s="15"/>
      <c r="X267" s="22"/>
      <c r="Y267" s="15"/>
    </row>
    <row r="268" spans="14:25" x14ac:dyDescent="0.2">
      <c r="N268" s="20"/>
      <c r="P268" s="20"/>
      <c r="R268" s="22"/>
      <c r="S268" s="20"/>
      <c r="T268" s="15"/>
      <c r="U268" s="15"/>
      <c r="V268" s="15"/>
      <c r="W268" s="15"/>
      <c r="X268" s="22"/>
      <c r="Y268" s="15"/>
    </row>
    <row r="270" spans="14:25" x14ac:dyDescent="0.2">
      <c r="R270" s="26"/>
      <c r="S270" s="20"/>
      <c r="W270" s="14"/>
      <c r="X270" s="14"/>
      <c r="Y270" s="27"/>
    </row>
    <row r="271" spans="14:25" x14ac:dyDescent="0.2">
      <c r="R271" s="26"/>
      <c r="S271" s="20"/>
      <c r="X271" s="14"/>
    </row>
    <row r="273" spans="14:26" x14ac:dyDescent="0.2">
      <c r="N273" s="20"/>
      <c r="R273" s="15"/>
      <c r="S273" s="20"/>
      <c r="X273" s="22"/>
      <c r="Y273" s="15"/>
    </row>
    <row r="274" spans="14:26" x14ac:dyDescent="0.2">
      <c r="R274" s="22"/>
      <c r="S274" s="20"/>
      <c r="T274" s="15"/>
      <c r="U274" s="15"/>
      <c r="V274" s="15"/>
      <c r="W274" s="15"/>
      <c r="X274" s="22"/>
      <c r="Y274" s="15"/>
    </row>
    <row r="275" spans="14:26" x14ac:dyDescent="0.2">
      <c r="N275" s="20"/>
      <c r="P275" s="20"/>
      <c r="R275" s="22"/>
      <c r="S275" s="20"/>
      <c r="T275" s="15"/>
      <c r="U275" s="15"/>
      <c r="V275" s="15"/>
      <c r="W275" s="15"/>
      <c r="X275" s="22"/>
      <c r="Y275" s="15"/>
    </row>
    <row r="277" spans="14:26" x14ac:dyDescent="0.2">
      <c r="R277" s="26"/>
      <c r="S277" s="20"/>
      <c r="W277" s="14"/>
      <c r="X277" s="14"/>
      <c r="Y277" s="27"/>
    </row>
    <row r="278" spans="14:26" x14ac:dyDescent="0.2">
      <c r="R278" s="26"/>
      <c r="S278" s="20"/>
      <c r="X278" s="14"/>
    </row>
    <row r="287" spans="14:26" x14ac:dyDescent="0.2">
      <c r="Z287" s="20"/>
    </row>
    <row r="288" spans="14:26" x14ac:dyDescent="0.2">
      <c r="N288" s="20"/>
    </row>
    <row r="289" spans="14:25" x14ac:dyDescent="0.2">
      <c r="N289" s="20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299" spans="14:25" x14ac:dyDescent="0.2">
      <c r="R299" s="26"/>
      <c r="S299" s="20"/>
      <c r="W299" s="14"/>
      <c r="X299" s="14"/>
      <c r="Y299" s="27"/>
    </row>
    <row r="300" spans="14:25" x14ac:dyDescent="0.2">
      <c r="R300" s="26"/>
      <c r="S300" s="20"/>
      <c r="X300" s="14"/>
    </row>
    <row r="302" spans="14:25" x14ac:dyDescent="0.2">
      <c r="N302" s="20"/>
      <c r="R302" s="15"/>
      <c r="S302" s="20"/>
      <c r="X302" s="22"/>
      <c r="Y302" s="15"/>
    </row>
    <row r="303" spans="14:25" x14ac:dyDescent="0.2">
      <c r="R303" s="22"/>
      <c r="S303" s="20"/>
      <c r="T303" s="15"/>
      <c r="U303" s="15"/>
      <c r="V303" s="15"/>
      <c r="W303" s="15"/>
      <c r="X303" s="22"/>
      <c r="Y303" s="15"/>
    </row>
    <row r="304" spans="14:25" x14ac:dyDescent="0.2">
      <c r="N304" s="20"/>
      <c r="P304" s="20"/>
      <c r="R304" s="22"/>
      <c r="S304" s="20"/>
      <c r="T304" s="15"/>
      <c r="U304" s="15"/>
      <c r="V304" s="15"/>
      <c r="W304" s="15"/>
      <c r="X304" s="22"/>
      <c r="Y304" s="15"/>
    </row>
    <row r="311" spans="14:25" x14ac:dyDescent="0.2">
      <c r="R311" s="26"/>
      <c r="S311" s="20"/>
      <c r="W311" s="14"/>
      <c r="X311" s="14"/>
      <c r="Y311" s="27"/>
    </row>
    <row r="312" spans="14:25" x14ac:dyDescent="0.2">
      <c r="R312" s="26"/>
      <c r="S312" s="20"/>
      <c r="X312" s="14"/>
    </row>
    <row r="314" spans="14:25" x14ac:dyDescent="0.2">
      <c r="N314" s="20"/>
      <c r="R314" s="15"/>
      <c r="S314" s="20"/>
      <c r="X314" s="22"/>
      <c r="Y314" s="15"/>
    </row>
    <row r="315" spans="14:25" x14ac:dyDescent="0.2">
      <c r="R315" s="22"/>
      <c r="S315" s="20"/>
      <c r="T315" s="15"/>
      <c r="U315" s="15"/>
      <c r="V315" s="15"/>
      <c r="W315" s="15"/>
      <c r="X315" s="22"/>
      <c r="Y315" s="15"/>
    </row>
    <row r="316" spans="14:25" x14ac:dyDescent="0.2"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19" spans="14:25" x14ac:dyDescent="0.2">
      <c r="R319" s="26"/>
      <c r="S319" s="20"/>
      <c r="W319" s="14"/>
      <c r="X319" s="14"/>
      <c r="Y319" s="27"/>
    </row>
    <row r="320" spans="14:25" x14ac:dyDescent="0.2">
      <c r="R320" s="26"/>
      <c r="S320" s="20"/>
      <c r="X320" s="14"/>
    </row>
    <row r="322" spans="14:26" x14ac:dyDescent="0.2">
      <c r="N322" s="20"/>
      <c r="R322" s="15"/>
      <c r="S322" s="20"/>
      <c r="X322" s="22"/>
      <c r="Y322" s="15"/>
    </row>
    <row r="323" spans="14:26" x14ac:dyDescent="0.2"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  <c r="P324" s="20"/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</row>
    <row r="326" spans="14:26" x14ac:dyDescent="0.2">
      <c r="N326" s="25"/>
      <c r="P326" s="25"/>
      <c r="R326" s="25"/>
      <c r="S326" s="25"/>
      <c r="X326" s="25"/>
      <c r="Z326" s="20"/>
    </row>
    <row r="327" spans="14:26" x14ac:dyDescent="0.2">
      <c r="N327" s="20"/>
      <c r="R327" s="15"/>
      <c r="S327" s="20"/>
      <c r="X327" s="22"/>
      <c r="Y327" s="15"/>
    </row>
    <row r="328" spans="14:26" x14ac:dyDescent="0.2"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  <c r="P329" s="20"/>
      <c r="R329" s="22"/>
      <c r="S329" s="20"/>
      <c r="T329" s="15"/>
      <c r="U329" s="15"/>
      <c r="V329" s="15"/>
      <c r="W329" s="15"/>
      <c r="X329" s="22"/>
      <c r="Y329" s="15"/>
    </row>
    <row r="331" spans="14:26" x14ac:dyDescent="0.2">
      <c r="R331" s="26"/>
      <c r="S331" s="20"/>
      <c r="W331" s="14"/>
      <c r="X331" s="14"/>
      <c r="Y331" s="27"/>
    </row>
    <row r="332" spans="14:26" x14ac:dyDescent="0.2">
      <c r="R332" s="26"/>
      <c r="S332" s="20"/>
      <c r="X332" s="14"/>
    </row>
    <row r="334" spans="14:26" x14ac:dyDescent="0.2">
      <c r="N334" s="20"/>
      <c r="R334" s="15"/>
      <c r="S334" s="20"/>
      <c r="X334" s="22"/>
      <c r="Y334" s="15"/>
    </row>
    <row r="335" spans="14:26" x14ac:dyDescent="0.2">
      <c r="R335" s="22"/>
      <c r="S335" s="20"/>
      <c r="T335" s="15"/>
      <c r="U335" s="15"/>
      <c r="V335" s="15"/>
      <c r="W335" s="15"/>
      <c r="X335" s="22"/>
      <c r="Y335" s="15"/>
    </row>
    <row r="336" spans="14:26" x14ac:dyDescent="0.2"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7" spans="14:25" x14ac:dyDescent="0.2">
      <c r="N337" s="20"/>
    </row>
    <row r="338" spans="14:25" x14ac:dyDescent="0.2">
      <c r="N338" s="25"/>
      <c r="P338" s="25"/>
      <c r="R338" s="25"/>
      <c r="S338" s="25"/>
      <c r="X338" s="25"/>
    </row>
    <row r="340" spans="14:25" x14ac:dyDescent="0.2">
      <c r="N340" s="20"/>
      <c r="R340" s="15"/>
      <c r="S340" s="20"/>
      <c r="X340" s="22"/>
      <c r="Y340" s="15"/>
    </row>
    <row r="341" spans="14:25" x14ac:dyDescent="0.2"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  <c r="P342" s="20"/>
      <c r="R342" s="22"/>
      <c r="S342" s="20"/>
      <c r="T342" s="15"/>
      <c r="U342" s="15"/>
      <c r="V342" s="15"/>
      <c r="W342" s="15"/>
      <c r="X342" s="22"/>
      <c r="Y342" s="15"/>
    </row>
    <row r="344" spans="14:25" x14ac:dyDescent="0.2">
      <c r="R344" s="26"/>
      <c r="S344" s="20"/>
      <c r="W344" s="14"/>
      <c r="X344" s="14"/>
      <c r="Y344" s="27"/>
    </row>
    <row r="345" spans="14:25" x14ac:dyDescent="0.2">
      <c r="R345" s="26"/>
      <c r="S345" s="20"/>
      <c r="X345" s="14"/>
    </row>
    <row r="348" spans="14:25" x14ac:dyDescent="0.2">
      <c r="N348" s="25"/>
      <c r="P348" s="25"/>
      <c r="R348" s="25"/>
      <c r="S348" s="25"/>
      <c r="X348" s="25"/>
    </row>
    <row r="350" spans="14:25" x14ac:dyDescent="0.2">
      <c r="N350" s="20"/>
      <c r="R350" s="15"/>
      <c r="S350" s="20"/>
      <c r="X350" s="22"/>
      <c r="Y350" s="15"/>
    </row>
    <row r="351" spans="14:25" x14ac:dyDescent="0.2"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3" spans="14:25" x14ac:dyDescent="0.2">
      <c r="N353" s="20"/>
    </row>
    <row r="354" spans="14:25" x14ac:dyDescent="0.2">
      <c r="N354" s="25"/>
      <c r="P354" s="25"/>
      <c r="R354" s="25"/>
      <c r="S354" s="25"/>
      <c r="X354" s="25"/>
    </row>
    <row r="356" spans="14:25" x14ac:dyDescent="0.2">
      <c r="N356" s="20"/>
      <c r="R356" s="15"/>
      <c r="S356" s="20"/>
      <c r="X356" s="22"/>
      <c r="Y356" s="15"/>
    </row>
    <row r="357" spans="14:25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5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2" spans="14:25" x14ac:dyDescent="0.2">
      <c r="R362" s="26"/>
      <c r="S362" s="20"/>
      <c r="W362" s="14"/>
      <c r="X362" s="14"/>
      <c r="Y362" s="27"/>
    </row>
    <row r="363" spans="14:25" x14ac:dyDescent="0.2">
      <c r="R363" s="26"/>
      <c r="S363" s="20"/>
      <c r="X363" s="14"/>
    </row>
    <row r="365" spans="14:25" x14ac:dyDescent="0.2">
      <c r="N365" s="20"/>
      <c r="R365" s="15"/>
      <c r="S365" s="20"/>
      <c r="X365" s="22"/>
      <c r="Y365" s="15"/>
    </row>
    <row r="366" spans="14:25" x14ac:dyDescent="0.2">
      <c r="R366" s="22"/>
      <c r="S366" s="20"/>
      <c r="T366" s="15"/>
      <c r="U366" s="15"/>
      <c r="V366" s="15"/>
      <c r="W366" s="15"/>
      <c r="X366" s="22"/>
      <c r="Y366" s="15"/>
    </row>
    <row r="367" spans="14:25" x14ac:dyDescent="0.2"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69" spans="18:26" x14ac:dyDescent="0.2">
      <c r="R369" s="26"/>
      <c r="S369" s="20"/>
      <c r="W369" s="14"/>
      <c r="X369" s="14"/>
      <c r="Y369" s="27"/>
    </row>
    <row r="370" spans="18:26" x14ac:dyDescent="0.2">
      <c r="R370" s="26"/>
      <c r="S370" s="20"/>
      <c r="X370" s="14"/>
      <c r="Y370" s="27"/>
      <c r="Z370" s="20"/>
    </row>
  </sheetData>
  <phoneticPr fontId="0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Z369"/>
  <sheetViews>
    <sheetView showGridLines="0" zoomScaleNormal="50" zoomScaleSheetLayoutView="100" workbookViewId="0">
      <pane ySplit="7" topLeftCell="A8" activePane="bottomLeft" state="frozenSplit"/>
      <selection pane="bottomLeft" activeCell="A4" sqref="A4:J4"/>
    </sheetView>
  </sheetViews>
  <sheetFormatPr defaultColWidth="9.77734375" defaultRowHeight="10" x14ac:dyDescent="0.2"/>
  <cols>
    <col min="1" max="1" width="25.109375" style="11" customWidth="1"/>
    <col min="2" max="2" width="54.77734375" style="20" customWidth="1"/>
    <col min="3" max="3" width="19.44140625" style="11" customWidth="1"/>
    <col min="4" max="4" width="14.6640625" style="11" customWidth="1"/>
    <col min="5" max="5" width="17.6640625" style="42" customWidth="1"/>
    <col min="6" max="6" width="13.77734375" style="42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2" t="s">
        <v>121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11" ht="13" x14ac:dyDescent="0.3">
      <c r="A2" s="82" t="s">
        <v>129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11" ht="13" x14ac:dyDescent="0.3">
      <c r="A3" s="82" t="s">
        <v>219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11" s="107" customFormat="1" ht="25.5" customHeight="1" x14ac:dyDescent="0.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1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11" s="30" customFormat="1" ht="23" x14ac:dyDescent="0.25">
      <c r="A6" s="153" t="s">
        <v>235</v>
      </c>
      <c r="B6" s="153" t="s">
        <v>0</v>
      </c>
      <c r="C6" s="154" t="s">
        <v>233</v>
      </c>
      <c r="D6" s="154" t="s">
        <v>234</v>
      </c>
      <c r="E6" s="155" t="s">
        <v>228</v>
      </c>
      <c r="F6" s="156" t="s">
        <v>229</v>
      </c>
      <c r="G6" s="153" t="s">
        <v>230</v>
      </c>
      <c r="H6" s="153" t="s">
        <v>231</v>
      </c>
      <c r="I6" s="154" t="s">
        <v>1</v>
      </c>
      <c r="J6" s="153" t="s">
        <v>232</v>
      </c>
      <c r="K6" s="29"/>
    </row>
    <row r="7" spans="1:11" s="30" customFormat="1" ht="11.5" x14ac:dyDescent="0.25">
      <c r="A7" s="157"/>
      <c r="B7" s="157"/>
      <c r="C7" s="157"/>
      <c r="D7" s="157"/>
      <c r="E7" s="158"/>
      <c r="F7" s="159"/>
      <c r="G7" s="157"/>
      <c r="H7" s="157"/>
      <c r="I7" s="157"/>
      <c r="J7" s="157"/>
      <c r="K7" s="29"/>
    </row>
    <row r="8" spans="1:11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11" ht="10.5" x14ac:dyDescent="0.25">
      <c r="A9" s="28" t="s">
        <v>19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118</v>
      </c>
      <c r="B11" s="52" t="s">
        <v>202</v>
      </c>
      <c r="C11" s="51">
        <v>21900000</v>
      </c>
      <c r="D11" s="44">
        <v>40372</v>
      </c>
      <c r="E11" s="36">
        <v>4910</v>
      </c>
      <c r="F11" s="42">
        <v>7289</v>
      </c>
      <c r="G11" s="45">
        <f>ROUND(F11/E11,5)</f>
        <v>1.4845200000000001</v>
      </c>
      <c r="H11" s="53">
        <f>ROUND(C11/I11*G11,2)</f>
        <v>433.48</v>
      </c>
      <c r="I11" s="46">
        <v>75000</v>
      </c>
      <c r="J11" s="70">
        <f>(ROUND(C11*G11,0))*(1.098)</f>
        <v>35697064.824000001</v>
      </c>
    </row>
    <row r="12" spans="1:11" x14ac:dyDescent="0.2">
      <c r="A12" s="20" t="s">
        <v>109</v>
      </c>
      <c r="B12" s="52" t="s">
        <v>188</v>
      </c>
      <c r="C12" s="51">
        <v>19938663.670000002</v>
      </c>
      <c r="D12" s="44">
        <v>43086</v>
      </c>
      <c r="E12" s="36">
        <v>5914</v>
      </c>
      <c r="F12" s="42">
        <v>7289</v>
      </c>
      <c r="G12" s="45">
        <f>ROUND(F12/E12,5)</f>
        <v>1.2324999999999999</v>
      </c>
      <c r="H12" s="53">
        <f>ROUND(C12/I12*G12,2)</f>
        <v>318.20999999999998</v>
      </c>
      <c r="I12" s="46">
        <v>77227</v>
      </c>
      <c r="J12" s="70">
        <f>(ROUND(C12*G12,0))*(1.098)</f>
        <v>26982694.494000003</v>
      </c>
    </row>
    <row r="13" spans="1:11" s="86" customFormat="1" x14ac:dyDescent="0.2">
      <c r="A13" s="87" t="s">
        <v>139</v>
      </c>
      <c r="B13" s="93" t="s">
        <v>203</v>
      </c>
      <c r="C13" s="84">
        <v>11310768</v>
      </c>
      <c r="D13" s="94">
        <v>43517</v>
      </c>
      <c r="E13" s="95">
        <v>6108</v>
      </c>
      <c r="F13" s="42">
        <v>7289</v>
      </c>
      <c r="G13" s="96">
        <f>ROUND(F13/E13,5)</f>
        <v>1.1933499999999999</v>
      </c>
      <c r="H13" s="85">
        <f>ROUND(C13/I13*G13,2)</f>
        <v>420.99</v>
      </c>
      <c r="I13" s="97">
        <v>32062</v>
      </c>
      <c r="J13" s="70">
        <f>(ROUND(C13*G13,0))*(1.098)</f>
        <v>14820480.090000002</v>
      </c>
    </row>
    <row r="14" spans="1:11" x14ac:dyDescent="0.2">
      <c r="A14" s="20" t="s">
        <v>29</v>
      </c>
      <c r="B14" s="52" t="s">
        <v>218</v>
      </c>
      <c r="C14" s="51">
        <v>31527067</v>
      </c>
      <c r="D14" s="44">
        <v>43573</v>
      </c>
      <c r="E14" s="36">
        <v>6110</v>
      </c>
      <c r="F14" s="42">
        <v>7289</v>
      </c>
      <c r="G14" s="45">
        <f>ROUND(F14/E14,5)</f>
        <v>1.19296</v>
      </c>
      <c r="H14" s="53">
        <f>ROUND(C14/I14*G14,2)</f>
        <v>436.29</v>
      </c>
      <c r="I14" s="46">
        <v>86206</v>
      </c>
      <c r="J14" s="70">
        <f>(ROUND(C14*G14,0))*(1.098)</f>
        <v>41296361.940000005</v>
      </c>
    </row>
    <row r="15" spans="1:11" x14ac:dyDescent="0.2">
      <c r="A15" s="20" t="s">
        <v>65</v>
      </c>
      <c r="B15" s="20" t="s">
        <v>216</v>
      </c>
      <c r="C15" s="51">
        <v>11416025</v>
      </c>
      <c r="D15" s="44">
        <v>44030</v>
      </c>
      <c r="E15" s="36">
        <v>6258</v>
      </c>
      <c r="F15" s="42">
        <v>7289</v>
      </c>
      <c r="G15" s="45">
        <f>ROUND(F15/E15,5)</f>
        <v>1.16475</v>
      </c>
      <c r="H15" s="53">
        <f>ROUND(C15/I15*G15,2)</f>
        <v>523.72</v>
      </c>
      <c r="I15" s="46">
        <v>25389</v>
      </c>
      <c r="J15" s="54">
        <f>(ROUND(C15*G15,0))*(1.098)</f>
        <v>14599902.870000001</v>
      </c>
    </row>
    <row r="16" spans="1:11" x14ac:dyDescent="0.2">
      <c r="A16" s="20"/>
      <c r="B16" s="52"/>
      <c r="C16" s="51"/>
      <c r="D16" s="44"/>
      <c r="E16" s="36"/>
      <c r="F16" s="36"/>
      <c r="G16" s="45"/>
      <c r="H16" s="36"/>
      <c r="I16" s="46"/>
      <c r="J16" s="24"/>
    </row>
    <row r="17" spans="1:25" ht="10.5" x14ac:dyDescent="0.25">
      <c r="A17" s="3"/>
      <c r="B17" s="119" t="s">
        <v>9</v>
      </c>
      <c r="C17" s="4"/>
      <c r="D17" s="5"/>
      <c r="E17" s="6"/>
      <c r="F17" s="6"/>
      <c r="G17" s="7"/>
      <c r="H17" s="6"/>
      <c r="I17" s="8">
        <f>SUM(I11:I16)</f>
        <v>295884</v>
      </c>
      <c r="J17" s="8">
        <f>SUM(J11:J16)</f>
        <v>133396504.21800002</v>
      </c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6"/>
      <c r="I18" s="8"/>
      <c r="J18" s="8"/>
      <c r="K18" s="1"/>
    </row>
    <row r="19" spans="1:25" ht="10.5" x14ac:dyDescent="0.25">
      <c r="A19" s="3"/>
      <c r="B19" s="3" t="s">
        <v>131</v>
      </c>
      <c r="C19" s="4"/>
      <c r="D19" s="5"/>
      <c r="E19" s="6"/>
      <c r="F19" s="6"/>
      <c r="G19" s="7"/>
      <c r="H19" s="9">
        <f>ROUND(J17/I17,2)</f>
        <v>450.84</v>
      </c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9"/>
      <c r="I20" s="8"/>
      <c r="J20" s="8"/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9"/>
      <c r="I21" s="8"/>
      <c r="J21" s="8"/>
      <c r="K21" s="1"/>
    </row>
    <row r="22" spans="1:25" ht="10.5" x14ac:dyDescent="0.25">
      <c r="A22" s="3"/>
      <c r="B22" s="3"/>
      <c r="C22" s="4"/>
      <c r="D22" s="5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/>
      <c r="C24" s="4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4"/>
      <c r="D25" s="1"/>
      <c r="E25" s="6"/>
      <c r="F25" s="6"/>
      <c r="G25" s="7"/>
      <c r="H25" s="6"/>
      <c r="I25" s="8"/>
      <c r="J25" s="8"/>
      <c r="K25" s="1"/>
      <c r="N25" s="20"/>
    </row>
    <row r="26" spans="1:25" ht="10.5" x14ac:dyDescent="0.25">
      <c r="A26" s="3"/>
      <c r="B26" s="3"/>
      <c r="C26" s="2"/>
      <c r="D26" s="1"/>
      <c r="E26" s="6"/>
      <c r="F26" s="6"/>
      <c r="G26" s="7"/>
      <c r="H26" s="6"/>
      <c r="I26" s="8"/>
      <c r="J26" s="8"/>
      <c r="K26" s="1"/>
      <c r="N26" s="20"/>
    </row>
    <row r="27" spans="1:25" ht="10.5" x14ac:dyDescent="0.25">
      <c r="A27" s="3"/>
      <c r="B27" s="3"/>
      <c r="C27" s="2"/>
      <c r="D27" s="1"/>
      <c r="E27" s="6"/>
      <c r="F27" s="6"/>
      <c r="G27" s="7"/>
      <c r="H27" s="6"/>
      <c r="I27" s="8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6"/>
      <c r="I28" s="8"/>
      <c r="J28" s="8"/>
      <c r="K28" s="1"/>
      <c r="N28" s="20"/>
      <c r="R28" s="15"/>
      <c r="S28" s="20"/>
      <c r="X28" s="22"/>
      <c r="Y28" s="15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  <c r="R29" s="22"/>
      <c r="S29" s="20"/>
      <c r="T29" s="15"/>
      <c r="U29" s="15"/>
      <c r="V29" s="15"/>
      <c r="W29" s="15"/>
      <c r="X29" s="22"/>
      <c r="Y29" s="15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  <c r="N30" s="20"/>
      <c r="P30" s="20"/>
      <c r="R30" s="22"/>
      <c r="S30" s="20"/>
      <c r="T30" s="15"/>
      <c r="U30" s="15"/>
      <c r="V30" s="15"/>
      <c r="W30" s="15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33"/>
      <c r="F34" s="33"/>
      <c r="G34" s="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33"/>
      <c r="F35" s="33"/>
      <c r="G35" s="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3"/>
      <c r="F36" s="33"/>
      <c r="G36" s="1"/>
      <c r="H36" s="23"/>
      <c r="I36" s="1"/>
      <c r="J36" s="8"/>
      <c r="K36" s="1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G41" s="17"/>
      <c r="H41" s="18"/>
      <c r="J41" s="24"/>
    </row>
    <row r="42" spans="1:25" x14ac:dyDescent="0.2">
      <c r="A42" s="20"/>
      <c r="C42" s="14"/>
      <c r="G42" s="17"/>
      <c r="H42" s="18"/>
      <c r="J42" s="14"/>
      <c r="N42" s="20"/>
      <c r="R42" s="15"/>
      <c r="S42" s="20"/>
      <c r="X42" s="22"/>
      <c r="Y42" s="15"/>
    </row>
    <row r="43" spans="1:25" x14ac:dyDescent="0.2">
      <c r="A43" s="20"/>
      <c r="C43" s="14"/>
      <c r="G43" s="17"/>
      <c r="H43" s="18"/>
      <c r="J43" s="14"/>
      <c r="R43" s="22"/>
      <c r="S43" s="20"/>
      <c r="T43" s="15"/>
      <c r="U43" s="15"/>
      <c r="V43" s="15"/>
      <c r="W43" s="15"/>
      <c r="X43" s="22"/>
      <c r="Y43" s="15"/>
    </row>
    <row r="44" spans="1:25" x14ac:dyDescent="0.2">
      <c r="A44" s="20"/>
      <c r="C44" s="14"/>
      <c r="G44" s="17"/>
      <c r="H44" s="18"/>
      <c r="J44" s="14"/>
      <c r="N44" s="20"/>
      <c r="P44" s="20"/>
      <c r="R44" s="22"/>
      <c r="S44" s="20"/>
      <c r="T44" s="15"/>
      <c r="U44" s="15"/>
      <c r="V44" s="15"/>
      <c r="W44" s="15"/>
      <c r="X44" s="22"/>
      <c r="Y44" s="15"/>
    </row>
    <row r="45" spans="1:25" x14ac:dyDescent="0.2">
      <c r="A45" s="20"/>
      <c r="C45" s="14"/>
      <c r="G45" s="17"/>
      <c r="H45" s="18"/>
      <c r="J45" s="14"/>
    </row>
    <row r="46" spans="1:25" x14ac:dyDescent="0.2">
      <c r="A46" s="20"/>
      <c r="C46" s="14"/>
      <c r="G46" s="17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G59" s="17"/>
      <c r="H59" s="18"/>
      <c r="J59" s="14"/>
    </row>
    <row r="60" spans="1:25" x14ac:dyDescent="0.2">
      <c r="C60" s="14"/>
      <c r="G60" s="17"/>
      <c r="H60" s="18"/>
      <c r="J60" s="14"/>
      <c r="N60" s="20"/>
      <c r="R60" s="15"/>
      <c r="S60" s="20"/>
      <c r="X60" s="22"/>
      <c r="Y60" s="15"/>
    </row>
    <row r="61" spans="1:25" x14ac:dyDescent="0.2">
      <c r="C61" s="14"/>
      <c r="G61" s="17"/>
      <c r="H61" s="18"/>
      <c r="J61" s="14"/>
      <c r="R61" s="22"/>
      <c r="S61" s="20"/>
      <c r="T61" s="15"/>
      <c r="U61" s="15"/>
      <c r="V61" s="15"/>
      <c r="W61" s="15"/>
      <c r="X61" s="22"/>
      <c r="Y61" s="15"/>
    </row>
    <row r="62" spans="1:25" x14ac:dyDescent="0.2">
      <c r="C62" s="14"/>
      <c r="G62" s="17"/>
      <c r="H62" s="18"/>
      <c r="J62" s="14"/>
      <c r="N62" s="20"/>
      <c r="P62" s="20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C63" s="14"/>
      <c r="G63" s="17"/>
      <c r="H63" s="18"/>
      <c r="J63" s="14"/>
    </row>
    <row r="64" spans="1:25" x14ac:dyDescent="0.2">
      <c r="C64" s="14"/>
      <c r="H64" s="18"/>
      <c r="J64" s="14"/>
    </row>
    <row r="65" spans="3:26" x14ac:dyDescent="0.2">
      <c r="C65" s="14"/>
      <c r="G65" s="17"/>
      <c r="H65" s="18"/>
      <c r="J65" s="14"/>
    </row>
    <row r="66" spans="3:26" x14ac:dyDescent="0.2">
      <c r="C66" s="14"/>
      <c r="G66" s="17"/>
      <c r="H66" s="18"/>
      <c r="J66" s="14"/>
      <c r="N66" s="20"/>
      <c r="R66" s="15"/>
      <c r="S66" s="20"/>
      <c r="X66" s="22"/>
      <c r="Y66" s="15"/>
    </row>
    <row r="67" spans="3:26" x14ac:dyDescent="0.2"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3:26" x14ac:dyDescent="0.2">
      <c r="C69" s="14"/>
      <c r="G69" s="17"/>
      <c r="H69" s="18"/>
      <c r="J69" s="14"/>
      <c r="N69" s="20"/>
    </row>
    <row r="70" spans="3:26" x14ac:dyDescent="0.2">
      <c r="C70" s="14"/>
      <c r="G70" s="17"/>
      <c r="H70" s="18"/>
      <c r="J70" s="14"/>
      <c r="N70" s="25"/>
      <c r="P70" s="25"/>
      <c r="R70" s="25"/>
      <c r="S70" s="25"/>
      <c r="X70" s="25"/>
    </row>
    <row r="71" spans="3:26" x14ac:dyDescent="0.2">
      <c r="C71" s="14"/>
      <c r="G71" s="17"/>
      <c r="H71" s="18"/>
      <c r="J71" s="14"/>
    </row>
    <row r="72" spans="3:26" x14ac:dyDescent="0.2">
      <c r="C72" s="14"/>
      <c r="G72" s="17"/>
      <c r="H72" s="18"/>
      <c r="J72" s="14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H78" s="18"/>
      <c r="J78" s="14"/>
    </row>
    <row r="79" spans="3:26" x14ac:dyDescent="0.2">
      <c r="C79" s="14"/>
      <c r="H79" s="18"/>
      <c r="J79" s="14"/>
    </row>
    <row r="80" spans="3:26" x14ac:dyDescent="0.2">
      <c r="C80" s="14"/>
      <c r="G80" s="17"/>
      <c r="H80" s="18"/>
      <c r="J80" s="14"/>
      <c r="Z80" s="20"/>
    </row>
    <row r="81" spans="3:25" x14ac:dyDescent="0.2">
      <c r="C81" s="14"/>
      <c r="G81" s="17"/>
      <c r="H81" s="18"/>
      <c r="J81" s="14"/>
      <c r="N81" s="20"/>
      <c r="R81" s="15"/>
      <c r="S81" s="20"/>
      <c r="X81" s="22"/>
      <c r="Y81" s="15"/>
    </row>
    <row r="82" spans="3:25" x14ac:dyDescent="0.2"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3:25" x14ac:dyDescent="0.2">
      <c r="C84" s="14"/>
      <c r="G84" s="17"/>
      <c r="H84" s="18"/>
      <c r="J84" s="14"/>
    </row>
    <row r="85" spans="3:25" x14ac:dyDescent="0.2">
      <c r="C85" s="14"/>
      <c r="H85" s="18"/>
      <c r="J85" s="14"/>
    </row>
    <row r="86" spans="3:25" x14ac:dyDescent="0.2">
      <c r="C86" s="14"/>
      <c r="G86" s="17"/>
      <c r="H86" s="18"/>
      <c r="J86" s="14"/>
      <c r="R86" s="26"/>
      <c r="S86" s="20"/>
      <c r="X86" s="14"/>
    </row>
    <row r="87" spans="3:25" x14ac:dyDescent="0.2">
      <c r="C87" s="14"/>
      <c r="G87" s="17"/>
      <c r="H87" s="18"/>
      <c r="J87" s="14"/>
    </row>
    <row r="88" spans="3:25" x14ac:dyDescent="0.2">
      <c r="C88" s="14"/>
      <c r="G88" s="17"/>
      <c r="H88" s="18"/>
      <c r="J88" s="14"/>
      <c r="N88" s="20"/>
      <c r="R88" s="15"/>
      <c r="S88" s="20"/>
      <c r="X88" s="22"/>
      <c r="Y88" s="15"/>
    </row>
    <row r="89" spans="3:25" x14ac:dyDescent="0.2"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3:25" x14ac:dyDescent="0.2"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3:25" x14ac:dyDescent="0.2">
      <c r="C91" s="14"/>
      <c r="G91" s="17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  <c r="N115" s="20"/>
      <c r="R115" s="15"/>
      <c r="S115" s="20"/>
      <c r="X115" s="22"/>
      <c r="Y115" s="15"/>
    </row>
    <row r="116" spans="3:26" x14ac:dyDescent="0.2">
      <c r="C116" s="14"/>
      <c r="G116" s="17"/>
      <c r="H116" s="18"/>
      <c r="J116" s="14"/>
      <c r="R116" s="22"/>
      <c r="S116" s="20"/>
      <c r="T116" s="15"/>
      <c r="U116" s="15"/>
      <c r="V116" s="15"/>
      <c r="W116" s="15"/>
      <c r="X116" s="22"/>
      <c r="Y116" s="15"/>
    </row>
    <row r="117" spans="3:26" x14ac:dyDescent="0.2">
      <c r="C117" s="14"/>
      <c r="G117" s="17"/>
      <c r="H117" s="18"/>
      <c r="J117" s="14"/>
      <c r="N117" s="20"/>
      <c r="P117" s="20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G123" s="17"/>
      <c r="H123" s="18"/>
      <c r="J123" s="14"/>
      <c r="Z123" s="20"/>
    </row>
    <row r="124" spans="3:26" x14ac:dyDescent="0.2">
      <c r="C124" s="14"/>
      <c r="G124" s="17"/>
      <c r="H124" s="18"/>
      <c r="J124" s="14"/>
      <c r="N124" s="20"/>
    </row>
    <row r="125" spans="3:26" x14ac:dyDescent="0.2">
      <c r="C125" s="14"/>
      <c r="G125" s="17"/>
      <c r="H125" s="18"/>
      <c r="J125" s="14"/>
      <c r="N125" s="20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</row>
    <row r="140" spans="3:25" x14ac:dyDescent="0.2">
      <c r="C140" s="14"/>
    </row>
    <row r="141" spans="3:25" x14ac:dyDescent="0.2">
      <c r="C141" s="14"/>
      <c r="G141" s="17"/>
      <c r="H141" s="16"/>
      <c r="J141" s="14"/>
      <c r="R141" s="26"/>
      <c r="S141" s="20"/>
      <c r="W141" s="14"/>
      <c r="X141" s="14"/>
      <c r="Y141" s="27"/>
    </row>
    <row r="142" spans="3:25" x14ac:dyDescent="0.2">
      <c r="C142" s="14"/>
      <c r="G142" s="17"/>
      <c r="H142" s="16"/>
      <c r="J142" s="14"/>
      <c r="R142" s="26"/>
      <c r="S142" s="20"/>
      <c r="X142" s="14"/>
    </row>
    <row r="143" spans="3:25" x14ac:dyDescent="0.2">
      <c r="C143" s="14"/>
      <c r="G143" s="17"/>
      <c r="H143" s="16"/>
      <c r="J143" s="14"/>
    </row>
    <row r="144" spans="3:25" x14ac:dyDescent="0.2">
      <c r="C144" s="14"/>
      <c r="G144" s="17"/>
      <c r="H144" s="16"/>
      <c r="J144" s="14"/>
      <c r="N144" s="20"/>
      <c r="R144" s="15"/>
      <c r="S144" s="20"/>
      <c r="X144" s="22"/>
      <c r="Y144" s="15"/>
    </row>
    <row r="145" spans="3:25" x14ac:dyDescent="0.2">
      <c r="C145" s="14"/>
      <c r="G145" s="17"/>
      <c r="H145" s="16"/>
      <c r="J145" s="14"/>
      <c r="R145" s="22"/>
      <c r="S145" s="20"/>
      <c r="T145" s="15"/>
      <c r="U145" s="15"/>
      <c r="V145" s="15"/>
      <c r="W145" s="15"/>
      <c r="X145" s="22"/>
      <c r="Y145" s="15"/>
    </row>
    <row r="146" spans="3:25" x14ac:dyDescent="0.2">
      <c r="C146" s="14"/>
      <c r="G146" s="17"/>
      <c r="H146" s="16"/>
      <c r="J146" s="14"/>
      <c r="N146" s="20"/>
      <c r="P146" s="20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6"/>
      <c r="J147" s="14"/>
      <c r="N147" s="20"/>
    </row>
    <row r="148" spans="3:25" x14ac:dyDescent="0.2">
      <c r="C148" s="14"/>
      <c r="N148" s="25"/>
      <c r="P148" s="25"/>
      <c r="R148" s="25"/>
      <c r="S148" s="25"/>
      <c r="X148" s="25"/>
    </row>
    <row r="149" spans="3:25" x14ac:dyDescent="0.2">
      <c r="C149" s="14"/>
    </row>
    <row r="150" spans="3:25" x14ac:dyDescent="0.2">
      <c r="C150" s="14"/>
      <c r="N150" s="20"/>
      <c r="R150" s="15"/>
      <c r="S150" s="20"/>
      <c r="X150" s="22"/>
      <c r="Y150" s="15"/>
    </row>
    <row r="151" spans="3:25" x14ac:dyDescent="0.2">
      <c r="C151" s="14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N153" s="20"/>
    </row>
    <row r="154" spans="3:25" x14ac:dyDescent="0.2">
      <c r="N154" s="25"/>
      <c r="P154" s="25"/>
      <c r="R154" s="25"/>
      <c r="S154" s="25"/>
      <c r="X154" s="25"/>
    </row>
    <row r="156" spans="3:25" x14ac:dyDescent="0.2">
      <c r="N156" s="20"/>
      <c r="R156" s="15"/>
      <c r="S156" s="20"/>
      <c r="X156" s="22"/>
      <c r="Y156" s="15"/>
    </row>
    <row r="157" spans="3:25" x14ac:dyDescent="0.2"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2" spans="14:26" x14ac:dyDescent="0.2">
      <c r="R162" s="26"/>
      <c r="S162" s="20"/>
      <c r="W162" s="14"/>
      <c r="X162" s="14"/>
      <c r="Y162" s="27"/>
    </row>
    <row r="163" spans="14:26" x14ac:dyDescent="0.2">
      <c r="R163" s="26"/>
      <c r="S163" s="20"/>
      <c r="X163" s="14"/>
      <c r="Z163" s="20"/>
    </row>
    <row r="164" spans="14:26" x14ac:dyDescent="0.2">
      <c r="N164" s="20"/>
      <c r="R164" s="15"/>
      <c r="S164" s="20"/>
      <c r="X164" s="22"/>
      <c r="Y164" s="15"/>
    </row>
    <row r="165" spans="14:26" x14ac:dyDescent="0.2">
      <c r="R165" s="22"/>
      <c r="S165" s="20"/>
      <c r="T165" s="15"/>
      <c r="U165" s="15"/>
      <c r="V165" s="15"/>
      <c r="W165" s="15"/>
      <c r="X165" s="22"/>
      <c r="Y165" s="15"/>
    </row>
    <row r="166" spans="14:26" x14ac:dyDescent="0.2">
      <c r="N166" s="20"/>
      <c r="P166" s="20"/>
      <c r="R166" s="22"/>
      <c r="S166" s="20"/>
      <c r="T166" s="15"/>
      <c r="U166" s="15"/>
      <c r="V166" s="15"/>
      <c r="W166" s="15"/>
      <c r="X166" s="22"/>
      <c r="Y166" s="15"/>
    </row>
    <row r="168" spans="14:26" x14ac:dyDescent="0.2">
      <c r="R168" s="26"/>
      <c r="S168" s="20"/>
      <c r="W168" s="14"/>
      <c r="X168" s="14"/>
      <c r="Y168" s="27"/>
    </row>
    <row r="169" spans="14:26" x14ac:dyDescent="0.2">
      <c r="R169" s="26"/>
      <c r="S169" s="20"/>
      <c r="X169" s="14"/>
    </row>
    <row r="171" spans="14:26" x14ac:dyDescent="0.2">
      <c r="N171" s="20"/>
      <c r="R171" s="15"/>
      <c r="S171" s="20"/>
      <c r="X171" s="22"/>
      <c r="Y171" s="15"/>
    </row>
    <row r="172" spans="14:26" x14ac:dyDescent="0.2">
      <c r="R172" s="22"/>
      <c r="S172" s="20"/>
      <c r="T172" s="15"/>
      <c r="U172" s="15"/>
      <c r="V172" s="15"/>
      <c r="W172" s="15"/>
      <c r="X172" s="22"/>
      <c r="Y172" s="15"/>
    </row>
    <row r="173" spans="14:26" x14ac:dyDescent="0.2">
      <c r="N173" s="20"/>
      <c r="P173" s="20"/>
      <c r="R173" s="22"/>
      <c r="S173" s="20"/>
      <c r="T173" s="15"/>
      <c r="U173" s="15"/>
      <c r="V173" s="15"/>
      <c r="W173" s="15"/>
      <c r="X173" s="22"/>
      <c r="Y173" s="15"/>
    </row>
    <row r="174" spans="14:26" x14ac:dyDescent="0.2">
      <c r="N174" s="20"/>
    </row>
    <row r="175" spans="14:26" x14ac:dyDescent="0.2">
      <c r="N175" s="25"/>
      <c r="P175" s="25"/>
      <c r="R175" s="25"/>
      <c r="S175" s="25"/>
      <c r="X175" s="25"/>
    </row>
    <row r="177" spans="14:25" x14ac:dyDescent="0.2">
      <c r="N177" s="20"/>
      <c r="R177" s="15"/>
      <c r="S177" s="20"/>
      <c r="X177" s="22"/>
      <c r="Y177" s="15"/>
    </row>
    <row r="178" spans="14:25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5" spans="14:25" x14ac:dyDescent="0.2">
      <c r="R185" s="26"/>
      <c r="S185" s="20"/>
      <c r="W185" s="14"/>
      <c r="X185" s="14"/>
      <c r="Y185" s="27"/>
    </row>
    <row r="186" spans="14:25" x14ac:dyDescent="0.2">
      <c r="R186" s="26"/>
      <c r="S186" s="20"/>
      <c r="X186" s="14"/>
    </row>
    <row r="188" spans="14:25" x14ac:dyDescent="0.2">
      <c r="N188" s="20"/>
      <c r="R188" s="15"/>
      <c r="S188" s="20"/>
      <c r="X188" s="22"/>
      <c r="Y188" s="15"/>
    </row>
    <row r="189" spans="14:25" x14ac:dyDescent="0.2">
      <c r="R189" s="22"/>
      <c r="S189" s="20"/>
      <c r="T189" s="15"/>
      <c r="U189" s="15"/>
      <c r="V189" s="15"/>
      <c r="W189" s="15"/>
      <c r="X189" s="22"/>
      <c r="Y189" s="15"/>
    </row>
    <row r="190" spans="14:25" x14ac:dyDescent="0.2"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14:25" x14ac:dyDescent="0.2">
      <c r="R192" s="26"/>
      <c r="S192" s="20"/>
      <c r="W192" s="14"/>
      <c r="X192" s="14"/>
      <c r="Y192" s="27"/>
    </row>
    <row r="193" spans="14:26" x14ac:dyDescent="0.2">
      <c r="R193" s="26"/>
      <c r="S193" s="20"/>
      <c r="X193" s="14"/>
    </row>
    <row r="195" spans="14:26" x14ac:dyDescent="0.2">
      <c r="N195" s="20"/>
      <c r="R195" s="15"/>
      <c r="S195" s="20"/>
      <c r="X195" s="22"/>
      <c r="Y195" s="15"/>
    </row>
    <row r="196" spans="14:26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6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199" spans="14:26" x14ac:dyDescent="0.2">
      <c r="R199" s="26"/>
      <c r="S199" s="20"/>
      <c r="W199" s="14"/>
      <c r="X199" s="14"/>
      <c r="Y199" s="27"/>
    </row>
    <row r="200" spans="14:26" x14ac:dyDescent="0.2">
      <c r="R200" s="26"/>
      <c r="S200" s="20"/>
      <c r="X200" s="14"/>
    </row>
    <row r="204" spans="14:26" x14ac:dyDescent="0.2">
      <c r="Z204" s="20"/>
    </row>
    <row r="205" spans="14:26" x14ac:dyDescent="0.2">
      <c r="N205" s="20"/>
    </row>
    <row r="206" spans="14:26" x14ac:dyDescent="0.2">
      <c r="N206" s="20"/>
    </row>
    <row r="208" spans="14:26" x14ac:dyDescent="0.2">
      <c r="N208" s="20"/>
      <c r="R208" s="15"/>
      <c r="S208" s="20"/>
      <c r="X208" s="22"/>
      <c r="Y208" s="15"/>
    </row>
    <row r="209" spans="14:25" x14ac:dyDescent="0.2">
      <c r="R209" s="22"/>
      <c r="S209" s="20"/>
      <c r="T209" s="15"/>
      <c r="U209" s="15"/>
      <c r="V209" s="15"/>
      <c r="W209" s="15"/>
      <c r="X209" s="22"/>
      <c r="Y209" s="15"/>
    </row>
    <row r="210" spans="14:25" x14ac:dyDescent="0.2"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22" spans="14:25" x14ac:dyDescent="0.2">
      <c r="R222" s="26"/>
      <c r="S222" s="20"/>
      <c r="W222" s="14"/>
      <c r="X222" s="14"/>
      <c r="Y222" s="27"/>
    </row>
    <row r="223" spans="14:25" x14ac:dyDescent="0.2">
      <c r="R223" s="26"/>
      <c r="S223" s="20"/>
      <c r="X223" s="14"/>
    </row>
    <row r="225" spans="14:25" x14ac:dyDescent="0.2">
      <c r="N225" s="20"/>
      <c r="R225" s="15"/>
      <c r="S225" s="20"/>
      <c r="X225" s="22"/>
      <c r="Y225" s="15"/>
    </row>
    <row r="226" spans="14:25" x14ac:dyDescent="0.2">
      <c r="R226" s="22"/>
      <c r="S226" s="20"/>
      <c r="T226" s="15"/>
      <c r="U226" s="15"/>
      <c r="V226" s="15"/>
      <c r="W226" s="15"/>
      <c r="X226" s="22"/>
      <c r="Y226" s="15"/>
    </row>
    <row r="227" spans="14:25" x14ac:dyDescent="0.2"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</row>
    <row r="229" spans="14:25" x14ac:dyDescent="0.2">
      <c r="N229" s="25"/>
      <c r="P229" s="25"/>
      <c r="R229" s="25"/>
      <c r="S229" s="25"/>
      <c r="X229" s="25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</row>
    <row r="235" spans="14:25" x14ac:dyDescent="0.2">
      <c r="N235" s="25"/>
      <c r="P235" s="25"/>
      <c r="R235" s="25"/>
      <c r="S235" s="25"/>
      <c r="X235" s="25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6" spans="14:25" x14ac:dyDescent="0.2">
      <c r="N256" s="25"/>
      <c r="P256" s="25"/>
      <c r="R256" s="25"/>
      <c r="S256" s="25"/>
      <c r="X256" s="25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14:25" x14ac:dyDescent="0.2">
      <c r="R262" s="26"/>
      <c r="S262" s="20"/>
      <c r="W262" s="14"/>
      <c r="X262" s="14"/>
      <c r="Y262" s="27"/>
    </row>
    <row r="263" spans="14:25" x14ac:dyDescent="0.2">
      <c r="R263" s="26"/>
      <c r="S263" s="20"/>
      <c r="X263" s="14"/>
    </row>
    <row r="265" spans="14:25" x14ac:dyDescent="0.2">
      <c r="N265" s="20"/>
      <c r="R265" s="15"/>
      <c r="S265" s="20"/>
      <c r="X265" s="22"/>
      <c r="Y265" s="15"/>
    </row>
    <row r="266" spans="14:25" x14ac:dyDescent="0.2">
      <c r="R266" s="22"/>
      <c r="S266" s="20"/>
      <c r="T266" s="15"/>
      <c r="U266" s="15"/>
      <c r="V266" s="15"/>
      <c r="W266" s="15"/>
      <c r="X266" s="22"/>
      <c r="Y266" s="15"/>
    </row>
    <row r="267" spans="14:25" x14ac:dyDescent="0.2">
      <c r="N267" s="20"/>
      <c r="P267" s="20"/>
      <c r="R267" s="22"/>
      <c r="S267" s="20"/>
      <c r="T267" s="15"/>
      <c r="U267" s="15"/>
      <c r="V267" s="15"/>
      <c r="W267" s="15"/>
      <c r="X267" s="22"/>
      <c r="Y267" s="15"/>
    </row>
    <row r="269" spans="14:25" x14ac:dyDescent="0.2">
      <c r="R269" s="26"/>
      <c r="S269" s="20"/>
      <c r="W269" s="14"/>
      <c r="X269" s="14"/>
      <c r="Y269" s="27"/>
    </row>
    <row r="270" spans="14:25" x14ac:dyDescent="0.2">
      <c r="R270" s="26"/>
      <c r="S270" s="20"/>
      <c r="X270" s="14"/>
    </row>
    <row r="272" spans="14:25" x14ac:dyDescent="0.2">
      <c r="N272" s="20"/>
      <c r="R272" s="15"/>
      <c r="S272" s="20"/>
      <c r="X272" s="22"/>
      <c r="Y272" s="15"/>
    </row>
    <row r="273" spans="14:26" x14ac:dyDescent="0.2">
      <c r="R273" s="22"/>
      <c r="S273" s="20"/>
      <c r="T273" s="15"/>
      <c r="U273" s="15"/>
      <c r="V273" s="15"/>
      <c r="W273" s="15"/>
      <c r="X273" s="22"/>
      <c r="Y273" s="15"/>
    </row>
    <row r="274" spans="14:26" x14ac:dyDescent="0.2"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6" spans="14:26" x14ac:dyDescent="0.2">
      <c r="R276" s="26"/>
      <c r="S276" s="20"/>
      <c r="W276" s="14"/>
      <c r="X276" s="14"/>
      <c r="Y276" s="27"/>
    </row>
    <row r="277" spans="14:26" x14ac:dyDescent="0.2">
      <c r="R277" s="26"/>
      <c r="S277" s="20"/>
      <c r="X277" s="14"/>
    </row>
    <row r="286" spans="14:26" x14ac:dyDescent="0.2">
      <c r="Z286" s="20"/>
    </row>
    <row r="287" spans="14:26" x14ac:dyDescent="0.2">
      <c r="N287" s="20"/>
    </row>
    <row r="288" spans="14:26" x14ac:dyDescent="0.2">
      <c r="N288" s="20"/>
    </row>
    <row r="290" spans="14:25" x14ac:dyDescent="0.2">
      <c r="N290" s="20"/>
      <c r="R290" s="15"/>
      <c r="S290" s="20"/>
      <c r="X290" s="22"/>
      <c r="Y290" s="15"/>
    </row>
    <row r="291" spans="14:25" x14ac:dyDescent="0.2">
      <c r="R291" s="22"/>
      <c r="S291" s="20"/>
      <c r="T291" s="15"/>
      <c r="U291" s="15"/>
      <c r="V291" s="15"/>
      <c r="W291" s="15"/>
      <c r="X291" s="22"/>
      <c r="Y291" s="15"/>
    </row>
    <row r="292" spans="14:25" x14ac:dyDescent="0.2"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8" spans="14:25" x14ac:dyDescent="0.2">
      <c r="R298" s="26"/>
      <c r="S298" s="20"/>
      <c r="W298" s="14"/>
      <c r="X298" s="14"/>
      <c r="Y298" s="27"/>
    </row>
    <row r="299" spans="14:25" x14ac:dyDescent="0.2">
      <c r="R299" s="26"/>
      <c r="S299" s="20"/>
      <c r="X299" s="14"/>
    </row>
    <row r="301" spans="14:25" x14ac:dyDescent="0.2">
      <c r="N301" s="20"/>
      <c r="R301" s="15"/>
      <c r="S301" s="20"/>
      <c r="X301" s="22"/>
      <c r="Y301" s="15"/>
    </row>
    <row r="302" spans="14:25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5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10" spans="14:25" x14ac:dyDescent="0.2">
      <c r="R310" s="26"/>
      <c r="S310" s="20"/>
      <c r="W310" s="14"/>
      <c r="X310" s="14"/>
      <c r="Y310" s="27"/>
    </row>
    <row r="311" spans="14:25" x14ac:dyDescent="0.2">
      <c r="R311" s="26"/>
      <c r="S311" s="20"/>
      <c r="X311" s="14"/>
    </row>
    <row r="313" spans="14:25" x14ac:dyDescent="0.2">
      <c r="N313" s="20"/>
      <c r="R313" s="15"/>
      <c r="S313" s="20"/>
      <c r="X313" s="22"/>
      <c r="Y313" s="15"/>
    </row>
    <row r="314" spans="14:25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5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8" spans="14:25" x14ac:dyDescent="0.2">
      <c r="R318" s="26"/>
      <c r="S318" s="20"/>
      <c r="W318" s="14"/>
      <c r="X318" s="14"/>
      <c r="Y318" s="27"/>
    </row>
    <row r="319" spans="14:25" x14ac:dyDescent="0.2">
      <c r="R319" s="26"/>
      <c r="S319" s="20"/>
      <c r="X319" s="14"/>
    </row>
    <row r="321" spans="14:26" x14ac:dyDescent="0.2">
      <c r="N321" s="20"/>
      <c r="R321" s="15"/>
      <c r="S321" s="20"/>
      <c r="X321" s="22"/>
      <c r="Y321" s="15"/>
    </row>
    <row r="322" spans="14:26" x14ac:dyDescent="0.2">
      <c r="R322" s="22"/>
      <c r="S322" s="20"/>
      <c r="T322" s="15"/>
      <c r="U322" s="15"/>
      <c r="V322" s="15"/>
      <c r="W322" s="15"/>
      <c r="X322" s="22"/>
      <c r="Y322" s="15"/>
    </row>
    <row r="323" spans="14:26" x14ac:dyDescent="0.2">
      <c r="N323" s="20"/>
      <c r="P323" s="20"/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</row>
    <row r="325" spans="14:26" x14ac:dyDescent="0.2">
      <c r="N325" s="25"/>
      <c r="P325" s="25"/>
      <c r="R325" s="25"/>
      <c r="S325" s="25"/>
      <c r="X325" s="25"/>
      <c r="Z325" s="20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30" spans="14:26" x14ac:dyDescent="0.2">
      <c r="R330" s="26"/>
      <c r="S330" s="20"/>
      <c r="W330" s="14"/>
      <c r="X330" s="14"/>
      <c r="Y330" s="27"/>
    </row>
    <row r="331" spans="14:26" x14ac:dyDescent="0.2">
      <c r="R331" s="26"/>
      <c r="S331" s="20"/>
      <c r="X331" s="14"/>
    </row>
    <row r="333" spans="14:26" x14ac:dyDescent="0.2">
      <c r="N333" s="20"/>
      <c r="R333" s="15"/>
      <c r="S333" s="20"/>
      <c r="X333" s="22"/>
      <c r="Y333" s="15"/>
    </row>
    <row r="334" spans="14:26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36" spans="14:26" x14ac:dyDescent="0.2">
      <c r="N336" s="20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3" spans="14:25" x14ac:dyDescent="0.2">
      <c r="R343" s="26"/>
      <c r="S343" s="20"/>
      <c r="W343" s="14"/>
      <c r="X343" s="14"/>
      <c r="Y343" s="27"/>
    </row>
    <row r="344" spans="14:25" x14ac:dyDescent="0.2">
      <c r="R344" s="26"/>
      <c r="S344" s="20"/>
      <c r="X344" s="14"/>
    </row>
    <row r="347" spans="14:25" x14ac:dyDescent="0.2">
      <c r="N347" s="25"/>
      <c r="P347" s="25"/>
      <c r="R347" s="25"/>
      <c r="S347" s="25"/>
      <c r="X347" s="25"/>
    </row>
    <row r="349" spans="14:25" x14ac:dyDescent="0.2">
      <c r="N349" s="20"/>
      <c r="R349" s="15"/>
      <c r="S349" s="20"/>
      <c r="X349" s="22"/>
      <c r="Y349" s="15"/>
    </row>
    <row r="350" spans="14:25" x14ac:dyDescent="0.2">
      <c r="R350" s="22"/>
      <c r="S350" s="20"/>
      <c r="T350" s="15"/>
      <c r="U350" s="15"/>
      <c r="V350" s="15"/>
      <c r="W350" s="15"/>
      <c r="X350" s="22"/>
      <c r="Y350" s="15"/>
    </row>
    <row r="351" spans="14:25" x14ac:dyDescent="0.2"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</row>
    <row r="353" spans="14:25" x14ac:dyDescent="0.2">
      <c r="N353" s="25"/>
      <c r="P353" s="25"/>
      <c r="R353" s="25"/>
      <c r="S353" s="25"/>
      <c r="X353" s="25"/>
    </row>
    <row r="355" spans="14:25" x14ac:dyDescent="0.2">
      <c r="N355" s="20"/>
      <c r="R355" s="15"/>
      <c r="S355" s="20"/>
      <c r="X355" s="22"/>
      <c r="Y355" s="15"/>
    </row>
    <row r="356" spans="14:25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61" spans="14:25" x14ac:dyDescent="0.2">
      <c r="R361" s="26"/>
      <c r="S361" s="20"/>
      <c r="W361" s="14"/>
      <c r="X361" s="14"/>
      <c r="Y361" s="27"/>
    </row>
    <row r="362" spans="14:25" x14ac:dyDescent="0.2">
      <c r="R362" s="26"/>
      <c r="S362" s="20"/>
      <c r="X362" s="14"/>
    </row>
    <row r="364" spans="14:25" x14ac:dyDescent="0.2">
      <c r="N364" s="20"/>
      <c r="R364" s="15"/>
      <c r="S364" s="20"/>
      <c r="X364" s="22"/>
      <c r="Y364" s="15"/>
    </row>
    <row r="365" spans="14:25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5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8" spans="14:25" x14ac:dyDescent="0.2">
      <c r="R368" s="26"/>
      <c r="S368" s="20"/>
      <c r="W368" s="14"/>
      <c r="X368" s="14"/>
      <c r="Y368" s="27"/>
    </row>
    <row r="369" spans="18:26" x14ac:dyDescent="0.2">
      <c r="R369" s="26"/>
      <c r="S369" s="20"/>
      <c r="X369" s="14"/>
      <c r="Y369" s="27"/>
      <c r="Z369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56</vt:i4>
      </vt:variant>
    </vt:vector>
  </HeadingPairs>
  <TitlesOfParts>
    <vt:vector size="66" baseType="lpstr">
      <vt:lpstr>Classooms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_12_31_Cost</vt:lpstr>
      <vt:lpstr>Agency</vt:lpstr>
      <vt:lpstr>at_Completion</vt:lpstr>
      <vt:lpstr>Completion</vt:lpstr>
      <vt:lpstr>Completion_Date</vt:lpstr>
      <vt:lpstr>Construction_Cost</vt:lpstr>
      <vt:lpstr>Construction_Costs</vt:lpstr>
      <vt:lpstr>Date</vt:lpstr>
      <vt:lpstr>December</vt:lpstr>
      <vt:lpstr>December_ENR</vt:lpstr>
      <vt:lpstr>ENR</vt:lpstr>
      <vt:lpstr>ENR_Cost</vt:lpstr>
      <vt:lpstr>Factor</vt:lpstr>
      <vt:lpstr>GSF</vt:lpstr>
      <vt:lpstr>in_____12_31_18</vt:lpstr>
      <vt:lpstr>Per_GSF</vt:lpstr>
      <vt:lpstr>'Auditorium-Exhibits'!Print_Area</vt:lpstr>
      <vt:lpstr>Classooms!Print_Area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'Auditorium-Exhibits'!Print_Titles</vt:lpstr>
      <vt:lpstr>Classooms!Print_Titles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  <vt:lpstr>Projects</vt:lpstr>
      <vt:lpstr>Space_Category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2023-01-17T21:57:29Z</cp:lastPrinted>
  <dcterms:created xsi:type="dcterms:W3CDTF">1999-05-21T13:57:57Z</dcterms:created>
  <dcterms:modified xsi:type="dcterms:W3CDTF">2023-07-13T13:01:32Z</dcterms:modified>
</cp:coreProperties>
</file>