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51EA82FB-24D1-4209-A47A-EE712F447142}" xr6:coauthVersionLast="36" xr6:coauthVersionMax="36" xr10:uidLastSave="{00000000-0000-0000-0000-000000000000}"/>
  <bookViews>
    <workbookView xWindow="28680" yWindow="-120" windowWidth="29040" windowHeight="15720" tabRatio="612" activeTab="1" xr2:uid="{00000000-000D-0000-FFFF-FFFF00000000}"/>
  </bookViews>
  <sheets>
    <sheet name="Classooms" sheetId="14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r:id="rId7"/>
    <sheet name="Gymnasium" sheetId="11" r:id="rId8"/>
    <sheet name="Student Services" sheetId="8" r:id="rId9"/>
    <sheet name="Support Services" sheetId="10" r:id="rId10"/>
  </sheets>
  <definedNames>
    <definedName name="_12_31_Cost">Classooms!$H$6</definedName>
    <definedName name="Agency">Classooms!$A$7</definedName>
    <definedName name="at_Completion">Classooms!$C$7</definedName>
    <definedName name="Completion">Classooms!$D$6</definedName>
    <definedName name="Completion_Date">Classooms!$E$7</definedName>
    <definedName name="Construction_Cost">Classooms!$C$6</definedName>
    <definedName name="Construction_Costs">Classooms!$J$6</definedName>
    <definedName name="Date">Classooms!$D$7</definedName>
    <definedName name="December">Classooms!$F$6</definedName>
    <definedName name="December_ENR">Classooms!$F$7</definedName>
    <definedName name="ENR">Classooms!$E$6</definedName>
    <definedName name="ENR_Cost">Classooms!$G$6</definedName>
    <definedName name="Factor">Classooms!$G$7</definedName>
    <definedName name="GSF">Classooms!$I$7</definedName>
    <definedName name="in_____12_31_18">Classooms!$J$7</definedName>
    <definedName name="Per_GSF">Classooms!$H$7</definedName>
    <definedName name="_xlnm.Print_Area" localSheetId="5">'Auditorium-Exhibits'!$A$1:$J$25</definedName>
    <definedName name="_xlnm.Print_Area" localSheetId="0">Classooms!$A$1:$J$44</definedName>
    <definedName name="_xlnm.Print_Area" localSheetId="7">Gymnasium!$A$1:$J$23</definedName>
    <definedName name="_xlnm.Print_Area" localSheetId="6">'Instructional Media'!$A$8:$J$17</definedName>
    <definedName name="_xlnm.Print_Area" localSheetId="2">Library!$A$1:$J$22</definedName>
    <definedName name="_xlnm.Print_Area" localSheetId="4">Offices!$A$1:$J$65</definedName>
    <definedName name="_xlnm.Print_Area" localSheetId="3">'Research Labs'!$A$1:$J$27</definedName>
    <definedName name="_xlnm.Print_Area" localSheetId="8">'Student Services'!$A$1:$J$18</definedName>
    <definedName name="_xlnm.Print_Area" localSheetId="9">'Support Services'!$A$1:$J$31</definedName>
    <definedName name="_xlnm.Print_Area" localSheetId="1">'Teaching Labs'!$A$1:$J$50</definedName>
    <definedName name="Print_Area_MI" localSheetId="5">'Auditorium-Exhibits'!$A$9:$J$26</definedName>
    <definedName name="Print_Area_MI" localSheetId="7">Gymnasium!$A$9:$J$23</definedName>
    <definedName name="Print_Area_MI" localSheetId="6">'Instructional Media'!$A$9:$J$17</definedName>
    <definedName name="Print_Area_MI" localSheetId="2">Library!$A$9:$J$22</definedName>
    <definedName name="Print_Area_MI" localSheetId="4">Offices!$A$9:$J$64</definedName>
    <definedName name="Print_Area_MI" localSheetId="3">'Research Labs'!$A$9:$J$26</definedName>
    <definedName name="Print_Area_MI" localSheetId="8">'Student Services'!$A$9:$J$19</definedName>
    <definedName name="Print_Area_MI" localSheetId="9">'Support Services'!$A$9:$J$30</definedName>
    <definedName name="Print_Area_MI" localSheetId="1">'Teaching Labs'!$A$9:$J$50</definedName>
    <definedName name="Print_Area_MI">#REF!</definedName>
    <definedName name="_xlnm.Print_Titles" localSheetId="5">'Auditorium-Exhibits'!$1:$7</definedName>
    <definedName name="_xlnm.Print_Titles" localSheetId="0">Classooms!$1:$7</definedName>
    <definedName name="_xlnm.Print_Titles" localSheetId="7">Gymnasium!$1:$7</definedName>
    <definedName name="_xlnm.Print_Titles" localSheetId="6">'Instructional Media'!$1:$7</definedName>
    <definedName name="_xlnm.Print_Titles" localSheetId="2">Library!$1:$7</definedName>
    <definedName name="_xlnm.Print_Titles" localSheetId="4">Offices!$1:$7</definedName>
    <definedName name="_xlnm.Print_Titles" localSheetId="3">'Research Labs'!$1:$7</definedName>
    <definedName name="_xlnm.Print_Titles" localSheetId="8">'Student Services'!$1:$7</definedName>
    <definedName name="_xlnm.Print_Titles" localSheetId="9">'Support Services'!$1:$7</definedName>
    <definedName name="_xlnm.Print_Titles" localSheetId="1">'Teaching Labs'!$1:$7</definedName>
    <definedName name="Print_Titles_MI" localSheetId="5">'Auditorium-Exhibits'!$1:$7</definedName>
    <definedName name="Print_Titles_MI" localSheetId="7">Gymnasium!$1:$7</definedName>
    <definedName name="Print_Titles_MI" localSheetId="6">'Instructional Media'!$1:$7</definedName>
    <definedName name="Print_Titles_MI" localSheetId="2">Library!$1:$7</definedName>
    <definedName name="Print_Titles_MI" localSheetId="4">Offices!$1:$7</definedName>
    <definedName name="Print_Titles_MI" localSheetId="3">'Research Labs'!$1:$7</definedName>
    <definedName name="Print_Titles_MI" localSheetId="8">'Student Services'!$1:$7</definedName>
    <definedName name="Print_Titles_MI" localSheetId="9">'Support Services'!$1:$7</definedName>
    <definedName name="Print_Titles_MI" localSheetId="1">'Teaching Labs'!$1:$7</definedName>
    <definedName name="Projects">Classooms!$B$7</definedName>
    <definedName name="Space_Category">Classooms!$A$6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7" l="1"/>
  <c r="G12" i="7"/>
  <c r="J12" i="7" s="1"/>
  <c r="G11" i="7"/>
  <c r="J11" i="7" s="1"/>
  <c r="J14" i="7" s="1"/>
  <c r="H16" i="7" s="1"/>
  <c r="G56" i="5"/>
  <c r="H56" i="5" s="1"/>
  <c r="G58" i="5"/>
  <c r="J58" i="5" s="1"/>
  <c r="G57" i="5"/>
  <c r="H57" i="5" s="1"/>
  <c r="I24" i="4"/>
  <c r="G22" i="4"/>
  <c r="J22" i="4" s="1"/>
  <c r="G42" i="2"/>
  <c r="H42" i="2" s="1"/>
  <c r="G43" i="2"/>
  <c r="H43" i="2" s="1"/>
  <c r="I47" i="2"/>
  <c r="H44" i="2"/>
  <c r="G44" i="2"/>
  <c r="J44" i="2" s="1"/>
  <c r="G39" i="14"/>
  <c r="H39" i="14" s="1"/>
  <c r="I28" i="10"/>
  <c r="G26" i="10"/>
  <c r="J26" i="10" s="1"/>
  <c r="G45" i="2"/>
  <c r="J45" i="2" s="1"/>
  <c r="I15" i="8"/>
  <c r="G13" i="8"/>
  <c r="H13" i="8" s="1"/>
  <c r="I62" i="5"/>
  <c r="G60" i="5"/>
  <c r="H60" i="5" s="1"/>
  <c r="G59" i="5"/>
  <c r="H59" i="5" s="1"/>
  <c r="G40" i="14"/>
  <c r="J40" i="14" s="1"/>
  <c r="G38" i="14"/>
  <c r="J38" i="14" s="1"/>
  <c r="H38" i="14"/>
  <c r="I42" i="14"/>
  <c r="G25" i="10"/>
  <c r="J25" i="10" s="1"/>
  <c r="G12" i="8"/>
  <c r="J12" i="8" s="1"/>
  <c r="G49" i="5"/>
  <c r="J49" i="5" s="1"/>
  <c r="I20" i="11"/>
  <c r="G18" i="11"/>
  <c r="J18" i="11" s="1"/>
  <c r="I22" i="6"/>
  <c r="G55" i="5"/>
  <c r="H55" i="5" s="1"/>
  <c r="G53" i="5"/>
  <c r="J53" i="5" s="1"/>
  <c r="G21" i="4"/>
  <c r="J21" i="4" s="1"/>
  <c r="I19" i="3"/>
  <c r="G39" i="2"/>
  <c r="J39" i="2" s="1"/>
  <c r="G37" i="14"/>
  <c r="H37" i="14" s="1"/>
  <c r="G36" i="14"/>
  <c r="J36" i="14" s="1"/>
  <c r="G35" i="14"/>
  <c r="J35" i="14" s="1"/>
  <c r="H35" i="14"/>
  <c r="G34" i="14"/>
  <c r="H34" i="14" s="1"/>
  <c r="G33" i="14"/>
  <c r="H33" i="14" s="1"/>
  <c r="G32" i="14"/>
  <c r="J32" i="14" s="1"/>
  <c r="G31" i="14"/>
  <c r="J31" i="14" s="1"/>
  <c r="G30" i="14"/>
  <c r="J30" i="14" s="1"/>
  <c r="H30" i="14"/>
  <c r="G29" i="14"/>
  <c r="J29" i="14" s="1"/>
  <c r="G28" i="14"/>
  <c r="J28" i="14" s="1"/>
  <c r="G27" i="14"/>
  <c r="J27" i="14" s="1"/>
  <c r="G26" i="14"/>
  <c r="J26" i="14" s="1"/>
  <c r="H26" i="14"/>
  <c r="G25" i="14"/>
  <c r="J25" i="14" s="1"/>
  <c r="G24" i="14"/>
  <c r="J24" i="14" s="1"/>
  <c r="G23" i="14"/>
  <c r="J23" i="14" s="1"/>
  <c r="G22" i="14"/>
  <c r="J22" i="14" s="1"/>
  <c r="H22" i="14"/>
  <c r="G21" i="14"/>
  <c r="J21" i="14" s="1"/>
  <c r="H21" i="14"/>
  <c r="G20" i="14"/>
  <c r="J20" i="14" s="1"/>
  <c r="G19" i="14"/>
  <c r="J19" i="14" s="1"/>
  <c r="G18" i="14"/>
  <c r="J18" i="14" s="1"/>
  <c r="G17" i="14"/>
  <c r="J17" i="14" s="1"/>
  <c r="H17" i="14"/>
  <c r="G16" i="14"/>
  <c r="J16" i="14" s="1"/>
  <c r="G15" i="14"/>
  <c r="J15" i="14" s="1"/>
  <c r="G14" i="14"/>
  <c r="J14" i="14" s="1"/>
  <c r="H14" i="14"/>
  <c r="G13" i="14"/>
  <c r="J13" i="14" s="1"/>
  <c r="H13" i="14"/>
  <c r="G12" i="14"/>
  <c r="J12" i="14" s="1"/>
  <c r="G11" i="14"/>
  <c r="J11" i="14" s="1"/>
  <c r="G11" i="11"/>
  <c r="J11" i="11" s="1"/>
  <c r="G22" i="10"/>
  <c r="H22" i="10" s="1"/>
  <c r="G50" i="5"/>
  <c r="H50" i="5" s="1"/>
  <c r="G20" i="6"/>
  <c r="J20" i="6" s="1"/>
  <c r="G54" i="5"/>
  <c r="J54" i="5" s="1"/>
  <c r="G11" i="4"/>
  <c r="H11" i="4" s="1"/>
  <c r="G12" i="4"/>
  <c r="J12" i="4" s="1"/>
  <c r="G13" i="4"/>
  <c r="J13" i="4" s="1"/>
  <c r="G14" i="4"/>
  <c r="J14" i="4" s="1"/>
  <c r="G15" i="4"/>
  <c r="H15" i="4" s="1"/>
  <c r="G16" i="4"/>
  <c r="H16" i="4" s="1"/>
  <c r="G17" i="4"/>
  <c r="J17" i="4" s="1"/>
  <c r="H17" i="4"/>
  <c r="G18" i="4"/>
  <c r="H18" i="4" s="1"/>
  <c r="G19" i="4"/>
  <c r="J19" i="4" s="1"/>
  <c r="G20" i="4"/>
  <c r="H20" i="4" s="1"/>
  <c r="G16" i="3"/>
  <c r="J16" i="3" s="1"/>
  <c r="G17" i="3"/>
  <c r="H17" i="3" s="1"/>
  <c r="G38" i="2"/>
  <c r="H38" i="2" s="1"/>
  <c r="G24" i="10"/>
  <c r="J24" i="10" s="1"/>
  <c r="G37" i="2"/>
  <c r="J37" i="2" s="1"/>
  <c r="G17" i="11"/>
  <c r="J17" i="11" s="1"/>
  <c r="H17" i="11"/>
  <c r="G51" i="5"/>
  <c r="J51" i="5" s="1"/>
  <c r="H51" i="5"/>
  <c r="G52" i="5"/>
  <c r="J52" i="5" s="1"/>
  <c r="G40" i="2"/>
  <c r="H40" i="2" s="1"/>
  <c r="G41" i="2"/>
  <c r="H41" i="2" s="1"/>
  <c r="G15" i="3"/>
  <c r="J15" i="3" s="1"/>
  <c r="G16" i="11"/>
  <c r="J16" i="11" s="1"/>
  <c r="G23" i="10"/>
  <c r="J23" i="10" s="1"/>
  <c r="G48" i="5"/>
  <c r="J48" i="5" s="1"/>
  <c r="G46" i="5"/>
  <c r="J46" i="5" s="1"/>
  <c r="G44" i="5"/>
  <c r="H44" i="5" s="1"/>
  <c r="G45" i="5"/>
  <c r="H45" i="5" s="1"/>
  <c r="G47" i="5"/>
  <c r="J47" i="5" s="1"/>
  <c r="G35" i="2"/>
  <c r="J35" i="2" s="1"/>
  <c r="G36" i="2"/>
  <c r="J36" i="2" s="1"/>
  <c r="H36" i="2"/>
  <c r="G34" i="2"/>
  <c r="J34" i="2" s="1"/>
  <c r="G20" i="10"/>
  <c r="H20" i="10" s="1"/>
  <c r="G21" i="10"/>
  <c r="H21" i="10" s="1"/>
  <c r="G12" i="5"/>
  <c r="J12" i="5" s="1"/>
  <c r="H12" i="5"/>
  <c r="G11" i="3"/>
  <c r="H11" i="3" s="1"/>
  <c r="G19" i="10"/>
  <c r="J19" i="10" s="1"/>
  <c r="H19" i="10"/>
  <c r="G18" i="10"/>
  <c r="H18" i="10" s="1"/>
  <c r="G17" i="10"/>
  <c r="J17" i="10" s="1"/>
  <c r="H17" i="10"/>
  <c r="G16" i="10"/>
  <c r="J16" i="10" s="1"/>
  <c r="G15" i="10"/>
  <c r="J15" i="10" s="1"/>
  <c r="G13" i="10"/>
  <c r="J13" i="10" s="1"/>
  <c r="H13" i="10"/>
  <c r="G14" i="10"/>
  <c r="J14" i="10" s="1"/>
  <c r="G12" i="10"/>
  <c r="H12" i="10" s="1"/>
  <c r="G11" i="10"/>
  <c r="J11" i="10" s="1"/>
  <c r="G19" i="6"/>
  <c r="J19" i="6" s="1"/>
  <c r="G12" i="6"/>
  <c r="J12" i="6" s="1"/>
  <c r="H12" i="6"/>
  <c r="G13" i="6"/>
  <c r="J13" i="6" s="1"/>
  <c r="G11" i="6"/>
  <c r="J11" i="6" s="1"/>
  <c r="G16" i="6"/>
  <c r="J16" i="6" s="1"/>
  <c r="H16" i="6"/>
  <c r="G15" i="6"/>
  <c r="J15" i="6" s="1"/>
  <c r="H15" i="6"/>
  <c r="G14" i="6"/>
  <c r="J14" i="6" s="1"/>
  <c r="H14" i="6"/>
  <c r="G18" i="6"/>
  <c r="J18" i="6" s="1"/>
  <c r="H18" i="6"/>
  <c r="G17" i="6"/>
  <c r="J17" i="6" s="1"/>
  <c r="G43" i="5"/>
  <c r="J43" i="5" s="1"/>
  <c r="H43" i="5"/>
  <c r="G42" i="5"/>
  <c r="J42" i="5" s="1"/>
  <c r="G13" i="5"/>
  <c r="H13" i="5" s="1"/>
  <c r="G11" i="5"/>
  <c r="J11" i="5" s="1"/>
  <c r="G19" i="5"/>
  <c r="J19" i="5" s="1"/>
  <c r="G15" i="5"/>
  <c r="H15" i="5" s="1"/>
  <c r="G16" i="5"/>
  <c r="H16" i="5" s="1"/>
  <c r="G24" i="5"/>
  <c r="J24" i="5" s="1"/>
  <c r="H24" i="5"/>
  <c r="G20" i="5"/>
  <c r="H20" i="5" s="1"/>
  <c r="G22" i="5"/>
  <c r="J22" i="5" s="1"/>
  <c r="G23" i="5"/>
  <c r="H23" i="5" s="1"/>
  <c r="G18" i="5"/>
  <c r="J18" i="5" s="1"/>
  <c r="G26" i="5"/>
  <c r="J26" i="5" s="1"/>
  <c r="H26" i="5"/>
  <c r="G29" i="5"/>
  <c r="J29" i="5" s="1"/>
  <c r="G21" i="5"/>
  <c r="J21" i="5" s="1"/>
  <c r="G25" i="5"/>
  <c r="J25" i="5" s="1"/>
  <c r="H25" i="5"/>
  <c r="G31" i="5"/>
  <c r="J31" i="5" s="1"/>
  <c r="G32" i="5"/>
  <c r="H32" i="5" s="1"/>
  <c r="G27" i="5"/>
  <c r="H27" i="5" s="1"/>
  <c r="G30" i="5"/>
  <c r="J30" i="5" s="1"/>
  <c r="G28" i="5"/>
  <c r="J28" i="5" s="1"/>
  <c r="G36" i="5"/>
  <c r="J36" i="5" s="1"/>
  <c r="G33" i="5"/>
  <c r="J33" i="5" s="1"/>
  <c r="G35" i="5"/>
  <c r="H35" i="5" s="1"/>
  <c r="G38" i="5"/>
  <c r="J38" i="5" s="1"/>
  <c r="G34" i="5"/>
  <c r="J34" i="5" s="1"/>
  <c r="G37" i="5"/>
  <c r="J37" i="5" s="1"/>
  <c r="G41" i="5"/>
  <c r="H41" i="5" s="1"/>
  <c r="G40" i="5"/>
  <c r="H40" i="5" s="1"/>
  <c r="G39" i="5"/>
  <c r="J39" i="5" s="1"/>
  <c r="G14" i="5"/>
  <c r="J14" i="5" s="1"/>
  <c r="G17" i="5"/>
  <c r="J17" i="5" s="1"/>
  <c r="H17" i="5"/>
  <c r="G14" i="3"/>
  <c r="H14" i="3" s="1"/>
  <c r="G13" i="3"/>
  <c r="J13" i="3" s="1"/>
  <c r="G12" i="3"/>
  <c r="H12" i="3" s="1"/>
  <c r="G13" i="2"/>
  <c r="J13" i="2" s="1"/>
  <c r="G17" i="2"/>
  <c r="J17" i="2" s="1"/>
  <c r="G20" i="2"/>
  <c r="J20" i="2" s="1"/>
  <c r="H20" i="2"/>
  <c r="G21" i="2"/>
  <c r="J21" i="2" s="1"/>
  <c r="G23" i="2"/>
  <c r="J23" i="2" s="1"/>
  <c r="G24" i="2"/>
  <c r="J24" i="2" s="1"/>
  <c r="G22" i="2"/>
  <c r="H22" i="2" s="1"/>
  <c r="G25" i="2"/>
  <c r="H25" i="2" s="1"/>
  <c r="G27" i="2"/>
  <c r="J27" i="2" s="1"/>
  <c r="G26" i="2"/>
  <c r="J26" i="2" s="1"/>
  <c r="G29" i="2"/>
  <c r="J29" i="2" s="1"/>
  <c r="G31" i="2"/>
  <c r="J31" i="2" s="1"/>
  <c r="G28" i="2"/>
  <c r="H28" i="2" s="1"/>
  <c r="G30" i="2"/>
  <c r="J30" i="2" s="1"/>
  <c r="G32" i="2"/>
  <c r="H32" i="2" s="1"/>
  <c r="G33" i="2"/>
  <c r="J33" i="2" s="1"/>
  <c r="G16" i="2"/>
  <c r="H16" i="2" s="1"/>
  <c r="G11" i="2"/>
  <c r="J11" i="2" s="1"/>
  <c r="G14" i="2"/>
  <c r="H14" i="2" s="1"/>
  <c r="G15" i="2"/>
  <c r="J15" i="2" s="1"/>
  <c r="H15" i="2"/>
  <c r="G12" i="2"/>
  <c r="J12" i="2" s="1"/>
  <c r="H12" i="2"/>
  <c r="G18" i="2"/>
  <c r="J18" i="2" s="1"/>
  <c r="G19" i="2"/>
  <c r="J19" i="2" s="1"/>
  <c r="G15" i="11"/>
  <c r="J15" i="11" s="1"/>
  <c r="G14" i="11"/>
  <c r="J14" i="11" s="1"/>
  <c r="H14" i="11"/>
  <c r="G11" i="8"/>
  <c r="J11" i="8" s="1"/>
  <c r="G13" i="11"/>
  <c r="H13" i="11" s="1"/>
  <c r="G12" i="11"/>
  <c r="J12" i="11" s="1"/>
  <c r="H33" i="5"/>
  <c r="H24" i="10"/>
  <c r="H17" i="2"/>
  <c r="H19" i="6"/>
  <c r="H49" i="5"/>
  <c r="H18" i="2"/>
  <c r="H15" i="14"/>
  <c r="H17" i="6"/>
  <c r="H20" i="6"/>
  <c r="H52" i="5"/>
  <c r="H22" i="5"/>
  <c r="H58" i="5"/>
  <c r="H16" i="3"/>
  <c r="H39" i="2"/>
  <c r="H30" i="2"/>
  <c r="H19" i="14"/>
  <c r="H23" i="14"/>
  <c r="H18" i="14"/>
  <c r="H16" i="14"/>
  <c r="H12" i="14"/>
  <c r="H24" i="14"/>
  <c r="H12" i="11" l="1"/>
  <c r="H21" i="2"/>
  <c r="H39" i="5"/>
  <c r="H28" i="5"/>
  <c r="H29" i="5"/>
  <c r="H14" i="10"/>
  <c r="H32" i="14"/>
  <c r="H53" i="5"/>
  <c r="H30" i="5"/>
  <c r="H18" i="11"/>
  <c r="H40" i="14"/>
  <c r="H29" i="2"/>
  <c r="H11" i="6"/>
  <c r="H37" i="2"/>
  <c r="H11" i="11"/>
  <c r="H38" i="5"/>
  <c r="H15" i="10"/>
  <c r="H34" i="5"/>
  <c r="H13" i="6"/>
  <c r="H20" i="14"/>
  <c r="H28" i="14"/>
  <c r="H29" i="14"/>
  <c r="H11" i="2"/>
  <c r="H27" i="2"/>
  <c r="H31" i="5"/>
  <c r="H16" i="10"/>
  <c r="H15" i="3"/>
  <c r="H13" i="4"/>
  <c r="H26" i="10"/>
  <c r="H33" i="2"/>
  <c r="H14" i="5"/>
  <c r="H19" i="2"/>
  <c r="H36" i="5"/>
  <c r="H21" i="5"/>
  <c r="H47" i="5"/>
  <c r="H19" i="4"/>
  <c r="H54" i="5"/>
  <c r="H31" i="14"/>
  <c r="J22" i="6"/>
  <c r="H24" i="6" s="1"/>
  <c r="J15" i="8"/>
  <c r="H17" i="8" s="1"/>
  <c r="J34" i="14"/>
  <c r="J32" i="2"/>
  <c r="J11" i="3"/>
  <c r="J19" i="3" s="1"/>
  <c r="H21" i="3" s="1"/>
  <c r="J20" i="4"/>
  <c r="J59" i="5"/>
  <c r="J35" i="5"/>
  <c r="J23" i="5"/>
  <c r="J13" i="5"/>
  <c r="J13" i="11"/>
  <c r="J20" i="11" s="1"/>
  <c r="H22" i="11" s="1"/>
  <c r="J22" i="10"/>
  <c r="H11" i="7"/>
  <c r="H25" i="14"/>
  <c r="H12" i="8"/>
  <c r="H11" i="8"/>
  <c r="H31" i="2"/>
  <c r="H24" i="2"/>
  <c r="H13" i="3"/>
  <c r="H37" i="5"/>
  <c r="H19" i="5"/>
  <c r="H11" i="10"/>
  <c r="H34" i="2"/>
  <c r="H46" i="5"/>
  <c r="H14" i="4"/>
  <c r="H25" i="10"/>
  <c r="H12" i="7"/>
  <c r="J33" i="14"/>
  <c r="J43" i="2"/>
  <c r="J21" i="10"/>
  <c r="J42" i="2"/>
  <c r="J18" i="4"/>
  <c r="J57" i="5"/>
  <c r="J45" i="5"/>
  <c r="J60" i="5"/>
  <c r="J20" i="10"/>
  <c r="J41" i="2"/>
  <c r="J12" i="3"/>
  <c r="J56" i="5"/>
  <c r="J44" i="5"/>
  <c r="J32" i="5"/>
  <c r="J20" i="5"/>
  <c r="J40" i="2"/>
  <c r="J28" i="2"/>
  <c r="J16" i="2"/>
  <c r="J55" i="5"/>
  <c r="J18" i="10"/>
  <c r="H18" i="5"/>
  <c r="H48" i="5"/>
  <c r="H15" i="11"/>
  <c r="H26" i="2"/>
  <c r="H42" i="5"/>
  <c r="H35" i="2"/>
  <c r="H16" i="11"/>
  <c r="H12" i="4"/>
  <c r="H11" i="14"/>
  <c r="H27" i="14"/>
  <c r="H45" i="2"/>
  <c r="J14" i="3"/>
  <c r="J13" i="8"/>
  <c r="J38" i="2"/>
  <c r="J16" i="4"/>
  <c r="J41" i="5"/>
  <c r="J39" i="14"/>
  <c r="J25" i="2"/>
  <c r="J15" i="4"/>
  <c r="J40" i="5"/>
  <c r="J16" i="5"/>
  <c r="J14" i="2"/>
  <c r="J17" i="3"/>
  <c r="J27" i="5"/>
  <c r="J15" i="5"/>
  <c r="H22" i="4"/>
  <c r="H23" i="2"/>
  <c r="H13" i="2"/>
  <c r="H36" i="14"/>
  <c r="J37" i="14"/>
  <c r="J11" i="4"/>
  <c r="J50" i="5"/>
  <c r="H11" i="5"/>
  <c r="H21" i="4"/>
  <c r="J22" i="2"/>
  <c r="J12" i="10"/>
  <c r="J28" i="10" s="1"/>
  <c r="H30" i="10" s="1"/>
  <c r="H23" i="10"/>
  <c r="J42" i="14" l="1"/>
  <c r="H44" i="14" s="1"/>
  <c r="J47" i="2"/>
  <c r="H49" i="2" s="1"/>
  <c r="J62" i="5"/>
  <c r="H64" i="5" s="1"/>
  <c r="J24" i="4"/>
  <c r="H26" i="4" s="1"/>
</calcChain>
</file>

<file path=xl/sharedStrings.xml><?xml version="1.0" encoding="utf-8"?>
<sst xmlns="http://schemas.openxmlformats.org/spreadsheetml/2006/main" count="586" uniqueCount="230">
  <si>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</si>
  <si>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</si>
  <si>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</si>
  <si>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</si>
  <si>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</si>
  <si>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</si>
  <si>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</si>
  <si>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</si>
  <si>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</si>
  <si>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</si>
  <si>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</si>
  <si>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</si>
  <si>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UCF</t>
  </si>
  <si>
    <t>UWF</t>
  </si>
  <si>
    <t>Tallahassee CC</t>
  </si>
  <si>
    <t>USF</t>
  </si>
  <si>
    <t>TOTAL</t>
  </si>
  <si>
    <t>Teaching Labs</t>
  </si>
  <si>
    <t>UNF</t>
  </si>
  <si>
    <t>UF</t>
  </si>
  <si>
    <t>Library</t>
  </si>
  <si>
    <t>North FL CC</t>
  </si>
  <si>
    <t>Research Labs</t>
  </si>
  <si>
    <t>Offices</t>
  </si>
  <si>
    <t>FSU</t>
  </si>
  <si>
    <t>Instructional Media</t>
  </si>
  <si>
    <t>Student Services</t>
  </si>
  <si>
    <t>Gymnasium</t>
  </si>
  <si>
    <t>Support Services</t>
  </si>
  <si>
    <t>FGCU</t>
  </si>
  <si>
    <t>FAMU</t>
  </si>
  <si>
    <t>Brevard CC</t>
  </si>
  <si>
    <t>Auditorium/Exhibition</t>
  </si>
  <si>
    <t>Pasco-Hernando CC</t>
  </si>
  <si>
    <t>Chipola College</t>
  </si>
  <si>
    <t>St. Petersburg College</t>
  </si>
  <si>
    <t>Daytona State College</t>
  </si>
  <si>
    <t>Edison State College</t>
  </si>
  <si>
    <t>Santa Fe College</t>
  </si>
  <si>
    <t>Multi-Purpose Center/Conference Center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</si>
  <si>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</si>
  <si>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</si>
  <si>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</si>
  <si>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</si>
  <si>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</si>
  <si>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</si>
  <si>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</si>
  <si>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</si>
  <si>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</si>
  <si>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</si>
  <si>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</si>
  <si>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FL St College @ Jacksonville</t>
  </si>
  <si>
    <t>Aircraft Services Educational Facility</t>
  </si>
  <si>
    <t>FSCJ Burn Ship Prop: Related Building and Site Work</t>
  </si>
  <si>
    <t>Miami Dade College</t>
  </si>
  <si>
    <t>Fac 15 &amp; 40 Restart Swim Complex</t>
  </si>
  <si>
    <t>Palm Beach State College</t>
  </si>
  <si>
    <t>Law Enforcement Lab (Firing Range)</t>
  </si>
  <si>
    <t>Gym Renovation &amp; New Fitness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</si>
  <si>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</si>
  <si>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</si>
  <si>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</si>
  <si>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</si>
  <si>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</si>
  <si>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</si>
  <si>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</si>
  <si>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</si>
  <si>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</si>
  <si>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</si>
  <si>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</si>
  <si>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</si>
  <si>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</si>
  <si>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</si>
  <si>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</si>
  <si>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</si>
  <si>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</si>
  <si>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</si>
  <si>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</si>
  <si>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</si>
  <si>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</si>
  <si>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</si>
  <si>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</si>
  <si>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</si>
  <si>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</si>
  <si>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</si>
  <si>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</si>
  <si>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South Santa Rosa Center Joint-use Building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</si>
  <si>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</si>
  <si>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</si>
  <si>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</si>
  <si>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</si>
  <si>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</si>
  <si>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</si>
  <si>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</si>
  <si>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</si>
  <si>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</si>
  <si>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</si>
  <si>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</si>
  <si>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</si>
  <si>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</si>
  <si>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</si>
  <si>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</si>
  <si>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</si>
  <si>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</si>
  <si>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</si>
  <si>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</si>
  <si>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</si>
  <si>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</si>
  <si>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</si>
  <si>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</si>
  <si>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</si>
  <si>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</si>
  <si>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</si>
  <si>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</si>
  <si>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</si>
  <si>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</si>
  <si>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</si>
  <si>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</si>
  <si>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</si>
  <si>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</si>
  <si>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</si>
  <si>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</si>
  <si>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</si>
  <si>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</si>
  <si>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</si>
  <si>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</si>
  <si>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FL St Coll @ Jacksonville</t>
  </si>
  <si>
    <t>Northwest FL St College</t>
  </si>
  <si>
    <t>IFAS Professional Development</t>
  </si>
  <si>
    <t>Classroom Building II - ROTC</t>
  </si>
  <si>
    <t>THE DEPARTMENT OF EDUCATION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</si>
  <si>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</si>
  <si>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</si>
  <si>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</si>
  <si>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</si>
  <si>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</si>
  <si>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</si>
  <si>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</si>
  <si>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</si>
  <si>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</si>
  <si>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</si>
  <si>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</si>
  <si>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</si>
  <si>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</si>
  <si>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</si>
  <si>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</si>
  <si>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</si>
  <si>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</si>
  <si>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</si>
  <si>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</si>
  <si>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</si>
  <si>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</si>
  <si>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</si>
  <si>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</si>
  <si>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</si>
  <si>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</si>
  <si>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</si>
  <si>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</si>
  <si>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</si>
  <si>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</si>
  <si>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</si>
  <si>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</si>
  <si>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</si>
  <si>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</si>
  <si>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</si>
  <si>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</si>
  <si>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Hillsborough Community College</t>
  </si>
  <si>
    <t>SouthShore Campus - New Sciences Classroom Building</t>
  </si>
  <si>
    <t>Judson A. Samuels South Campus - Science Building</t>
  </si>
  <si>
    <t>Midtown Center</t>
  </si>
  <si>
    <t>Seminole Campus - Addition to Library &amp; Technology Learning Center</t>
  </si>
  <si>
    <t>Harrell Medical Education Building</t>
  </si>
  <si>
    <t>Asian Art Study Center</t>
  </si>
  <si>
    <t>Tallahassee Community College</t>
  </si>
  <si>
    <t>Wakulla Environmental Institute (WEI)</t>
  </si>
  <si>
    <t>Winter Haven Campus - Center for Public Safety</t>
  </si>
  <si>
    <t>Kate Tiedeman College of Business</t>
  </si>
  <si>
    <t>Global UCF</t>
  </si>
  <si>
    <t>Student Academic Success Center</t>
  </si>
  <si>
    <t>Innovation Hub Research - Emergent Technologies Institute</t>
  </si>
  <si>
    <t>Chemistry/Chemical Biology Building</t>
  </si>
  <si>
    <t>Wayne Densch Center Student Athlete Leadership</t>
  </si>
  <si>
    <t>Kate Tiedemann College of Business</t>
  </si>
  <si>
    <t>Office Building One - FAU Building 104</t>
  </si>
  <si>
    <t>Charles W. Lamar Studio Addition</t>
  </si>
  <si>
    <t>College of Central Florida</t>
  </si>
  <si>
    <t>Jack Wilkinson Levy Campus</t>
  </si>
  <si>
    <t>ADM/Classroom Building</t>
  </si>
  <si>
    <t>Florida Southwestern State College</t>
  </si>
  <si>
    <t>Building X - Suncoast Credit Union Arena</t>
  </si>
  <si>
    <t>Building B</t>
  </si>
  <si>
    <t>Skinner Jones Hall (N&amp;S)</t>
  </si>
  <si>
    <t>Heiser Natural Sciences Complex Addition</t>
  </si>
  <si>
    <t xml:space="preserve">Research I </t>
  </si>
  <si>
    <t>Innovation Hub Phase 2</t>
  </si>
  <si>
    <t>Student Services Building Renovation &amp; Addition</t>
  </si>
  <si>
    <t>Recreation Center Expansion</t>
  </si>
  <si>
    <t>Gadsden Service Center</t>
  </si>
  <si>
    <t>Soccer Complex &amp; Parking Lot</t>
  </si>
  <si>
    <t>Center for Accelerated Training</t>
  </si>
  <si>
    <t>Building 1</t>
  </si>
  <si>
    <t>School of Arts &amp; Entertainment</t>
  </si>
  <si>
    <t>Plant Operating Building</t>
  </si>
  <si>
    <t>Student Center</t>
  </si>
  <si>
    <t>Health Sciences Building</t>
  </si>
  <si>
    <t>State College of Florida</t>
  </si>
  <si>
    <t>SCF Library and Learning Center</t>
  </si>
  <si>
    <t xml:space="preserve">IFAS Bee Unit Facility </t>
  </si>
  <si>
    <t>University Park Center</t>
  </si>
  <si>
    <t>Library Building - Clearwater</t>
  </si>
  <si>
    <t>Trevor Colbourn Hall / Colbourn Hall Demolition</t>
  </si>
  <si>
    <t xml:space="preserve">Jim Moran School of Entrepreneurship / Jim Moran Institute </t>
  </si>
  <si>
    <t>Jim Moran School of Entrepreneurship / Jim Moran Institute</t>
  </si>
  <si>
    <t>2019 COST OF CONSTRUCTION REPORT</t>
  </si>
  <si>
    <t>Careers in Industry and Technology</t>
  </si>
  <si>
    <t>Building M Addition - Barbara B. Mann</t>
  </si>
  <si>
    <t>Northwest Florida State College</t>
  </si>
  <si>
    <t>Building 310 - Addition to English Tech Lab</t>
  </si>
  <si>
    <t>Student Services Center (Ren/Rem Stud Svs/Addition 3rd Fl Lib</t>
  </si>
  <si>
    <t>Student Union</t>
  </si>
  <si>
    <t>New Allied Health Building</t>
  </si>
  <si>
    <t xml:space="preserve">FAU </t>
  </si>
  <si>
    <t xml:space="preserve">Schmidt Family Complex for Academic and Athletic Excellence </t>
  </si>
  <si>
    <t>Laboratory Sciences Annex Phase I, II, and III</t>
  </si>
  <si>
    <t>Institute of Black Culture &amp; Institute of Hispanic Latino Culture Facility</t>
  </si>
  <si>
    <t xml:space="preserve">Earth, Ocean &amp; Atmospheric Science Building (EOAS) </t>
  </si>
  <si>
    <t xml:space="preserve">Technology Services Building Renovation </t>
  </si>
  <si>
    <t>in $ @ 12/31/19</t>
  </si>
  <si>
    <t>Alumni Center</t>
  </si>
  <si>
    <t>College of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</si>
</sst>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  <numFmt numFmtId="171" formatCode="[$-409]mmm\-yy;@"/>
  </numFmts>
  <fonts count="13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b/>
      <sz val="9"/>
      <color indexed="45"/>
      <name val="Arial"/>
      <family val="2"/>
    </font>
    <font>
      <sz val="11"/>
      <name val="Arial"/>
      <family val="2"/>
    </font>
    <font>
      <sz val="2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64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164" fontId="6" fillId="0" borderId="0" xfId="0" applyFont="1" applyAlignment="1">
      <alignment horizontal="center"/>
    </xf>
    <xf numFmtId="17" fontId="3" fillId="0" borderId="0" xfId="0" applyNumberFormat="1" applyFont="1" applyAlignment="1">
      <alignment horizontal="right"/>
    </xf>
    <xf numFmtId="17" fontId="3" fillId="0" borderId="0" xfId="0" applyNumberFormat="1" applyFont="1"/>
    <xf numFmtId="2" fontId="3" fillId="0" borderId="0" xfId="0" applyNumberFormat="1" applyFont="1"/>
    <xf numFmtId="164" fontId="6" fillId="0" borderId="0" xfId="0" applyFont="1" applyAlignment="1">
      <alignment horizontal="left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8" fontId="4" fillId="0" borderId="0" xfId="2" applyNumberFormat="1" applyFont="1" applyAlignment="1" applyProtection="1">
      <alignment horizontal="right"/>
    </xf>
    <xf numFmtId="168" fontId="4" fillId="0" borderId="0" xfId="2" applyNumberFormat="1" applyFont="1" applyFill="1" applyBorder="1" applyProtection="1"/>
    <xf numFmtId="17" fontId="4" fillId="0" borderId="0" xfId="0" applyNumberFormat="1" applyFont="1" applyAlignment="1">
      <alignment horizontal="right"/>
    </xf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7" fontId="4" fillId="2" borderId="0" xfId="3" applyNumberFormat="1" applyFont="1" applyFill="1" applyAlignment="1">
      <alignment horizontal="right"/>
    </xf>
    <xf numFmtId="3" fontId="4" fillId="2" borderId="0" xfId="3" applyNumberFormat="1" applyFont="1" applyFill="1"/>
    <xf numFmtId="3" fontId="4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3" fillId="0" borderId="0" xfId="1" applyNumberFormat="1" applyFont="1" applyFill="1" applyBorder="1"/>
    <xf numFmtId="169" fontId="6" fillId="0" borderId="0" xfId="1" applyNumberFormat="1" applyFont="1" applyBorder="1" applyAlignment="1" applyProtection="1">
      <alignment horizontal="center"/>
    </xf>
    <xf numFmtId="169" fontId="4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4" fillId="2" borderId="0" xfId="0" applyNumberFormat="1" applyFont="1" applyFill="1"/>
    <xf numFmtId="37" fontId="4" fillId="2" borderId="0" xfId="3" applyFont="1" applyFill="1" applyAlignment="1">
      <alignment horizontal="left"/>
    </xf>
    <xf numFmtId="6" fontId="4" fillId="2" borderId="0" xfId="2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64" fontId="6" fillId="3" borderId="0" xfId="0" applyFont="1" applyFill="1" applyAlignment="1">
      <alignment horizontal="center"/>
    </xf>
    <xf numFmtId="164" fontId="10" fillId="3" borderId="0" xfId="0" applyFont="1" applyFill="1" applyAlignment="1">
      <alignment horizontal="center"/>
    </xf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7" fontId="4" fillId="0" borderId="0" xfId="0" applyNumberFormat="1" applyFont="1"/>
    <xf numFmtId="2" fontId="4" fillId="5" borderId="0" xfId="0" applyNumberFormat="1" applyFont="1" applyFill="1"/>
    <xf numFmtId="164" fontId="2" fillId="0" borderId="0" xfId="0" applyFont="1" applyAlignment="1">
      <alignment horizontal="centerContinuous"/>
    </xf>
    <xf numFmtId="164" fontId="6" fillId="6" borderId="1" xfId="0" applyFont="1" applyFill="1" applyBorder="1" applyAlignment="1">
      <alignment horizontal="center"/>
    </xf>
    <xf numFmtId="164" fontId="6" fillId="6" borderId="1" xfId="0" applyFont="1" applyFill="1" applyBorder="1" applyAlignment="1">
      <alignment horizontal="left"/>
    </xf>
    <xf numFmtId="164" fontId="6" fillId="7" borderId="2" xfId="0" applyFont="1" applyFill="1" applyBorder="1" applyAlignment="1">
      <alignment horizontal="center"/>
    </xf>
    <xf numFmtId="169" fontId="6" fillId="6" borderId="3" xfId="1" applyNumberFormat="1" applyFont="1" applyFill="1" applyBorder="1" applyAlignment="1" applyProtection="1">
      <alignment horizontal="center"/>
    </xf>
    <xf numFmtId="2" fontId="6" fillId="6" borderId="3" xfId="0" applyNumberFormat="1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4" fontId="6" fillId="7" borderId="4" xfId="0" applyFont="1" applyFill="1" applyBorder="1"/>
    <xf numFmtId="164" fontId="6" fillId="6" borderId="5" xfId="0" applyFont="1" applyFill="1" applyBorder="1" applyAlignment="1">
      <alignment horizontal="center"/>
    </xf>
    <xf numFmtId="164" fontId="6" fillId="7" borderId="6" xfId="0" applyFont="1" applyFill="1" applyBorder="1" applyAlignment="1">
      <alignment horizontal="center"/>
    </xf>
    <xf numFmtId="164" fontId="6" fillId="7" borderId="7" xfId="0" applyFont="1" applyFill="1" applyBorder="1" applyAlignment="1">
      <alignment horizontal="center"/>
    </xf>
    <xf numFmtId="169" fontId="6" fillId="6" borderId="7" xfId="1" applyNumberFormat="1" applyFont="1" applyFill="1" applyBorder="1" applyAlignment="1" applyProtection="1">
      <alignment horizontal="center"/>
    </xf>
    <xf numFmtId="2" fontId="6" fillId="6" borderId="7" xfId="0" applyNumberFormat="1" applyFont="1" applyFill="1" applyBorder="1" applyAlignment="1">
      <alignment horizontal="center"/>
    </xf>
    <xf numFmtId="164" fontId="6" fillId="6" borderId="7" xfId="0" applyFont="1" applyFill="1" applyBorder="1" applyAlignment="1">
      <alignment horizontal="center"/>
    </xf>
    <xf numFmtId="164" fontId="6" fillId="7" borderId="3" xfId="0" applyFont="1" applyFill="1" applyBorder="1" applyAlignment="1">
      <alignment horizontal="center"/>
    </xf>
    <xf numFmtId="171" fontId="4" fillId="0" borderId="0" xfId="3" applyNumberFormat="1" applyFont="1" applyAlignment="1">
      <alignment horizontal="right" vertical="center"/>
    </xf>
    <xf numFmtId="168" fontId="4" fillId="8" borderId="0" xfId="2" applyNumberFormat="1" applyFont="1" applyFill="1" applyProtection="1"/>
    <xf numFmtId="44" fontId="4" fillId="8" borderId="0" xfId="2" applyFont="1" applyFill="1" applyAlignment="1" applyProtection="1">
      <alignment horizontal="right"/>
    </xf>
    <xf numFmtId="168" fontId="4" fillId="8" borderId="0" xfId="2" applyNumberFormat="1" applyFont="1" applyFill="1" applyAlignment="1" applyProtection="1">
      <alignment horizontal="right"/>
    </xf>
    <xf numFmtId="164" fontId="4" fillId="8" borderId="0" xfId="0" applyFont="1" applyFill="1"/>
    <xf numFmtId="166" fontId="4" fillId="8" borderId="0" xfId="0" applyNumberFormat="1" applyFont="1" applyFill="1"/>
    <xf numFmtId="164" fontId="4" fillId="8" borderId="0" xfId="0" applyFont="1" applyFill="1" applyAlignment="1">
      <alignment horizontal="left"/>
    </xf>
    <xf numFmtId="168" fontId="4" fillId="8" borderId="0" xfId="2" applyNumberFormat="1" applyFont="1" applyFill="1" applyBorder="1" applyAlignment="1" applyProtection="1">
      <alignment horizontal="left"/>
    </xf>
    <xf numFmtId="167" fontId="4" fillId="0" borderId="0" xfId="0" applyNumberFormat="1" applyFont="1" applyAlignment="1">
      <alignment wrapText="1"/>
    </xf>
    <xf numFmtId="171" fontId="4" fillId="0" borderId="0" xfId="3" applyNumberFormat="1" applyFont="1" applyAlignment="1">
      <alignment horizontal="right" vertical="center" wrapText="1"/>
    </xf>
    <xf numFmtId="3" fontId="4" fillId="0" borderId="0" xfId="3" applyNumberFormat="1" applyFont="1" applyAlignment="1">
      <alignment wrapText="1"/>
    </xf>
    <xf numFmtId="169" fontId="4" fillId="8" borderId="0" xfId="1" applyNumberFormat="1" applyFont="1" applyFill="1" applyBorder="1" applyAlignment="1" applyProtection="1">
      <alignment horizontal="right" wrapText="1"/>
    </xf>
    <xf numFmtId="37" fontId="4" fillId="8" borderId="0" xfId="3" applyFont="1" applyFill="1" applyAlignment="1">
      <alignment horizontal="left"/>
    </xf>
    <xf numFmtId="17" fontId="4" fillId="8" borderId="0" xfId="3" applyNumberFormat="1" applyFont="1" applyFill="1" applyAlignment="1">
      <alignment horizontal="right"/>
    </xf>
    <xf numFmtId="2" fontId="4" fillId="8" borderId="0" xfId="0" applyNumberFormat="1" applyFont="1" applyFill="1" applyAlignment="1">
      <alignment horizontal="right"/>
    </xf>
    <xf numFmtId="167" fontId="4" fillId="8" borderId="0" xfId="0" applyNumberFormat="1" applyFont="1" applyFill="1" applyAlignment="1">
      <alignment horizontal="right"/>
    </xf>
    <xf numFmtId="3" fontId="4" fillId="8" borderId="0" xfId="3" applyNumberFormat="1" applyFont="1" applyFill="1" applyAlignment="1">
      <alignment horizontal="right"/>
    </xf>
    <xf numFmtId="17" fontId="4" fillId="8" borderId="0" xfId="3" applyNumberFormat="1" applyFont="1" applyFill="1"/>
    <xf numFmtId="17" fontId="4" fillId="0" borderId="0" xfId="3" applyNumberFormat="1" applyFont="1" applyAlignment="1">
      <alignment horizontal="right" wrapText="1"/>
    </xf>
    <xf numFmtId="164" fontId="4" fillId="0" borderId="0" xfId="0" applyFont="1" applyAlignment="1">
      <alignment wrapText="1"/>
    </xf>
    <xf numFmtId="168" fontId="4" fillId="8" borderId="0" xfId="2" applyNumberFormat="1" applyFont="1" applyFill="1" applyBorder="1" applyProtection="1"/>
    <xf numFmtId="17" fontId="4" fillId="8" borderId="0" xfId="0" applyNumberFormat="1" applyFont="1" applyFill="1"/>
    <xf numFmtId="3" fontId="4" fillId="8" borderId="0" xfId="0" applyNumberFormat="1" applyFont="1" applyFill="1"/>
    <xf numFmtId="37" fontId="4" fillId="8" borderId="0" xfId="0" applyNumberFormat="1" applyFont="1" applyFill="1"/>
    <xf numFmtId="2" fontId="4" fillId="0" borderId="0" xfId="0" applyNumberFormat="1" applyFont="1" applyAlignment="1">
      <alignment horizontal="right" wrapText="1"/>
    </xf>
    <xf numFmtId="2" fontId="4" fillId="8" borderId="0" xfId="0" applyNumberFormat="1" applyFont="1" applyFill="1" applyAlignment="1">
      <alignment horizontal="right" wrapText="1"/>
    </xf>
    <xf numFmtId="164" fontId="11" fillId="0" borderId="0" xfId="0" applyFont="1"/>
    <xf numFmtId="168" fontId="4" fillId="0" borderId="0" xfId="2" applyNumberFormat="1" applyFont="1" applyAlignment="1" applyProtection="1">
      <alignment horizontal="right" wrapText="1"/>
    </xf>
    <xf numFmtId="168" fontId="4" fillId="2" borderId="0" xfId="2" applyNumberFormat="1" applyFont="1" applyFill="1" applyAlignment="1" applyProtection="1">
      <alignment horizontal="right" wrapText="1"/>
    </xf>
    <xf numFmtId="164" fontId="4" fillId="9" borderId="0" xfId="0" applyFont="1" applyFill="1" applyAlignment="1">
      <alignment horizontal="left"/>
    </xf>
    <xf numFmtId="168" fontId="4" fillId="9" borderId="0" xfId="2" applyNumberFormat="1" applyFont="1" applyFill="1"/>
    <xf numFmtId="171" fontId="4" fillId="9" borderId="0" xfId="3" applyNumberFormat="1" applyFont="1" applyFill="1" applyAlignment="1">
      <alignment horizontal="right" vertical="center" wrapText="1"/>
    </xf>
    <xf numFmtId="169" fontId="4" fillId="9" borderId="0" xfId="1" applyNumberFormat="1" applyFont="1" applyFill="1" applyBorder="1" applyAlignment="1" applyProtection="1">
      <alignment horizontal="right"/>
    </xf>
    <xf numFmtId="167" fontId="4" fillId="9" borderId="0" xfId="0" applyNumberFormat="1" applyFont="1" applyFill="1" applyAlignment="1">
      <alignment wrapText="1"/>
    </xf>
    <xf numFmtId="44" fontId="4" fillId="9" borderId="0" xfId="2" applyFont="1" applyFill="1" applyAlignment="1" applyProtection="1">
      <alignment horizontal="right"/>
    </xf>
    <xf numFmtId="3" fontId="4" fillId="9" borderId="0" xfId="3" applyNumberFormat="1" applyFont="1" applyFill="1" applyAlignment="1">
      <alignment wrapText="1"/>
    </xf>
    <xf numFmtId="168" fontId="4" fillId="9" borderId="0" xfId="2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 wrapText="1"/>
    </xf>
    <xf numFmtId="164" fontId="4" fillId="9" borderId="0" xfId="0" applyFont="1" applyFill="1"/>
    <xf numFmtId="168" fontId="4" fillId="9" borderId="0" xfId="2" applyNumberFormat="1" applyFont="1" applyFill="1" applyBorder="1" applyAlignment="1" applyProtection="1">
      <alignment horizontal="left"/>
    </xf>
    <xf numFmtId="17" fontId="4" fillId="9" borderId="0" xfId="3" applyNumberFormat="1" applyFont="1" applyFill="1"/>
    <xf numFmtId="2" fontId="4" fillId="9" borderId="0" xfId="0" applyNumberFormat="1" applyFont="1" applyFill="1"/>
    <xf numFmtId="167" fontId="4" fillId="9" borderId="0" xfId="0" applyNumberFormat="1" applyFont="1" applyFill="1" applyAlignment="1">
      <alignment horizontal="right"/>
    </xf>
    <xf numFmtId="3" fontId="4" fillId="9" borderId="0" xfId="3" applyNumberFormat="1" applyFont="1" applyFill="1" applyAlignment="1">
      <alignment horizontal="right"/>
    </xf>
    <xf numFmtId="168" fontId="4" fillId="9" borderId="0" xfId="2" applyNumberFormat="1" applyFont="1" applyFill="1" applyAlignment="1" applyProtection="1">
      <alignment horizontal="right" wrapText="1"/>
    </xf>
    <xf numFmtId="37" fontId="4" fillId="9" borderId="0" xfId="3" applyFont="1" applyFill="1" applyAlignment="1">
      <alignment horizontal="left"/>
    </xf>
    <xf numFmtId="168" fontId="4" fillId="9" borderId="0" xfId="2" applyNumberFormat="1" applyFont="1" applyFill="1" applyProtection="1"/>
    <xf numFmtId="17" fontId="4" fillId="9" borderId="0" xfId="3" applyNumberFormat="1" applyFont="1" applyFill="1" applyAlignment="1">
      <alignment horizontal="right"/>
    </xf>
    <xf numFmtId="2" fontId="4" fillId="9" borderId="0" xfId="0" applyNumberFormat="1" applyFont="1" applyFill="1" applyAlignment="1">
      <alignment horizontal="right"/>
    </xf>
    <xf numFmtId="169" fontId="4" fillId="9" borderId="0" xfId="1" applyNumberFormat="1" applyFont="1" applyFill="1" applyBorder="1" applyAlignment="1" applyProtection="1">
      <alignment horizontal="right" wrapText="1"/>
    </xf>
    <xf numFmtId="17" fontId="4" fillId="9" borderId="0" xfId="3" applyNumberFormat="1" applyFont="1" applyFill="1" applyAlignment="1">
      <alignment horizontal="right" wrapText="1"/>
    </xf>
    <xf numFmtId="167" fontId="4" fillId="9" borderId="0" xfId="0" applyNumberFormat="1" applyFont="1" applyFill="1"/>
    <xf numFmtId="3" fontId="4" fillId="9" borderId="0" xfId="3" applyNumberFormat="1" applyFont="1" applyFill="1"/>
    <xf numFmtId="43" fontId="4" fillId="8" borderId="0" xfId="1" applyFont="1" applyFill="1" applyBorder="1" applyProtection="1"/>
    <xf numFmtId="17" fontId="4" fillId="4" borderId="0" xfId="3" applyNumberFormat="1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44" fontId="4" fillId="0" borderId="0" xfId="2" applyFont="1" applyAlignment="1" applyProtection="1">
      <alignment horizontal="right"/>
    </xf>
    <xf numFmtId="3" fontId="4" fillId="4" borderId="0" xfId="3" applyNumberFormat="1" applyFont="1" applyFill="1"/>
    <xf numFmtId="164" fontId="12" fillId="0" borderId="0" xfId="0" applyFont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>
      <alignment wrapText="1"/>
    </xf>
    <xf numFmtId="169" fontId="4" fillId="9" borderId="0" xfId="0" applyNumberFormat="1" applyFont="1" applyFill="1" applyAlignment="1">
      <alignment wrapText="1"/>
    </xf>
    <xf numFmtId="169" fontId="4" fillId="2" borderId="0" xfId="0" applyNumberFormat="1" applyFont="1" applyFill="1"/>
    <xf numFmtId="169" fontId="4" fillId="9" borderId="0" xfId="0" applyNumberFormat="1" applyFont="1" applyFill="1"/>
    <xf numFmtId="169" fontId="4" fillId="0" borderId="0" xfId="1" applyNumberFormat="1" applyFont="1" applyFill="1" applyBorder="1" applyProtection="1"/>
    <xf numFmtId="169" fontId="4" fillId="9" borderId="0" xfId="1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0"/>
  <sheetViews>
    <sheetView showGridLines="0" workbookViewId="0">
      <selection activeCell="F39" sqref="F39:F40"/>
    </sheetView>
  </sheetViews>
  <sheetFormatPr defaultColWidth="9.77734375" defaultRowHeight="10" x14ac:dyDescent="0.2"/>
  <cols>
    <col min="1" max="1" width="36.77734375" style="11" customWidth="1"/>
    <col min="2" max="2" width="54.77734375" style="20" customWidth="1"/>
    <col min="3" max="3" width="20.109375" style="11" customWidth="1"/>
    <col min="4" max="4" width="17.6640625" style="11" customWidth="1"/>
    <col min="5" max="5" width="16.77734375" style="63" bestFit="1" customWidth="1"/>
    <col min="6" max="6" width="13.77734375" style="43" customWidth="1"/>
    <col min="7" max="9" width="13.77734375" style="11" customWidth="1"/>
    <col min="10" max="10" width="20.6640625" style="11" customWidth="1"/>
    <col min="11" max="11" width="28.77734375" style="11" customWidth="1"/>
    <col min="12" max="12" width="3.77734375" style="11" customWidth="1"/>
    <col min="13" max="13" width="12.77734375" style="11" customWidth="1"/>
    <col min="14" max="14" width="16.77734375" style="11" customWidth="1"/>
    <col min="15" max="17" width="9.77734375" style="11"/>
    <col min="18" max="18" width="12.77734375" style="11" customWidth="1"/>
    <col min="19" max="16384" width="9.77734375" style="11"/>
  </cols>
  <sheetData>
    <row r="1" spans="1:10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</row>
    <row r="2" spans="1:10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</row>
    <row r="3" spans="1:10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</row>
    <row r="4" spans="1:10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0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</row>
    <row r="6" spans="1:10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</row>
    <row r="7" spans="1:10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</row>
    <row r="8" spans="1:10" s="30" customFormat="1" ht="11.5" x14ac:dyDescent="0.25">
      <c r="A8" s="31"/>
      <c r="B8" s="35"/>
      <c r="C8" s="31"/>
      <c r="D8" s="31"/>
      <c r="E8" s="60"/>
      <c r="F8" s="65"/>
      <c r="G8" s="31"/>
      <c r="H8" s="31"/>
      <c r="I8" s="31"/>
      <c r="J8" s="31"/>
    </row>
    <row r="9" spans="1:10" ht="10.5" x14ac:dyDescent="0.25">
      <c r="A9" s="28" t="s">
        <v>9</v>
      </c>
      <c r="B9" s="3"/>
      <c r="C9" s="1"/>
      <c r="D9" s="1"/>
      <c r="E9" s="57"/>
      <c r="F9" s="34"/>
      <c r="G9" s="1"/>
      <c r="H9" s="1"/>
      <c r="I9" s="1"/>
      <c r="J9" s="1"/>
    </row>
    <row r="10" spans="1:10" ht="10.5" x14ac:dyDescent="0.25">
      <c r="A10" s="28"/>
      <c r="B10" s="3"/>
      <c r="C10" s="1"/>
      <c r="D10" s="1"/>
      <c r="E10" s="57"/>
      <c r="F10" s="34"/>
      <c r="G10" s="1"/>
      <c r="H10" s="1"/>
      <c r="I10" s="1"/>
      <c r="J10" s="1"/>
    </row>
    <row r="11" spans="1:10" x14ac:dyDescent="0.2">
      <c r="A11" s="20" t="s">
        <v>126</v>
      </c>
      <c r="B11" s="11" t="s">
        <v>53</v>
      </c>
      <c r="C11" s="44">
        <v>2895405</v>
      </c>
      <c r="D11" s="45">
        <v>40120</v>
      </c>
      <c r="E11" s="61">
        <v>4757</v>
      </c>
      <c r="F11" s="157">
        <v>6199</v>
      </c>
      <c r="G11" s="46">
        <f t="shared" ref="G11:G37" si="0">ROUND(F11/E11,5)</f>
        <v>1.3031299999999999</v>
      </c>
      <c r="H11" s="54">
        <f t="shared" ref="H11:H35" si="1">ROUND(C11/I11*G11,2)</f>
        <v>253.45</v>
      </c>
      <c r="I11" s="51">
        <v>14887</v>
      </c>
      <c r="J11" s="38">
        <f>(ROUND(C11*G11,0))*(1.005)</f>
        <v>3791954.4449999994</v>
      </c>
    </row>
    <row r="12" spans="1:10" x14ac:dyDescent="0.2">
      <c r="A12" s="20" t="s">
        <v>59</v>
      </c>
      <c r="B12" s="11" t="s">
        <v>60</v>
      </c>
      <c r="C12" s="44">
        <v>8582133</v>
      </c>
      <c r="D12" s="45">
        <v>40210</v>
      </c>
      <c r="E12" s="61">
        <v>4812</v>
      </c>
      <c r="F12" s="157">
        <v>6199</v>
      </c>
      <c r="G12" s="46">
        <f t="shared" si="0"/>
        <v>1.2882400000000001</v>
      </c>
      <c r="H12" s="54">
        <f t="shared" si="1"/>
        <v>310.37</v>
      </c>
      <c r="I12" s="51">
        <v>35622</v>
      </c>
      <c r="J12" s="38">
        <f>(ROUND(C12*G12,0))*(1.005)</f>
        <v>11111126.234999999</v>
      </c>
    </row>
    <row r="13" spans="1:10" x14ac:dyDescent="0.2">
      <c r="A13" s="20" t="s">
        <v>12</v>
      </c>
      <c r="B13" s="53" t="s">
        <v>78</v>
      </c>
      <c r="C13" s="44">
        <v>3509721</v>
      </c>
      <c r="D13" s="40">
        <v>40299</v>
      </c>
      <c r="E13" s="61">
        <v>4858</v>
      </c>
      <c r="F13" s="157">
        <v>6199</v>
      </c>
      <c r="G13" s="46">
        <f t="shared" si="0"/>
        <v>1.2760400000000001</v>
      </c>
      <c r="H13" s="54">
        <f t="shared" si="1"/>
        <v>267.76</v>
      </c>
      <c r="I13" s="51">
        <v>16726</v>
      </c>
      <c r="J13" s="38">
        <f t="shared" ref="J13:J39" si="2">(ROUND(C13*G13,0))*(1.005)</f>
        <v>4500936.72</v>
      </c>
    </row>
    <row r="14" spans="1:10" x14ac:dyDescent="0.2">
      <c r="A14" s="20" t="s">
        <v>33</v>
      </c>
      <c r="B14" s="53" t="s">
        <v>93</v>
      </c>
      <c r="C14" s="44">
        <v>32261407.859999999</v>
      </c>
      <c r="D14" s="40">
        <v>40413</v>
      </c>
      <c r="E14" s="61">
        <v>4905</v>
      </c>
      <c r="F14" s="157">
        <v>6199</v>
      </c>
      <c r="G14" s="46">
        <f t="shared" si="0"/>
        <v>1.2638100000000001</v>
      </c>
      <c r="H14" s="54">
        <f t="shared" si="1"/>
        <v>357.2</v>
      </c>
      <c r="I14" s="51">
        <v>114143</v>
      </c>
      <c r="J14" s="38">
        <f t="shared" si="2"/>
        <v>40976151.449999996</v>
      </c>
    </row>
    <row r="15" spans="1:10" x14ac:dyDescent="0.2">
      <c r="A15" s="20" t="s">
        <v>72</v>
      </c>
      <c r="B15" s="11" t="s">
        <v>86</v>
      </c>
      <c r="C15" s="44">
        <v>6554283</v>
      </c>
      <c r="D15" s="45">
        <v>40444</v>
      </c>
      <c r="E15" s="61">
        <v>4910</v>
      </c>
      <c r="F15" s="157">
        <v>6199</v>
      </c>
      <c r="G15" s="46">
        <f t="shared" si="0"/>
        <v>1.2625299999999999</v>
      </c>
      <c r="H15" s="54">
        <f t="shared" si="1"/>
        <v>238.29</v>
      </c>
      <c r="I15" s="51">
        <v>34727</v>
      </c>
      <c r="J15" s="38">
        <f t="shared" si="2"/>
        <v>8316353.8949999996</v>
      </c>
    </row>
    <row r="16" spans="1:10" x14ac:dyDescent="0.2">
      <c r="A16" s="20" t="s">
        <v>37</v>
      </c>
      <c r="B16" s="11" t="s">
        <v>70</v>
      </c>
      <c r="C16" s="44">
        <v>10186150</v>
      </c>
      <c r="D16" s="45">
        <v>40484</v>
      </c>
      <c r="E16" s="61">
        <v>4968</v>
      </c>
      <c r="F16" s="157">
        <v>6199</v>
      </c>
      <c r="G16" s="46">
        <f t="shared" si="0"/>
        <v>1.24779</v>
      </c>
      <c r="H16" s="54">
        <f t="shared" si="1"/>
        <v>262.23</v>
      </c>
      <c r="I16" s="51">
        <v>48470</v>
      </c>
      <c r="J16" s="38">
        <f t="shared" si="2"/>
        <v>12773726.879999999</v>
      </c>
    </row>
    <row r="17" spans="1:10" x14ac:dyDescent="0.2">
      <c r="A17" s="20" t="s">
        <v>75</v>
      </c>
      <c r="B17" s="11" t="s">
        <v>76</v>
      </c>
      <c r="C17" s="44">
        <v>3252343.54</v>
      </c>
      <c r="D17" s="45">
        <v>40567</v>
      </c>
      <c r="E17" s="61">
        <v>4969</v>
      </c>
      <c r="F17" s="157">
        <v>6199</v>
      </c>
      <c r="G17" s="46">
        <f t="shared" si="0"/>
        <v>1.24753</v>
      </c>
      <c r="H17" s="54">
        <f t="shared" si="1"/>
        <v>279.05</v>
      </c>
      <c r="I17" s="51">
        <v>14540</v>
      </c>
      <c r="J17" s="38">
        <f t="shared" si="2"/>
        <v>4077682.9799999995</v>
      </c>
    </row>
    <row r="18" spans="1:10" x14ac:dyDescent="0.2">
      <c r="A18" s="20" t="s">
        <v>19</v>
      </c>
      <c r="B18" s="53" t="s">
        <v>77</v>
      </c>
      <c r="C18" s="44">
        <v>46275000</v>
      </c>
      <c r="D18" s="40">
        <v>40575</v>
      </c>
      <c r="E18" s="61">
        <v>5007</v>
      </c>
      <c r="F18" s="157">
        <v>6199</v>
      </c>
      <c r="G18" s="46">
        <f t="shared" si="0"/>
        <v>1.23807</v>
      </c>
      <c r="H18" s="54">
        <f t="shared" si="1"/>
        <v>501.11</v>
      </c>
      <c r="I18" s="51">
        <v>114329</v>
      </c>
      <c r="J18" s="38">
        <f t="shared" si="2"/>
        <v>57578147.444999993</v>
      </c>
    </row>
    <row r="19" spans="1:10" x14ac:dyDescent="0.2">
      <c r="A19" s="20" t="s">
        <v>54</v>
      </c>
      <c r="B19" s="53" t="s">
        <v>91</v>
      </c>
      <c r="C19" s="44">
        <v>27649537</v>
      </c>
      <c r="D19" s="40">
        <v>41090</v>
      </c>
      <c r="E19" s="61">
        <v>5170</v>
      </c>
      <c r="F19" s="157">
        <v>6199</v>
      </c>
      <c r="G19" s="46">
        <f t="shared" si="0"/>
        <v>1.19903</v>
      </c>
      <c r="H19" s="54">
        <f t="shared" si="1"/>
        <v>295.83</v>
      </c>
      <c r="I19" s="51">
        <v>112067</v>
      </c>
      <c r="J19" s="38">
        <f t="shared" si="2"/>
        <v>33318387.119999997</v>
      </c>
    </row>
    <row r="20" spans="1:10" x14ac:dyDescent="0.2">
      <c r="A20" s="20" t="s">
        <v>56</v>
      </c>
      <c r="B20" s="53" t="s">
        <v>92</v>
      </c>
      <c r="C20" s="44">
        <v>7217459</v>
      </c>
      <c r="D20" s="40">
        <v>41088</v>
      </c>
      <c r="E20" s="61">
        <v>5170</v>
      </c>
      <c r="F20" s="157">
        <v>6199</v>
      </c>
      <c r="G20" s="46">
        <f t="shared" si="0"/>
        <v>1.19903</v>
      </c>
      <c r="H20" s="54">
        <f t="shared" si="1"/>
        <v>213.15</v>
      </c>
      <c r="I20" s="51">
        <v>40601</v>
      </c>
      <c r="J20" s="38">
        <f t="shared" si="2"/>
        <v>8697219.75</v>
      </c>
    </row>
    <row r="21" spans="1:10" x14ac:dyDescent="0.2">
      <c r="A21" s="20" t="s">
        <v>95</v>
      </c>
      <c r="B21" s="53" t="s">
        <v>98</v>
      </c>
      <c r="C21" s="44">
        <v>22015635.309999999</v>
      </c>
      <c r="D21" s="40">
        <v>41142</v>
      </c>
      <c r="E21" s="61">
        <v>5204</v>
      </c>
      <c r="F21" s="157">
        <v>6199</v>
      </c>
      <c r="G21" s="46">
        <f t="shared" si="0"/>
        <v>1.1912</v>
      </c>
      <c r="H21" s="54">
        <f t="shared" si="1"/>
        <v>293.47000000000003</v>
      </c>
      <c r="I21" s="51">
        <v>89361</v>
      </c>
      <c r="J21" s="38">
        <f t="shared" si="2"/>
        <v>26356150.124999996</v>
      </c>
    </row>
    <row r="22" spans="1:10" x14ac:dyDescent="0.2">
      <c r="A22" s="20" t="s">
        <v>95</v>
      </c>
      <c r="B22" s="53" t="s">
        <v>96</v>
      </c>
      <c r="C22" s="44">
        <v>33036927</v>
      </c>
      <c r="D22" s="40">
        <v>41241</v>
      </c>
      <c r="E22" s="61">
        <v>5213</v>
      </c>
      <c r="F22" s="157">
        <v>6199</v>
      </c>
      <c r="G22" s="46">
        <f t="shared" si="0"/>
        <v>1.1891400000000001</v>
      </c>
      <c r="H22" s="54">
        <f t="shared" si="1"/>
        <v>262.43</v>
      </c>
      <c r="I22" s="51">
        <v>149698</v>
      </c>
      <c r="J22" s="38">
        <f t="shared" si="2"/>
        <v>39481958.654999994</v>
      </c>
    </row>
    <row r="23" spans="1:10" x14ac:dyDescent="0.2">
      <c r="A23" s="20" t="s">
        <v>35</v>
      </c>
      <c r="B23" s="53" t="s">
        <v>117</v>
      </c>
      <c r="C23" s="44">
        <v>12140789.810000001</v>
      </c>
      <c r="D23" s="40">
        <v>41250</v>
      </c>
      <c r="E23" s="61">
        <v>5210</v>
      </c>
      <c r="F23" s="157">
        <v>6199</v>
      </c>
      <c r="G23" s="46">
        <f t="shared" si="0"/>
        <v>1.1898299999999999</v>
      </c>
      <c r="H23" s="54">
        <f t="shared" si="1"/>
        <v>234.21</v>
      </c>
      <c r="I23" s="51">
        <v>61678</v>
      </c>
      <c r="J23" s="38">
        <f t="shared" si="2"/>
        <v>14517703.379999999</v>
      </c>
    </row>
    <row r="24" spans="1:10" x14ac:dyDescent="0.2">
      <c r="A24" s="20" t="s">
        <v>56</v>
      </c>
      <c r="B24" s="53" t="s">
        <v>121</v>
      </c>
      <c r="C24" s="44">
        <v>6880386</v>
      </c>
      <c r="D24" s="40">
        <v>41388</v>
      </c>
      <c r="E24" s="61">
        <v>5257</v>
      </c>
      <c r="F24" s="157">
        <v>6199</v>
      </c>
      <c r="G24" s="46">
        <f t="shared" si="0"/>
        <v>1.17919</v>
      </c>
      <c r="H24" s="54">
        <f t="shared" si="1"/>
        <v>197.64</v>
      </c>
      <c r="I24" s="51">
        <v>41051</v>
      </c>
      <c r="J24" s="38">
        <f t="shared" si="2"/>
        <v>8153848.4099999992</v>
      </c>
    </row>
    <row r="25" spans="1:10" x14ac:dyDescent="0.2">
      <c r="A25" s="20" t="s">
        <v>12</v>
      </c>
      <c r="B25" s="11" t="s">
        <v>129</v>
      </c>
      <c r="C25" s="44">
        <v>19369407</v>
      </c>
      <c r="D25" s="78">
        <v>41591</v>
      </c>
      <c r="E25" s="61">
        <v>5317</v>
      </c>
      <c r="F25" s="157">
        <v>6199</v>
      </c>
      <c r="G25" s="72">
        <f t="shared" si="0"/>
        <v>1.16588</v>
      </c>
      <c r="H25" s="54">
        <f t="shared" si="1"/>
        <v>282.29000000000002</v>
      </c>
      <c r="I25" s="51">
        <v>79998</v>
      </c>
      <c r="J25" s="38">
        <f t="shared" si="2"/>
        <v>22695316.019999996</v>
      </c>
    </row>
    <row r="26" spans="1:10" x14ac:dyDescent="0.2">
      <c r="A26" s="20" t="s">
        <v>36</v>
      </c>
      <c r="B26" s="11" t="s">
        <v>151</v>
      </c>
      <c r="C26" s="44">
        <v>6122563</v>
      </c>
      <c r="D26" s="78">
        <v>41852</v>
      </c>
      <c r="E26" s="61">
        <v>5390</v>
      </c>
      <c r="F26" s="157">
        <v>6199</v>
      </c>
      <c r="G26" s="72">
        <f t="shared" si="0"/>
        <v>1.1500900000000001</v>
      </c>
      <c r="H26" s="54">
        <f t="shared" si="1"/>
        <v>283.19</v>
      </c>
      <c r="I26" s="51">
        <v>24865</v>
      </c>
      <c r="J26" s="38">
        <f t="shared" si="2"/>
        <v>7076705.4899999993</v>
      </c>
    </row>
    <row r="27" spans="1:10" x14ac:dyDescent="0.2">
      <c r="A27" s="20" t="s">
        <v>149</v>
      </c>
      <c r="B27" s="11" t="s">
        <v>150</v>
      </c>
      <c r="C27" s="44">
        <v>4697910</v>
      </c>
      <c r="D27" s="78">
        <v>41887</v>
      </c>
      <c r="E27" s="61">
        <v>5409</v>
      </c>
      <c r="F27" s="157">
        <v>6199</v>
      </c>
      <c r="G27" s="72">
        <f t="shared" si="0"/>
        <v>1.14605</v>
      </c>
      <c r="H27" s="54">
        <f t="shared" si="1"/>
        <v>153.83000000000001</v>
      </c>
      <c r="I27" s="51">
        <v>35000</v>
      </c>
      <c r="J27" s="38">
        <f t="shared" si="2"/>
        <v>5410960.1999999993</v>
      </c>
    </row>
    <row r="28" spans="1:10" x14ac:dyDescent="0.2">
      <c r="A28" s="20" t="s">
        <v>164</v>
      </c>
      <c r="B28" s="11" t="s">
        <v>165</v>
      </c>
      <c r="C28" s="44">
        <v>18000000</v>
      </c>
      <c r="D28" s="78">
        <v>41974</v>
      </c>
      <c r="E28" s="61">
        <v>5480</v>
      </c>
      <c r="F28" s="157">
        <v>6199</v>
      </c>
      <c r="G28" s="72">
        <f t="shared" si="0"/>
        <v>1.1312</v>
      </c>
      <c r="H28" s="54">
        <f t="shared" si="1"/>
        <v>307.92</v>
      </c>
      <c r="I28" s="51">
        <v>66126</v>
      </c>
      <c r="J28" s="38">
        <f t="shared" si="2"/>
        <v>20463407.999999996</v>
      </c>
    </row>
    <row r="29" spans="1:10" x14ac:dyDescent="0.2">
      <c r="A29" s="11" t="s">
        <v>35</v>
      </c>
      <c r="B29" s="11" t="s">
        <v>169</v>
      </c>
      <c r="C29" s="44">
        <v>13199653</v>
      </c>
      <c r="D29" s="45">
        <v>42125</v>
      </c>
      <c r="E29" s="61">
        <v>5494</v>
      </c>
      <c r="F29" s="157">
        <v>6199</v>
      </c>
      <c r="G29" s="72">
        <f t="shared" si="0"/>
        <v>1.12832</v>
      </c>
      <c r="H29" s="54">
        <f t="shared" si="1"/>
        <v>299.33</v>
      </c>
      <c r="I29" s="51">
        <v>49756</v>
      </c>
      <c r="J29" s="38">
        <f t="shared" si="2"/>
        <v>14967899.159999998</v>
      </c>
    </row>
    <row r="30" spans="1:10" x14ac:dyDescent="0.2">
      <c r="A30" s="20" t="s">
        <v>166</v>
      </c>
      <c r="B30" s="11" t="s">
        <v>167</v>
      </c>
      <c r="C30" s="44">
        <v>8700665</v>
      </c>
      <c r="D30" s="78">
        <v>42156</v>
      </c>
      <c r="E30" s="61">
        <v>5507</v>
      </c>
      <c r="F30" s="157">
        <v>6199</v>
      </c>
      <c r="G30" s="72">
        <f t="shared" si="0"/>
        <v>1.1256600000000001</v>
      </c>
      <c r="H30" s="54">
        <f t="shared" si="1"/>
        <v>229.03</v>
      </c>
      <c r="I30" s="51">
        <v>42763</v>
      </c>
      <c r="J30" s="38">
        <f t="shared" si="2"/>
        <v>9842960.9549999982</v>
      </c>
    </row>
    <row r="31" spans="1:10" x14ac:dyDescent="0.2">
      <c r="A31" s="20" t="s">
        <v>19</v>
      </c>
      <c r="B31" s="11" t="s">
        <v>171</v>
      </c>
      <c r="C31" s="44">
        <v>45419000</v>
      </c>
      <c r="D31" s="78">
        <v>42186</v>
      </c>
      <c r="E31" s="61">
        <v>5510</v>
      </c>
      <c r="F31" s="157">
        <v>6199</v>
      </c>
      <c r="G31" s="72">
        <f t="shared" si="0"/>
        <v>1.1250500000000001</v>
      </c>
      <c r="H31" s="54">
        <f t="shared" si="1"/>
        <v>467.93</v>
      </c>
      <c r="I31" s="51">
        <v>109202</v>
      </c>
      <c r="J31" s="38">
        <f t="shared" si="2"/>
        <v>51354139.229999997</v>
      </c>
    </row>
    <row r="32" spans="1:10" x14ac:dyDescent="0.2">
      <c r="A32" s="20" t="s">
        <v>29</v>
      </c>
      <c r="B32" s="11" t="s">
        <v>179</v>
      </c>
      <c r="C32" s="44">
        <v>12183639</v>
      </c>
      <c r="D32" s="98">
        <v>42353</v>
      </c>
      <c r="E32" s="61">
        <v>5574</v>
      </c>
      <c r="F32" s="157">
        <v>6199</v>
      </c>
      <c r="G32" s="72">
        <f t="shared" si="0"/>
        <v>1.1121300000000001</v>
      </c>
      <c r="H32" s="54">
        <f t="shared" si="1"/>
        <v>451.66</v>
      </c>
      <c r="I32" s="51">
        <v>30000</v>
      </c>
      <c r="J32" s="55">
        <f t="shared" si="2"/>
        <v>13617538.949999999</v>
      </c>
    </row>
    <row r="33" spans="1:10" x14ac:dyDescent="0.2">
      <c r="A33" s="20" t="s">
        <v>83</v>
      </c>
      <c r="B33" s="11" t="s">
        <v>176</v>
      </c>
      <c r="C33" s="44">
        <v>30227660</v>
      </c>
      <c r="D33" s="107">
        <v>42705</v>
      </c>
      <c r="E33" s="61">
        <v>5722</v>
      </c>
      <c r="F33" s="158">
        <v>6199</v>
      </c>
      <c r="G33" s="106">
        <f t="shared" si="0"/>
        <v>1.0833600000000001</v>
      </c>
      <c r="H33" s="54">
        <f t="shared" si="1"/>
        <v>475.43</v>
      </c>
      <c r="I33" s="108">
        <v>68880</v>
      </c>
      <c r="J33" s="55">
        <f t="shared" si="2"/>
        <v>32911175.189999998</v>
      </c>
    </row>
    <row r="34" spans="1:10" x14ac:dyDescent="0.2">
      <c r="A34" s="20" t="s">
        <v>12</v>
      </c>
      <c r="B34" s="11" t="s">
        <v>177</v>
      </c>
      <c r="C34" s="44">
        <v>15650465</v>
      </c>
      <c r="D34" s="107">
        <v>42385</v>
      </c>
      <c r="E34" s="61">
        <v>5561</v>
      </c>
      <c r="F34" s="158">
        <v>6199</v>
      </c>
      <c r="G34" s="106">
        <f t="shared" si="0"/>
        <v>1.11473</v>
      </c>
      <c r="H34" s="54">
        <f t="shared" si="1"/>
        <v>317.85000000000002</v>
      </c>
      <c r="I34" s="108">
        <v>54887</v>
      </c>
      <c r="J34" s="55">
        <f t="shared" si="2"/>
        <v>17533273.215</v>
      </c>
    </row>
    <row r="35" spans="1:10" x14ac:dyDescent="0.2">
      <c r="A35" s="20" t="s">
        <v>11</v>
      </c>
      <c r="B35" s="11" t="s">
        <v>178</v>
      </c>
      <c r="C35" s="44">
        <v>33662314</v>
      </c>
      <c r="D35" s="107">
        <v>42567</v>
      </c>
      <c r="E35" s="61">
        <v>5659</v>
      </c>
      <c r="F35" s="158">
        <v>6199</v>
      </c>
      <c r="G35" s="106">
        <f t="shared" si="0"/>
        <v>1.0954200000000001</v>
      </c>
      <c r="H35" s="54">
        <f t="shared" si="1"/>
        <v>390.3</v>
      </c>
      <c r="I35" s="108">
        <v>94476</v>
      </c>
      <c r="J35" s="55">
        <f t="shared" si="2"/>
        <v>37058743.859999999</v>
      </c>
    </row>
    <row r="36" spans="1:10" x14ac:dyDescent="0.2">
      <c r="A36" s="20" t="s">
        <v>56</v>
      </c>
      <c r="B36" s="11" t="s">
        <v>187</v>
      </c>
      <c r="C36" s="44">
        <v>16104049</v>
      </c>
      <c r="D36" s="107">
        <v>42790</v>
      </c>
      <c r="E36" s="61">
        <v>5742</v>
      </c>
      <c r="F36" s="158">
        <v>6199</v>
      </c>
      <c r="G36" s="106">
        <f t="shared" si="0"/>
        <v>1.07959</v>
      </c>
      <c r="H36" s="54">
        <f>ROUND(C36/I36*G36,2)</f>
        <v>362.52</v>
      </c>
      <c r="I36" s="108">
        <v>47958</v>
      </c>
      <c r="J36" s="55">
        <f t="shared" si="2"/>
        <v>17472698.849999998</v>
      </c>
    </row>
    <row r="37" spans="1:10" x14ac:dyDescent="0.2">
      <c r="A37" s="20" t="s">
        <v>95</v>
      </c>
      <c r="B37" s="20" t="s">
        <v>199</v>
      </c>
      <c r="C37" s="44">
        <v>2895534</v>
      </c>
      <c r="D37" s="107">
        <v>42964</v>
      </c>
      <c r="E37" s="61">
        <v>5862</v>
      </c>
      <c r="F37" s="158">
        <v>6199</v>
      </c>
      <c r="G37" s="106">
        <f t="shared" si="0"/>
        <v>1.05749</v>
      </c>
      <c r="H37" s="54">
        <f>ROUND(C37/I37*G37,2)</f>
        <v>261.58</v>
      </c>
      <c r="I37" s="108">
        <v>11706</v>
      </c>
      <c r="J37" s="55">
        <f t="shared" si="2"/>
        <v>3077307.9899999998</v>
      </c>
    </row>
    <row r="38" spans="1:10" x14ac:dyDescent="0.2">
      <c r="A38" s="20" t="s">
        <v>95</v>
      </c>
      <c r="B38" s="20" t="s">
        <v>200</v>
      </c>
      <c r="C38" s="44">
        <v>21648280</v>
      </c>
      <c r="D38" s="107">
        <v>42965</v>
      </c>
      <c r="E38" s="61">
        <v>5862</v>
      </c>
      <c r="F38" s="158">
        <v>6199</v>
      </c>
      <c r="G38" s="106">
        <f>ROUND(F38/E38,5)</f>
        <v>1.05749</v>
      </c>
      <c r="H38" s="54">
        <f>ROUND(C38/I38*G38,2)</f>
        <v>358.29</v>
      </c>
      <c r="I38" s="108">
        <v>63894</v>
      </c>
      <c r="J38" s="55">
        <f t="shared" si="2"/>
        <v>23007304.199999999</v>
      </c>
    </row>
    <row r="39" spans="1:10" x14ac:dyDescent="0.2">
      <c r="A39" s="127" t="s">
        <v>221</v>
      </c>
      <c r="B39" s="127" t="s">
        <v>222</v>
      </c>
      <c r="C39" s="128">
        <v>51600273.979999997</v>
      </c>
      <c r="D39" s="129">
        <v>43770</v>
      </c>
      <c r="E39" s="130">
        <v>6179</v>
      </c>
      <c r="F39" s="159">
        <v>6199</v>
      </c>
      <c r="G39" s="131">
        <f>ROUND(F39/E39,5)</f>
        <v>1.0032399999999999</v>
      </c>
      <c r="H39" s="132">
        <f>ROUND(C39/I39*G39,2)</f>
        <v>311.61</v>
      </c>
      <c r="I39" s="133">
        <v>166127</v>
      </c>
      <c r="J39" s="134">
        <f t="shared" si="2"/>
        <v>52026296.294999994</v>
      </c>
    </row>
    <row r="40" spans="1:10" x14ac:dyDescent="0.2">
      <c r="A40" s="127" t="s">
        <v>95</v>
      </c>
      <c r="B40" s="127" t="s">
        <v>214</v>
      </c>
      <c r="C40" s="128">
        <v>13000212</v>
      </c>
      <c r="D40" s="129">
        <v>43808</v>
      </c>
      <c r="E40" s="130">
        <v>6199</v>
      </c>
      <c r="F40" s="159">
        <v>6199</v>
      </c>
      <c r="G40" s="131">
        <f>ROUND(F40/E40,5)</f>
        <v>1</v>
      </c>
      <c r="H40" s="132">
        <f>ROUND(C40/I40*G40,2)</f>
        <v>240.37</v>
      </c>
      <c r="I40" s="133">
        <v>54085</v>
      </c>
      <c r="J40" s="134">
        <f>(ROUND(C40*G40,0))*(1.005)</f>
        <v>13065213.059999999</v>
      </c>
    </row>
    <row r="41" spans="1:10" x14ac:dyDescent="0.2">
      <c r="A41" s="20"/>
      <c r="B41" s="11"/>
      <c r="C41" s="77"/>
      <c r="D41" s="78"/>
      <c r="E41" s="61"/>
      <c r="F41" s="74"/>
      <c r="G41" s="72"/>
      <c r="H41" s="54"/>
      <c r="I41" s="51"/>
      <c r="J41" s="55"/>
    </row>
    <row r="42" spans="1:10" ht="10.5" x14ac:dyDescent="0.25">
      <c r="A42" s="3"/>
      <c r="B42" s="3" t="s">
        <v>16</v>
      </c>
      <c r="C42" s="4"/>
      <c r="D42" s="5"/>
      <c r="E42" s="62"/>
      <c r="F42" s="6"/>
      <c r="G42" s="7"/>
      <c r="H42" s="6"/>
      <c r="I42" s="8">
        <f>SUM(I11:I40)</f>
        <v>1887623</v>
      </c>
      <c r="J42" s="8">
        <f>SUM(J11:J40)</f>
        <v>615232288.15499997</v>
      </c>
    </row>
    <row r="43" spans="1:10" ht="10.5" x14ac:dyDescent="0.25">
      <c r="A43" s="3"/>
      <c r="B43" s="3"/>
      <c r="C43" s="4"/>
      <c r="D43" s="5"/>
      <c r="E43" s="62"/>
      <c r="F43" s="6"/>
      <c r="G43" s="7"/>
      <c r="H43" s="6"/>
      <c r="I43" s="8"/>
      <c r="J43" s="8"/>
    </row>
    <row r="44" spans="1:10" ht="10.5" x14ac:dyDescent="0.25">
      <c r="A44" s="3"/>
      <c r="B44" s="3" t="s">
        <v>135</v>
      </c>
      <c r="C44" s="4"/>
      <c r="D44" s="5"/>
      <c r="E44" s="62"/>
      <c r="F44" s="6"/>
      <c r="G44" s="7"/>
      <c r="H44" s="9">
        <f>ROUND(J42/I42,2)</f>
        <v>325.93</v>
      </c>
      <c r="I44" s="8"/>
      <c r="J44" s="8"/>
    </row>
    <row r="45" spans="1:10" x14ac:dyDescent="0.2">
      <c r="C45" s="14"/>
      <c r="H45" s="18"/>
      <c r="J45" s="14"/>
    </row>
    <row r="46" spans="1:10" x14ac:dyDescent="0.2">
      <c r="C46" s="14"/>
      <c r="H46" s="18"/>
      <c r="J46" s="14"/>
    </row>
    <row r="47" spans="1:10" x14ac:dyDescent="0.2">
      <c r="C47" s="14"/>
      <c r="H47" s="18"/>
      <c r="J47" s="14"/>
    </row>
    <row r="48" spans="1:10" x14ac:dyDescent="0.2">
      <c r="C48" s="14"/>
      <c r="H48" s="18"/>
      <c r="J48" s="14"/>
    </row>
    <row r="49" spans="2:20" x14ac:dyDescent="0.2">
      <c r="C49" s="14"/>
      <c r="H49" s="18"/>
      <c r="J49" s="14"/>
    </row>
    <row r="50" spans="2:20" x14ac:dyDescent="0.2">
      <c r="C50" s="14"/>
      <c r="G50" s="17"/>
      <c r="H50" s="18"/>
      <c r="J50" s="14"/>
    </row>
    <row r="51" spans="2:20" x14ac:dyDescent="0.2">
      <c r="B51" s="11"/>
      <c r="C51" s="14"/>
      <c r="G51" s="17"/>
      <c r="H51" s="18"/>
      <c r="J51" s="14"/>
      <c r="M51" s="15"/>
      <c r="N51" s="20"/>
      <c r="S51" s="22"/>
      <c r="T51" s="15"/>
    </row>
    <row r="52" spans="2:20" x14ac:dyDescent="0.2">
      <c r="B52" s="11"/>
      <c r="C52" s="14"/>
      <c r="G52" s="17"/>
      <c r="H52" s="18"/>
      <c r="J52" s="14"/>
      <c r="M52" s="22"/>
      <c r="N52" s="20"/>
      <c r="O52" s="15"/>
      <c r="P52" s="15"/>
      <c r="Q52" s="15"/>
      <c r="R52" s="15"/>
      <c r="S52" s="22"/>
      <c r="T52" s="15"/>
    </row>
    <row r="53" spans="2:20" x14ac:dyDescent="0.2">
      <c r="B53" s="11"/>
      <c r="C53" s="14"/>
      <c r="G53" s="17"/>
      <c r="H53" s="18"/>
      <c r="J53" s="14"/>
      <c r="K53" s="20"/>
      <c r="M53" s="22"/>
      <c r="N53" s="20"/>
      <c r="O53" s="15"/>
      <c r="P53" s="15"/>
      <c r="Q53" s="15"/>
      <c r="R53" s="15"/>
      <c r="S53" s="22"/>
      <c r="T53" s="15"/>
    </row>
    <row r="54" spans="2:20" x14ac:dyDescent="0.2">
      <c r="B54" s="11"/>
      <c r="C54" s="14"/>
      <c r="G54" s="17"/>
      <c r="H54" s="18"/>
      <c r="J54" s="14"/>
    </row>
    <row r="55" spans="2:20" x14ac:dyDescent="0.2">
      <c r="B55" s="11"/>
      <c r="C55" s="14"/>
      <c r="H55" s="18"/>
      <c r="J55" s="14"/>
    </row>
    <row r="56" spans="2:20" x14ac:dyDescent="0.2">
      <c r="B56" s="11"/>
      <c r="C56" s="14"/>
      <c r="G56" s="17"/>
      <c r="H56" s="18"/>
      <c r="J56" s="14"/>
    </row>
    <row r="57" spans="2:20" x14ac:dyDescent="0.2">
      <c r="B57" s="11"/>
      <c r="C57" s="14"/>
      <c r="G57" s="17"/>
      <c r="H57" s="18"/>
      <c r="J57" s="14"/>
      <c r="M57" s="15"/>
      <c r="N57" s="20"/>
      <c r="S57" s="22"/>
      <c r="T57" s="15"/>
    </row>
    <row r="58" spans="2:20" x14ac:dyDescent="0.2">
      <c r="B58" s="11"/>
      <c r="C58" s="14"/>
      <c r="G58" s="17"/>
      <c r="H58" s="18"/>
      <c r="J58" s="14"/>
      <c r="M58" s="22"/>
      <c r="N58" s="20"/>
      <c r="O58" s="15"/>
      <c r="P58" s="15"/>
      <c r="Q58" s="15"/>
      <c r="R58" s="15"/>
      <c r="S58" s="22"/>
      <c r="T58" s="15"/>
    </row>
    <row r="59" spans="2:20" x14ac:dyDescent="0.2">
      <c r="B59" s="11"/>
      <c r="C59" s="14"/>
      <c r="G59" s="17"/>
      <c r="H59" s="18"/>
      <c r="J59" s="14"/>
      <c r="K59" s="20"/>
      <c r="M59" s="22"/>
      <c r="N59" s="20"/>
      <c r="O59" s="15"/>
      <c r="P59" s="15"/>
      <c r="Q59" s="15"/>
      <c r="R59" s="15"/>
      <c r="S59" s="22"/>
      <c r="T59" s="15"/>
    </row>
    <row r="60" spans="2:20" x14ac:dyDescent="0.2">
      <c r="B60" s="11"/>
      <c r="C60" s="14"/>
      <c r="G60" s="17"/>
      <c r="H60" s="18"/>
      <c r="J60" s="14"/>
    </row>
    <row r="61" spans="2:20" x14ac:dyDescent="0.2">
      <c r="B61" s="11"/>
      <c r="C61" s="14"/>
      <c r="G61" s="17"/>
      <c r="H61" s="18"/>
      <c r="J61" s="14"/>
      <c r="K61" s="25"/>
      <c r="M61" s="25"/>
      <c r="N61" s="25"/>
      <c r="S61" s="25"/>
    </row>
    <row r="62" spans="2:20" x14ac:dyDescent="0.2">
      <c r="B62" s="11"/>
      <c r="C62" s="14"/>
      <c r="G62" s="17"/>
      <c r="H62" s="18"/>
      <c r="J62" s="14"/>
    </row>
    <row r="63" spans="2:20" x14ac:dyDescent="0.2">
      <c r="B63" s="11"/>
      <c r="C63" s="14"/>
      <c r="G63" s="17"/>
      <c r="H63" s="18"/>
      <c r="J63" s="14"/>
    </row>
    <row r="64" spans="2:20" x14ac:dyDescent="0.2">
      <c r="B64" s="11"/>
      <c r="C64" s="14"/>
      <c r="G64" s="17"/>
      <c r="H64" s="18"/>
      <c r="J64" s="14"/>
      <c r="M64" s="15"/>
      <c r="N64" s="20"/>
      <c r="S64" s="22"/>
      <c r="T64" s="15"/>
    </row>
    <row r="65" spans="2:21" x14ac:dyDescent="0.2">
      <c r="B65" s="11"/>
      <c r="C65" s="14"/>
      <c r="G65" s="17"/>
      <c r="H65" s="18"/>
      <c r="J65" s="14"/>
      <c r="M65" s="22"/>
      <c r="N65" s="20"/>
      <c r="O65" s="15"/>
      <c r="P65" s="15"/>
      <c r="Q65" s="15"/>
      <c r="R65" s="15"/>
      <c r="S65" s="22"/>
      <c r="T65" s="15"/>
    </row>
    <row r="66" spans="2:21" x14ac:dyDescent="0.2">
      <c r="B66" s="11"/>
      <c r="C66" s="14"/>
      <c r="G66" s="17"/>
      <c r="H66" s="18"/>
      <c r="J66" s="14"/>
      <c r="K66" s="20"/>
      <c r="M66" s="22"/>
      <c r="N66" s="20"/>
      <c r="O66" s="15"/>
      <c r="P66" s="15"/>
      <c r="Q66" s="15"/>
      <c r="R66" s="15"/>
      <c r="S66" s="22"/>
      <c r="T66" s="15"/>
    </row>
    <row r="67" spans="2:21" x14ac:dyDescent="0.2">
      <c r="B67" s="11"/>
      <c r="C67" s="14"/>
      <c r="G67" s="17"/>
      <c r="H67" s="18"/>
      <c r="J67" s="14"/>
    </row>
    <row r="68" spans="2:21" x14ac:dyDescent="0.2">
      <c r="B68" s="11"/>
      <c r="C68" s="14"/>
      <c r="H68" s="18"/>
      <c r="J68" s="14"/>
    </row>
    <row r="69" spans="2:21" x14ac:dyDescent="0.2">
      <c r="B69" s="11"/>
      <c r="C69" s="14"/>
      <c r="H69" s="18"/>
      <c r="J69" s="14"/>
    </row>
    <row r="70" spans="2:21" x14ac:dyDescent="0.2">
      <c r="B70" s="11"/>
      <c r="C70" s="14"/>
      <c r="H70" s="18"/>
      <c r="J70" s="14"/>
    </row>
    <row r="71" spans="2:21" x14ac:dyDescent="0.2">
      <c r="B71" s="11"/>
      <c r="C71" s="14"/>
      <c r="G71" s="17"/>
      <c r="H71" s="18"/>
      <c r="J71" s="14"/>
      <c r="U71" s="20"/>
    </row>
    <row r="72" spans="2:21" x14ac:dyDescent="0.2">
      <c r="B72" s="11"/>
      <c r="C72" s="14"/>
      <c r="G72" s="17"/>
      <c r="H72" s="18"/>
      <c r="J72" s="14"/>
      <c r="M72" s="15"/>
      <c r="N72" s="20"/>
      <c r="S72" s="22"/>
      <c r="T72" s="15"/>
    </row>
    <row r="73" spans="2:21" x14ac:dyDescent="0.2">
      <c r="B73" s="11"/>
      <c r="C73" s="14"/>
      <c r="G73" s="17"/>
      <c r="H73" s="18"/>
      <c r="J73" s="14"/>
      <c r="M73" s="22"/>
      <c r="N73" s="20"/>
      <c r="O73" s="15"/>
      <c r="P73" s="15"/>
      <c r="Q73" s="15"/>
      <c r="R73" s="15"/>
      <c r="S73" s="22"/>
      <c r="T73" s="15"/>
    </row>
    <row r="74" spans="2:21" x14ac:dyDescent="0.2">
      <c r="B74" s="11"/>
      <c r="C74" s="14"/>
      <c r="G74" s="17"/>
      <c r="H74" s="18"/>
      <c r="J74" s="14"/>
      <c r="K74" s="20"/>
      <c r="M74" s="22"/>
      <c r="N74" s="20"/>
      <c r="O74" s="15"/>
      <c r="P74" s="15"/>
      <c r="Q74" s="15"/>
      <c r="R74" s="15"/>
      <c r="S74" s="22"/>
      <c r="T74" s="15"/>
    </row>
    <row r="75" spans="2:21" x14ac:dyDescent="0.2">
      <c r="B75" s="11"/>
      <c r="C75" s="14"/>
      <c r="G75" s="17"/>
      <c r="H75" s="18"/>
      <c r="J75" s="14"/>
    </row>
    <row r="76" spans="2:21" x14ac:dyDescent="0.2">
      <c r="B76" s="11"/>
      <c r="C76" s="14"/>
      <c r="H76" s="18"/>
      <c r="J76" s="14"/>
    </row>
    <row r="77" spans="2:21" x14ac:dyDescent="0.2">
      <c r="B77" s="11"/>
      <c r="C77" s="14"/>
      <c r="G77" s="17"/>
      <c r="H77" s="18"/>
      <c r="J77" s="14"/>
      <c r="M77" s="26"/>
      <c r="N77" s="20"/>
      <c r="S77" s="14"/>
    </row>
    <row r="78" spans="2:21" x14ac:dyDescent="0.2">
      <c r="B78" s="11"/>
      <c r="C78" s="14"/>
      <c r="G78" s="17"/>
      <c r="H78" s="18"/>
      <c r="J78" s="14"/>
    </row>
    <row r="79" spans="2:21" x14ac:dyDescent="0.2">
      <c r="B79" s="11"/>
      <c r="C79" s="14"/>
      <c r="G79" s="17"/>
      <c r="H79" s="18"/>
      <c r="J79" s="14"/>
      <c r="M79" s="15"/>
      <c r="N79" s="20"/>
      <c r="S79" s="22"/>
      <c r="T79" s="15"/>
    </row>
    <row r="80" spans="2:21" x14ac:dyDescent="0.2">
      <c r="B80" s="11"/>
      <c r="C80" s="14"/>
      <c r="G80" s="17"/>
      <c r="H80" s="18"/>
      <c r="J80" s="14"/>
      <c r="M80" s="22"/>
      <c r="N80" s="20"/>
      <c r="O80" s="15"/>
      <c r="P80" s="15"/>
      <c r="Q80" s="15"/>
      <c r="R80" s="15"/>
      <c r="S80" s="22"/>
      <c r="T80" s="15"/>
    </row>
    <row r="81" spans="2:20" x14ac:dyDescent="0.2">
      <c r="B81" s="11"/>
      <c r="C81" s="14"/>
      <c r="G81" s="17"/>
      <c r="H81" s="18"/>
      <c r="J81" s="14"/>
      <c r="K81" s="20"/>
      <c r="M81" s="22"/>
      <c r="N81" s="20"/>
      <c r="O81" s="15"/>
      <c r="P81" s="15"/>
      <c r="Q81" s="15"/>
      <c r="R81" s="15"/>
      <c r="S81" s="22"/>
      <c r="T81" s="15"/>
    </row>
    <row r="82" spans="2:20" x14ac:dyDescent="0.2">
      <c r="B82" s="11"/>
      <c r="C82" s="14"/>
      <c r="G82" s="17"/>
      <c r="H82" s="18"/>
      <c r="J82" s="14"/>
    </row>
    <row r="83" spans="2:20" x14ac:dyDescent="0.2">
      <c r="B83" s="11"/>
      <c r="C83" s="14"/>
      <c r="H83" s="18"/>
      <c r="J83" s="14"/>
    </row>
    <row r="84" spans="2:20" x14ac:dyDescent="0.2">
      <c r="B84" s="11"/>
      <c r="C84" s="14"/>
      <c r="G84" s="17"/>
      <c r="H84" s="18"/>
      <c r="J84" s="14"/>
    </row>
    <row r="85" spans="2:20" x14ac:dyDescent="0.2">
      <c r="B85" s="11"/>
      <c r="C85" s="14"/>
      <c r="G85" s="17"/>
      <c r="H85" s="18"/>
      <c r="J85" s="14"/>
      <c r="M85" s="15"/>
      <c r="N85" s="20"/>
      <c r="S85" s="22"/>
      <c r="T85" s="15"/>
    </row>
    <row r="86" spans="2:20" x14ac:dyDescent="0.2">
      <c r="B86" s="11"/>
      <c r="C86" s="14"/>
      <c r="G86" s="17"/>
      <c r="H86" s="18"/>
      <c r="J86" s="14"/>
      <c r="M86" s="22"/>
      <c r="N86" s="20"/>
      <c r="O86" s="15"/>
      <c r="P86" s="15"/>
      <c r="Q86" s="15"/>
      <c r="R86" s="15"/>
      <c r="S86" s="22"/>
      <c r="T86" s="15"/>
    </row>
    <row r="87" spans="2:20" x14ac:dyDescent="0.2">
      <c r="B87" s="11"/>
      <c r="C87" s="14"/>
      <c r="G87" s="17"/>
      <c r="H87" s="18"/>
      <c r="J87" s="14"/>
      <c r="K87" s="20"/>
      <c r="M87" s="22"/>
      <c r="N87" s="20"/>
      <c r="O87" s="15"/>
      <c r="P87" s="15"/>
      <c r="Q87" s="15"/>
      <c r="R87" s="15"/>
      <c r="S87" s="22"/>
      <c r="T87" s="15"/>
    </row>
    <row r="88" spans="2:20" x14ac:dyDescent="0.2">
      <c r="B88" s="11"/>
      <c r="C88" s="14"/>
      <c r="G88" s="17"/>
      <c r="H88" s="18"/>
      <c r="J88" s="14"/>
    </row>
    <row r="89" spans="2:20" x14ac:dyDescent="0.2">
      <c r="B89" s="11"/>
      <c r="C89" s="14"/>
      <c r="H89" s="18"/>
      <c r="J89" s="14"/>
    </row>
    <row r="90" spans="2:20" x14ac:dyDescent="0.2">
      <c r="B90" s="11"/>
      <c r="C90" s="14"/>
      <c r="H90" s="18"/>
      <c r="J90" s="14"/>
    </row>
    <row r="91" spans="2:20" x14ac:dyDescent="0.2">
      <c r="B91" s="11"/>
      <c r="C91" s="14"/>
      <c r="H91" s="18"/>
      <c r="J91" s="14"/>
    </row>
    <row r="92" spans="2:20" x14ac:dyDescent="0.2">
      <c r="B92" s="11"/>
      <c r="C92" s="14"/>
      <c r="H92" s="18"/>
      <c r="J92" s="14"/>
    </row>
    <row r="93" spans="2:20" x14ac:dyDescent="0.2">
      <c r="B93" s="11"/>
      <c r="C93" s="14"/>
      <c r="H93" s="18"/>
      <c r="J93" s="14"/>
    </row>
    <row r="94" spans="2:20" x14ac:dyDescent="0.2">
      <c r="B94" s="11"/>
      <c r="C94" s="14"/>
      <c r="G94" s="17"/>
      <c r="H94" s="18"/>
      <c r="J94" s="14"/>
    </row>
    <row r="95" spans="2:20" x14ac:dyDescent="0.2">
      <c r="B95" s="11"/>
      <c r="C95" s="14"/>
      <c r="G95" s="17"/>
      <c r="H95" s="18"/>
      <c r="J95" s="14"/>
      <c r="M95" s="15"/>
      <c r="N95" s="20"/>
      <c r="S95" s="22"/>
      <c r="T95" s="15"/>
    </row>
    <row r="96" spans="2:20" x14ac:dyDescent="0.2">
      <c r="B96" s="11"/>
      <c r="C96" s="14"/>
      <c r="H96" s="18"/>
      <c r="J96" s="14"/>
    </row>
    <row r="97" spans="2:20" x14ac:dyDescent="0.2">
      <c r="B97" s="11"/>
      <c r="C97" s="14"/>
      <c r="G97" s="17"/>
      <c r="H97" s="18"/>
      <c r="J97" s="14"/>
      <c r="K97" s="20"/>
      <c r="M97" s="22"/>
      <c r="N97" s="20"/>
      <c r="O97" s="15"/>
      <c r="P97" s="15"/>
      <c r="Q97" s="15"/>
      <c r="R97" s="15"/>
      <c r="S97" s="22"/>
      <c r="T97" s="15"/>
    </row>
    <row r="98" spans="2:20" x14ac:dyDescent="0.2">
      <c r="B98" s="11"/>
      <c r="C98" s="14"/>
      <c r="G98" s="17"/>
      <c r="H98" s="18"/>
      <c r="J98" s="14"/>
    </row>
    <row r="99" spans="2:20" x14ac:dyDescent="0.2">
      <c r="B99" s="11"/>
      <c r="C99" s="14"/>
      <c r="G99" s="17"/>
      <c r="H99" s="18"/>
      <c r="J99" s="14"/>
    </row>
    <row r="100" spans="2:20" x14ac:dyDescent="0.2">
      <c r="B100" s="11"/>
      <c r="C100" s="14"/>
      <c r="H100" s="18"/>
      <c r="J100" s="14"/>
    </row>
    <row r="101" spans="2:20" x14ac:dyDescent="0.2">
      <c r="B101" s="11"/>
      <c r="C101" s="14"/>
      <c r="H101" s="18"/>
      <c r="J101" s="14"/>
    </row>
    <row r="102" spans="2:20" x14ac:dyDescent="0.2">
      <c r="B102" s="11"/>
      <c r="C102" s="14"/>
      <c r="H102" s="18"/>
      <c r="J102" s="14"/>
    </row>
    <row r="103" spans="2:20" x14ac:dyDescent="0.2">
      <c r="B103" s="11"/>
      <c r="C103" s="14"/>
      <c r="H103" s="18"/>
      <c r="J103" s="14"/>
    </row>
    <row r="104" spans="2:20" x14ac:dyDescent="0.2">
      <c r="B104" s="11"/>
      <c r="C104" s="14"/>
      <c r="H104" s="18"/>
      <c r="J104" s="14"/>
    </row>
    <row r="105" spans="2:20" x14ac:dyDescent="0.2">
      <c r="B105" s="11"/>
      <c r="C105" s="14"/>
      <c r="G105" s="17"/>
      <c r="H105" s="18"/>
      <c r="J105" s="14"/>
    </row>
    <row r="106" spans="2:20" x14ac:dyDescent="0.2">
      <c r="B106" s="11"/>
      <c r="C106" s="14"/>
      <c r="G106" s="17"/>
      <c r="H106" s="18"/>
      <c r="J106" s="14"/>
      <c r="M106" s="15"/>
      <c r="N106" s="20"/>
      <c r="S106" s="22"/>
      <c r="T106" s="15"/>
    </row>
    <row r="107" spans="2:20" x14ac:dyDescent="0.2">
      <c r="B107" s="11"/>
      <c r="C107" s="14"/>
      <c r="G107" s="17"/>
      <c r="H107" s="18"/>
      <c r="J107" s="14"/>
      <c r="M107" s="22"/>
      <c r="N107" s="20"/>
      <c r="O107" s="15"/>
      <c r="P107" s="15"/>
      <c r="Q107" s="15"/>
      <c r="R107" s="15"/>
      <c r="S107" s="22"/>
      <c r="T107" s="15"/>
    </row>
    <row r="108" spans="2:20" x14ac:dyDescent="0.2">
      <c r="B108" s="11"/>
      <c r="C108" s="14"/>
      <c r="G108" s="17"/>
      <c r="H108" s="18"/>
      <c r="J108" s="14"/>
      <c r="K108" s="20"/>
      <c r="M108" s="22"/>
      <c r="N108" s="20"/>
      <c r="O108" s="15"/>
      <c r="P108" s="15"/>
      <c r="Q108" s="15"/>
      <c r="R108" s="15"/>
      <c r="S108" s="22"/>
      <c r="T108" s="15"/>
    </row>
    <row r="109" spans="2:20" x14ac:dyDescent="0.2">
      <c r="B109" s="11"/>
      <c r="C109" s="14"/>
      <c r="G109" s="17"/>
      <c r="H109" s="18"/>
      <c r="J109" s="14"/>
    </row>
    <row r="110" spans="2:20" x14ac:dyDescent="0.2">
      <c r="B110" s="11"/>
      <c r="C110" s="14"/>
      <c r="G110" s="17"/>
      <c r="H110" s="18"/>
      <c r="J110" s="14"/>
    </row>
    <row r="111" spans="2:20" x14ac:dyDescent="0.2">
      <c r="B111" s="11"/>
      <c r="C111" s="14"/>
      <c r="H111" s="18"/>
      <c r="J111" s="14"/>
    </row>
    <row r="112" spans="2:20" x14ac:dyDescent="0.2">
      <c r="B112" s="11"/>
      <c r="C112" s="14"/>
      <c r="H112" s="18"/>
      <c r="J112" s="14"/>
    </row>
    <row r="113" spans="2:21" x14ac:dyDescent="0.2">
      <c r="B113" s="11"/>
      <c r="C113" s="14"/>
      <c r="H113" s="18"/>
      <c r="J113" s="14"/>
    </row>
    <row r="114" spans="2:21" x14ac:dyDescent="0.2">
      <c r="B114" s="11"/>
      <c r="C114" s="14"/>
      <c r="G114" s="17"/>
      <c r="H114" s="18"/>
      <c r="J114" s="14"/>
      <c r="U114" s="20"/>
    </row>
    <row r="115" spans="2:21" x14ac:dyDescent="0.2">
      <c r="B115" s="11"/>
      <c r="C115" s="14"/>
      <c r="G115" s="17"/>
      <c r="H115" s="18"/>
      <c r="J115" s="14"/>
    </row>
    <row r="116" spans="2:21" x14ac:dyDescent="0.2">
      <c r="B116" s="11"/>
      <c r="C116" s="14"/>
      <c r="G116" s="17"/>
      <c r="H116" s="18"/>
      <c r="J116" s="14"/>
    </row>
    <row r="117" spans="2:21" x14ac:dyDescent="0.2">
      <c r="B117" s="11"/>
      <c r="C117" s="14"/>
      <c r="G117" s="17"/>
      <c r="H117" s="18"/>
      <c r="J117" s="14"/>
    </row>
    <row r="118" spans="2:21" x14ac:dyDescent="0.2">
      <c r="B118" s="11"/>
      <c r="C118" s="14"/>
      <c r="G118" s="17"/>
      <c r="H118" s="18"/>
      <c r="J118" s="14"/>
      <c r="M118" s="15"/>
      <c r="N118" s="20"/>
      <c r="S118" s="22"/>
      <c r="T118" s="15"/>
    </row>
    <row r="119" spans="2:21" x14ac:dyDescent="0.2">
      <c r="B119" s="11"/>
      <c r="C119" s="14"/>
      <c r="G119" s="17"/>
      <c r="H119" s="18"/>
      <c r="J119" s="14"/>
      <c r="M119" s="22"/>
      <c r="N119" s="20"/>
      <c r="O119" s="15"/>
      <c r="P119" s="15"/>
      <c r="Q119" s="15"/>
      <c r="R119" s="15"/>
      <c r="S119" s="22"/>
      <c r="T119" s="15"/>
    </row>
    <row r="120" spans="2:21" x14ac:dyDescent="0.2">
      <c r="B120" s="11"/>
      <c r="C120" s="14"/>
      <c r="G120" s="17"/>
      <c r="H120" s="18"/>
      <c r="J120" s="14"/>
      <c r="K120" s="20"/>
      <c r="M120" s="22"/>
      <c r="N120" s="20"/>
      <c r="O120" s="15"/>
      <c r="P120" s="15"/>
      <c r="Q120" s="15"/>
      <c r="R120" s="15"/>
      <c r="S120" s="22"/>
      <c r="T120" s="15"/>
    </row>
    <row r="121" spans="2:21" x14ac:dyDescent="0.2">
      <c r="B121" s="11"/>
      <c r="C121" s="14"/>
      <c r="G121" s="17"/>
      <c r="H121" s="18"/>
      <c r="J121" s="14"/>
    </row>
    <row r="122" spans="2:21" x14ac:dyDescent="0.2">
      <c r="B122" s="11"/>
      <c r="C122" s="14"/>
      <c r="G122" s="17"/>
      <c r="H122" s="18"/>
      <c r="J122" s="14"/>
    </row>
    <row r="123" spans="2:21" x14ac:dyDescent="0.2">
      <c r="B123" s="11"/>
      <c r="C123" s="14"/>
      <c r="G123" s="17"/>
      <c r="H123" s="16"/>
      <c r="J123" s="14"/>
    </row>
    <row r="124" spans="2:21" x14ac:dyDescent="0.2">
      <c r="B124" s="11"/>
      <c r="C124" s="14"/>
      <c r="G124" s="17"/>
      <c r="H124" s="16"/>
      <c r="J124" s="14"/>
      <c r="M124" s="26"/>
      <c r="N124" s="20"/>
      <c r="R124" s="14"/>
      <c r="S124" s="14"/>
      <c r="T124" s="27"/>
    </row>
    <row r="125" spans="2:21" x14ac:dyDescent="0.2">
      <c r="B125" s="11"/>
      <c r="C125" s="14"/>
      <c r="G125" s="17"/>
      <c r="H125" s="16"/>
      <c r="J125" s="14"/>
      <c r="M125" s="26"/>
      <c r="N125" s="20"/>
      <c r="S125" s="14"/>
    </row>
    <row r="126" spans="2:21" x14ac:dyDescent="0.2">
      <c r="B126" s="11"/>
      <c r="C126" s="14"/>
      <c r="G126" s="17"/>
      <c r="H126" s="16"/>
      <c r="J126" s="14"/>
    </row>
    <row r="127" spans="2:21" x14ac:dyDescent="0.2">
      <c r="B127" s="11"/>
      <c r="C127" s="14"/>
      <c r="G127" s="17"/>
      <c r="H127" s="16"/>
      <c r="J127" s="14"/>
      <c r="M127" s="15"/>
      <c r="N127" s="20"/>
      <c r="S127" s="22"/>
      <c r="T127" s="15"/>
    </row>
    <row r="128" spans="2:21" x14ac:dyDescent="0.2">
      <c r="B128" s="11"/>
      <c r="C128" s="14"/>
      <c r="G128" s="17"/>
      <c r="H128" s="16"/>
      <c r="J128" s="14"/>
      <c r="M128" s="22"/>
      <c r="N128" s="20"/>
      <c r="O128" s="15"/>
      <c r="P128" s="15"/>
      <c r="Q128" s="15"/>
      <c r="R128" s="15"/>
      <c r="S128" s="22"/>
      <c r="T128" s="15"/>
    </row>
    <row r="129" spans="2:20" x14ac:dyDescent="0.2">
      <c r="B129" s="11"/>
      <c r="C129" s="14"/>
      <c r="G129" s="17"/>
      <c r="H129" s="16"/>
      <c r="J129" s="14"/>
      <c r="K129" s="20"/>
      <c r="M129" s="22"/>
      <c r="N129" s="20"/>
      <c r="O129" s="15"/>
      <c r="P129" s="15"/>
      <c r="Q129" s="15"/>
      <c r="R129" s="15"/>
      <c r="S129" s="22"/>
      <c r="T129" s="15"/>
    </row>
    <row r="130" spans="2:20" x14ac:dyDescent="0.2">
      <c r="B130" s="11"/>
      <c r="C130" s="14"/>
    </row>
    <row r="131" spans="2:20" x14ac:dyDescent="0.2">
      <c r="B131" s="11"/>
      <c r="C131" s="14"/>
    </row>
    <row r="132" spans="2:20" x14ac:dyDescent="0.2">
      <c r="B132" s="11"/>
      <c r="C132" s="14"/>
      <c r="G132" s="17"/>
      <c r="H132" s="16"/>
      <c r="J132" s="14"/>
      <c r="M132" s="26"/>
      <c r="N132" s="20"/>
      <c r="R132" s="14"/>
      <c r="S132" s="14"/>
      <c r="T132" s="27"/>
    </row>
    <row r="133" spans="2:20" x14ac:dyDescent="0.2">
      <c r="B133" s="11"/>
      <c r="C133" s="14"/>
      <c r="G133" s="17"/>
      <c r="H133" s="16"/>
      <c r="J133" s="14"/>
      <c r="M133" s="26"/>
      <c r="N133" s="20"/>
      <c r="S133" s="14"/>
    </row>
    <row r="134" spans="2:20" x14ac:dyDescent="0.2">
      <c r="B134" s="11"/>
      <c r="C134" s="14"/>
      <c r="G134" s="17"/>
      <c r="H134" s="16"/>
      <c r="J134" s="14"/>
    </row>
    <row r="135" spans="2:20" x14ac:dyDescent="0.2">
      <c r="B135" s="11"/>
      <c r="C135" s="14"/>
      <c r="G135" s="17"/>
      <c r="H135" s="16"/>
      <c r="J135" s="14"/>
      <c r="M135" s="15"/>
      <c r="N135" s="20"/>
      <c r="S135" s="22"/>
      <c r="T135" s="15"/>
    </row>
    <row r="136" spans="2:20" x14ac:dyDescent="0.2">
      <c r="B136" s="11"/>
      <c r="C136" s="14"/>
      <c r="G136" s="17"/>
      <c r="H136" s="16"/>
      <c r="J136" s="14"/>
      <c r="M136" s="22"/>
      <c r="N136" s="20"/>
      <c r="O136" s="15"/>
      <c r="P136" s="15"/>
      <c r="Q136" s="15"/>
      <c r="R136" s="15"/>
      <c r="S136" s="22"/>
      <c r="T136" s="15"/>
    </row>
    <row r="137" spans="2:20" x14ac:dyDescent="0.2">
      <c r="B137" s="11"/>
      <c r="C137" s="14"/>
      <c r="G137" s="17"/>
      <c r="H137" s="16"/>
      <c r="J137" s="14"/>
      <c r="K137" s="20"/>
      <c r="M137" s="22"/>
      <c r="N137" s="20"/>
      <c r="O137" s="15"/>
      <c r="P137" s="15"/>
      <c r="Q137" s="15"/>
      <c r="R137" s="15"/>
      <c r="S137" s="22"/>
      <c r="T137" s="15"/>
    </row>
    <row r="138" spans="2:20" x14ac:dyDescent="0.2">
      <c r="B138" s="11"/>
      <c r="C138" s="14"/>
      <c r="G138" s="17"/>
      <c r="H138" s="16"/>
      <c r="J138" s="14"/>
    </row>
    <row r="139" spans="2:20" x14ac:dyDescent="0.2">
      <c r="B139" s="11"/>
      <c r="C139" s="14"/>
      <c r="K139" s="25"/>
      <c r="M139" s="25"/>
      <c r="N139" s="25"/>
      <c r="S139" s="25"/>
    </row>
    <row r="140" spans="2:20" x14ac:dyDescent="0.2">
      <c r="B140" s="11"/>
      <c r="C140" s="14"/>
    </row>
    <row r="141" spans="2:20" x14ac:dyDescent="0.2">
      <c r="B141" s="11"/>
      <c r="C141" s="14"/>
      <c r="M141" s="15"/>
      <c r="N141" s="20"/>
      <c r="S141" s="22"/>
      <c r="T141" s="15"/>
    </row>
    <row r="142" spans="2:20" x14ac:dyDescent="0.2">
      <c r="B142" s="11"/>
      <c r="C142" s="14"/>
      <c r="M142" s="22"/>
      <c r="N142" s="20"/>
      <c r="O142" s="15"/>
      <c r="P142" s="15"/>
      <c r="Q142" s="15"/>
      <c r="R142" s="15"/>
      <c r="S142" s="22"/>
      <c r="T142" s="15"/>
    </row>
    <row r="143" spans="2:20" x14ac:dyDescent="0.2">
      <c r="B143" s="11"/>
      <c r="K143" s="20"/>
      <c r="M143" s="22"/>
      <c r="N143" s="20"/>
      <c r="O143" s="15"/>
      <c r="P143" s="15"/>
      <c r="Q143" s="15"/>
      <c r="R143" s="15"/>
      <c r="S143" s="22"/>
      <c r="T143" s="15"/>
    </row>
    <row r="144" spans="2:20" x14ac:dyDescent="0.2">
      <c r="B144" s="11"/>
    </row>
    <row r="145" spans="2:21" x14ac:dyDescent="0.2">
      <c r="B145" s="11"/>
      <c r="K145" s="25"/>
      <c r="M145" s="25"/>
      <c r="N145" s="25"/>
      <c r="S145" s="25"/>
    </row>
    <row r="147" spans="2:21" x14ac:dyDescent="0.2">
      <c r="B147" s="11"/>
      <c r="E147" s="11"/>
      <c r="F147" s="11"/>
      <c r="M147" s="15"/>
      <c r="N147" s="20"/>
      <c r="S147" s="22"/>
      <c r="T147" s="15"/>
    </row>
    <row r="148" spans="2:21" x14ac:dyDescent="0.2">
      <c r="B148" s="11"/>
      <c r="E148" s="11"/>
      <c r="F148" s="11"/>
      <c r="M148" s="22"/>
      <c r="N148" s="20"/>
      <c r="O148" s="15"/>
      <c r="P148" s="15"/>
      <c r="Q148" s="15"/>
      <c r="R148" s="15"/>
      <c r="S148" s="22"/>
      <c r="T148" s="15"/>
    </row>
    <row r="149" spans="2:21" x14ac:dyDescent="0.2">
      <c r="B149" s="11"/>
      <c r="E149" s="11"/>
      <c r="F149" s="11"/>
      <c r="K149" s="20"/>
      <c r="M149" s="22"/>
      <c r="N149" s="20"/>
      <c r="O149" s="15"/>
      <c r="P149" s="15"/>
      <c r="Q149" s="15"/>
      <c r="R149" s="15"/>
      <c r="S149" s="22"/>
      <c r="T149" s="15"/>
    </row>
    <row r="153" spans="2:21" x14ac:dyDescent="0.2">
      <c r="B153" s="11"/>
      <c r="E153" s="11"/>
      <c r="F153" s="11"/>
      <c r="M153" s="26"/>
      <c r="N153" s="20"/>
      <c r="R153" s="14"/>
      <c r="S153" s="14"/>
      <c r="T153" s="27"/>
    </row>
    <row r="154" spans="2:21" x14ac:dyDescent="0.2">
      <c r="B154" s="11"/>
      <c r="E154" s="11"/>
      <c r="F154" s="11"/>
      <c r="M154" s="26"/>
      <c r="N154" s="20"/>
      <c r="S154" s="14"/>
      <c r="U154" s="20"/>
    </row>
    <row r="155" spans="2:21" x14ac:dyDescent="0.2">
      <c r="B155" s="11"/>
      <c r="E155" s="11"/>
      <c r="F155" s="11"/>
      <c r="M155" s="15"/>
      <c r="N155" s="20"/>
      <c r="S155" s="22"/>
      <c r="T155" s="15"/>
    </row>
    <row r="156" spans="2:21" x14ac:dyDescent="0.2">
      <c r="B156" s="11"/>
      <c r="E156" s="11"/>
      <c r="F156" s="11"/>
      <c r="M156" s="22"/>
      <c r="N156" s="20"/>
      <c r="O156" s="15"/>
      <c r="P156" s="15"/>
      <c r="Q156" s="15"/>
      <c r="R156" s="15"/>
      <c r="S156" s="22"/>
      <c r="T156" s="15"/>
    </row>
    <row r="157" spans="2:21" x14ac:dyDescent="0.2">
      <c r="B157" s="11"/>
      <c r="E157" s="11"/>
      <c r="F157" s="11"/>
      <c r="K157" s="20"/>
      <c r="M157" s="22"/>
      <c r="N157" s="20"/>
      <c r="O157" s="15"/>
      <c r="P157" s="15"/>
      <c r="Q157" s="15"/>
      <c r="R157" s="15"/>
      <c r="S157" s="22"/>
      <c r="T157" s="15"/>
    </row>
    <row r="159" spans="2:21" x14ac:dyDescent="0.2">
      <c r="B159" s="11"/>
      <c r="E159" s="11"/>
      <c r="F159" s="11"/>
      <c r="M159" s="26"/>
      <c r="N159" s="20"/>
      <c r="R159" s="14"/>
      <c r="S159" s="14"/>
      <c r="T159" s="27"/>
    </row>
    <row r="160" spans="2:21" x14ac:dyDescent="0.2">
      <c r="B160" s="11"/>
      <c r="E160" s="11"/>
      <c r="F160" s="11"/>
      <c r="M160" s="26"/>
      <c r="N160" s="20"/>
      <c r="S160" s="14"/>
    </row>
    <row r="162" spans="2:20" x14ac:dyDescent="0.2">
      <c r="B162" s="11"/>
      <c r="E162" s="11"/>
      <c r="F162" s="11"/>
      <c r="M162" s="15"/>
      <c r="N162" s="20"/>
      <c r="S162" s="22"/>
      <c r="T162" s="15"/>
    </row>
    <row r="163" spans="2:20" x14ac:dyDescent="0.2">
      <c r="B163" s="11"/>
      <c r="E163" s="11"/>
      <c r="F163" s="11"/>
      <c r="M163" s="22"/>
      <c r="N163" s="20"/>
      <c r="O163" s="15"/>
      <c r="P163" s="15"/>
      <c r="Q163" s="15"/>
      <c r="R163" s="15"/>
      <c r="S163" s="22"/>
      <c r="T163" s="15"/>
    </row>
    <row r="164" spans="2:20" x14ac:dyDescent="0.2">
      <c r="B164" s="11"/>
      <c r="E164" s="11"/>
      <c r="F164" s="11"/>
      <c r="K164" s="20"/>
      <c r="M164" s="22"/>
      <c r="N164" s="20"/>
      <c r="O164" s="15"/>
      <c r="P164" s="15"/>
      <c r="Q164" s="15"/>
      <c r="R164" s="15"/>
      <c r="S164" s="22"/>
      <c r="T164" s="15"/>
    </row>
    <row r="165" spans="2:20" x14ac:dyDescent="0.2">
      <c r="B165" s="11"/>
      <c r="E165" s="11"/>
      <c r="F165" s="11"/>
    </row>
    <row r="166" spans="2:20" x14ac:dyDescent="0.2">
      <c r="B166" s="11"/>
      <c r="E166" s="11"/>
      <c r="F166" s="11"/>
      <c r="K166" s="25"/>
      <c r="M166" s="25"/>
      <c r="N166" s="25"/>
      <c r="S166" s="25"/>
    </row>
    <row r="168" spans="2:20" x14ac:dyDescent="0.2">
      <c r="B168" s="11"/>
      <c r="E168" s="11"/>
      <c r="F168" s="11"/>
      <c r="M168" s="15"/>
      <c r="N168" s="20"/>
      <c r="S168" s="22"/>
      <c r="T168" s="15"/>
    </row>
    <row r="169" spans="2:20" x14ac:dyDescent="0.2">
      <c r="B169" s="11"/>
      <c r="E169" s="11"/>
      <c r="F169" s="11"/>
      <c r="M169" s="22"/>
      <c r="N169" s="20"/>
      <c r="O169" s="15"/>
      <c r="P169" s="15"/>
      <c r="Q169" s="15"/>
      <c r="R169" s="15"/>
      <c r="S169" s="22"/>
      <c r="T169" s="15"/>
    </row>
    <row r="170" spans="2:20" x14ac:dyDescent="0.2">
      <c r="B170" s="11"/>
      <c r="E170" s="11"/>
      <c r="F170" s="11"/>
      <c r="K170" s="20"/>
      <c r="M170" s="22"/>
      <c r="N170" s="20"/>
      <c r="O170" s="15"/>
      <c r="P170" s="15"/>
      <c r="Q170" s="15"/>
      <c r="R170" s="15"/>
      <c r="S170" s="22"/>
      <c r="T170" s="15"/>
    </row>
    <row r="176" spans="2:20" x14ac:dyDescent="0.2">
      <c r="B176" s="11"/>
      <c r="E176" s="11"/>
      <c r="F176" s="11"/>
      <c r="M176" s="26"/>
      <c r="N176" s="20"/>
      <c r="R176" s="14"/>
      <c r="S176" s="14"/>
      <c r="T176" s="27"/>
    </row>
    <row r="177" spans="2:20" x14ac:dyDescent="0.2">
      <c r="B177" s="11"/>
      <c r="E177" s="11"/>
      <c r="F177" s="11"/>
      <c r="M177" s="26"/>
      <c r="N177" s="20"/>
      <c r="S177" s="14"/>
    </row>
    <row r="179" spans="2:20" x14ac:dyDescent="0.2">
      <c r="B179" s="11"/>
      <c r="E179" s="11"/>
      <c r="F179" s="11"/>
      <c r="M179" s="15"/>
      <c r="N179" s="20"/>
      <c r="S179" s="22"/>
      <c r="T179" s="15"/>
    </row>
    <row r="180" spans="2:20" x14ac:dyDescent="0.2">
      <c r="B180" s="11"/>
      <c r="E180" s="11"/>
      <c r="F180" s="11"/>
      <c r="M180" s="22"/>
      <c r="N180" s="20"/>
      <c r="O180" s="15"/>
      <c r="P180" s="15"/>
      <c r="Q180" s="15"/>
      <c r="R180" s="15"/>
      <c r="S180" s="22"/>
      <c r="T180" s="15"/>
    </row>
    <row r="181" spans="2:20" x14ac:dyDescent="0.2">
      <c r="B181" s="11"/>
      <c r="E181" s="11"/>
      <c r="F181" s="11"/>
      <c r="K181" s="20"/>
      <c r="M181" s="22"/>
      <c r="N181" s="20"/>
      <c r="O181" s="15"/>
      <c r="P181" s="15"/>
      <c r="Q181" s="15"/>
      <c r="R181" s="15"/>
      <c r="S181" s="22"/>
      <c r="T181" s="15"/>
    </row>
    <row r="183" spans="2:20" x14ac:dyDescent="0.2">
      <c r="B183" s="11"/>
      <c r="E183" s="11"/>
      <c r="F183" s="11"/>
      <c r="M183" s="26"/>
      <c r="N183" s="20"/>
      <c r="R183" s="14"/>
      <c r="S183" s="14"/>
      <c r="T183" s="27"/>
    </row>
    <row r="184" spans="2:20" x14ac:dyDescent="0.2">
      <c r="B184" s="11"/>
      <c r="E184" s="11"/>
      <c r="F184" s="11"/>
      <c r="M184" s="26"/>
      <c r="N184" s="20"/>
      <c r="S184" s="14"/>
    </row>
    <row r="186" spans="2:20" x14ac:dyDescent="0.2">
      <c r="B186" s="11"/>
      <c r="E186" s="11"/>
      <c r="F186" s="11"/>
      <c r="M186" s="15"/>
      <c r="N186" s="20"/>
      <c r="S186" s="22"/>
      <c r="T186" s="15"/>
    </row>
    <row r="187" spans="2:20" x14ac:dyDescent="0.2">
      <c r="B187" s="11"/>
      <c r="E187" s="11"/>
      <c r="F187" s="11"/>
      <c r="M187" s="22"/>
      <c r="N187" s="20"/>
      <c r="O187" s="15"/>
      <c r="P187" s="15"/>
      <c r="Q187" s="15"/>
      <c r="R187" s="15"/>
      <c r="S187" s="22"/>
      <c r="T187" s="15"/>
    </row>
    <row r="188" spans="2:20" x14ac:dyDescent="0.2">
      <c r="B188" s="11"/>
      <c r="E188" s="11"/>
      <c r="F188" s="11"/>
      <c r="K188" s="20"/>
      <c r="M188" s="22"/>
      <c r="N188" s="20"/>
      <c r="O188" s="15"/>
      <c r="P188" s="15"/>
      <c r="Q188" s="15"/>
      <c r="R188" s="15"/>
      <c r="S188" s="22"/>
      <c r="T188" s="15"/>
    </row>
    <row r="190" spans="2:20" x14ac:dyDescent="0.2">
      <c r="B190" s="11"/>
      <c r="E190" s="11"/>
      <c r="F190" s="11"/>
      <c r="M190" s="26"/>
      <c r="N190" s="20"/>
      <c r="R190" s="14"/>
      <c r="S190" s="14"/>
      <c r="T190" s="27"/>
    </row>
    <row r="191" spans="2:20" x14ac:dyDescent="0.2">
      <c r="B191" s="11"/>
      <c r="E191" s="11"/>
      <c r="F191" s="11"/>
      <c r="M191" s="26"/>
      <c r="N191" s="20"/>
      <c r="S191" s="14"/>
    </row>
    <row r="195" spans="2:21" x14ac:dyDescent="0.2">
      <c r="B195" s="11"/>
      <c r="E195" s="11"/>
      <c r="F195" s="11"/>
      <c r="U195" s="20"/>
    </row>
    <row r="196" spans="2:21" x14ac:dyDescent="0.2">
      <c r="B196" s="11"/>
      <c r="E196" s="11"/>
      <c r="F196" s="11"/>
    </row>
    <row r="197" spans="2:21" x14ac:dyDescent="0.2">
      <c r="B197" s="11"/>
      <c r="E197" s="11"/>
      <c r="F197" s="11"/>
    </row>
    <row r="199" spans="2:21" x14ac:dyDescent="0.2">
      <c r="B199" s="11"/>
      <c r="E199" s="11"/>
      <c r="F199" s="11"/>
      <c r="M199" s="15"/>
      <c r="N199" s="20"/>
      <c r="S199" s="22"/>
      <c r="T199" s="15"/>
    </row>
    <row r="200" spans="2:21" x14ac:dyDescent="0.2">
      <c r="B200" s="11"/>
      <c r="E200" s="11"/>
      <c r="F200" s="11"/>
      <c r="M200" s="22"/>
      <c r="N200" s="20"/>
      <c r="O200" s="15"/>
      <c r="P200" s="15"/>
      <c r="Q200" s="15"/>
      <c r="R200" s="15"/>
      <c r="S200" s="22"/>
      <c r="T200" s="15"/>
    </row>
    <row r="201" spans="2:21" x14ac:dyDescent="0.2">
      <c r="B201" s="11"/>
      <c r="E201" s="11"/>
      <c r="F201" s="11"/>
      <c r="K201" s="20"/>
      <c r="M201" s="22"/>
      <c r="N201" s="20"/>
      <c r="O201" s="15"/>
      <c r="P201" s="15"/>
      <c r="Q201" s="15"/>
      <c r="R201" s="15"/>
      <c r="S201" s="22"/>
      <c r="T201" s="15"/>
    </row>
    <row r="203" spans="2:21" x14ac:dyDescent="0.2">
      <c r="B203" s="11"/>
      <c r="E203" s="11"/>
      <c r="F203" s="11"/>
      <c r="M203" s="26"/>
      <c r="N203" s="20"/>
      <c r="R203" s="14"/>
      <c r="S203" s="14"/>
      <c r="T203" s="27"/>
    </row>
    <row r="204" spans="2:21" x14ac:dyDescent="0.2">
      <c r="B204" s="11"/>
      <c r="E204" s="11"/>
      <c r="F204" s="11"/>
      <c r="M204" s="26"/>
      <c r="N204" s="20"/>
      <c r="S204" s="14"/>
    </row>
    <row r="206" spans="2:21" x14ac:dyDescent="0.2">
      <c r="B206" s="11"/>
      <c r="E206" s="11"/>
      <c r="F206" s="11"/>
      <c r="M206" s="15"/>
      <c r="N206" s="20"/>
      <c r="S206" s="22"/>
      <c r="T206" s="15"/>
    </row>
    <row r="207" spans="2:21" x14ac:dyDescent="0.2">
      <c r="B207" s="11"/>
      <c r="E207" s="11"/>
      <c r="F207" s="11"/>
      <c r="M207" s="22"/>
      <c r="N207" s="20"/>
      <c r="O207" s="15"/>
      <c r="P207" s="15"/>
      <c r="Q207" s="15"/>
      <c r="R207" s="15"/>
      <c r="S207" s="22"/>
      <c r="T207" s="15"/>
    </row>
    <row r="208" spans="2:21" x14ac:dyDescent="0.2">
      <c r="B208" s="11"/>
      <c r="E208" s="11"/>
      <c r="F208" s="11"/>
      <c r="K208" s="20"/>
      <c r="M208" s="22"/>
      <c r="N208" s="20"/>
      <c r="O208" s="15"/>
      <c r="P208" s="15"/>
      <c r="Q208" s="15"/>
      <c r="R208" s="15"/>
      <c r="S208" s="22"/>
      <c r="T208" s="15"/>
    </row>
    <row r="213" spans="2:20" x14ac:dyDescent="0.2">
      <c r="B213" s="11"/>
      <c r="E213" s="11"/>
      <c r="F213" s="11"/>
      <c r="M213" s="26"/>
      <c r="N213" s="20"/>
      <c r="R213" s="14"/>
      <c r="S213" s="14"/>
      <c r="T213" s="27"/>
    </row>
    <row r="214" spans="2:20" x14ac:dyDescent="0.2">
      <c r="B214" s="11"/>
      <c r="E214" s="11"/>
      <c r="F214" s="11"/>
      <c r="M214" s="26"/>
      <c r="N214" s="20"/>
      <c r="S214" s="14"/>
    </row>
    <row r="216" spans="2:20" x14ac:dyDescent="0.2">
      <c r="B216" s="11"/>
      <c r="E216" s="11"/>
      <c r="F216" s="11"/>
      <c r="M216" s="15"/>
      <c r="N216" s="20"/>
      <c r="S216" s="22"/>
      <c r="T216" s="15"/>
    </row>
    <row r="217" spans="2:20" x14ac:dyDescent="0.2">
      <c r="B217" s="11"/>
      <c r="E217" s="11"/>
      <c r="F217" s="11"/>
      <c r="M217" s="22"/>
      <c r="N217" s="20"/>
      <c r="O217" s="15"/>
      <c r="P217" s="15"/>
      <c r="Q217" s="15"/>
      <c r="R217" s="15"/>
      <c r="S217" s="22"/>
      <c r="T217" s="15"/>
    </row>
    <row r="218" spans="2:20" x14ac:dyDescent="0.2">
      <c r="B218" s="11"/>
      <c r="E218" s="11"/>
      <c r="F218" s="11"/>
      <c r="K218" s="20"/>
      <c r="M218" s="22"/>
      <c r="N218" s="20"/>
      <c r="O218" s="15"/>
      <c r="P218" s="15"/>
      <c r="Q218" s="15"/>
      <c r="R218" s="15"/>
      <c r="S218" s="22"/>
      <c r="T218" s="15"/>
    </row>
    <row r="219" spans="2:20" x14ac:dyDescent="0.2">
      <c r="B219" s="11"/>
      <c r="E219" s="11"/>
      <c r="F219" s="11"/>
    </row>
    <row r="220" spans="2:20" x14ac:dyDescent="0.2">
      <c r="B220" s="11"/>
      <c r="E220" s="11"/>
      <c r="F220" s="11"/>
      <c r="K220" s="25"/>
      <c r="M220" s="25"/>
      <c r="N220" s="25"/>
      <c r="S220" s="25"/>
    </row>
    <row r="222" spans="2:20" x14ac:dyDescent="0.2">
      <c r="B222" s="11"/>
      <c r="E222" s="11"/>
      <c r="F222" s="11"/>
      <c r="M222" s="15"/>
      <c r="N222" s="20"/>
      <c r="S222" s="22"/>
      <c r="T222" s="15"/>
    </row>
    <row r="223" spans="2:20" x14ac:dyDescent="0.2">
      <c r="B223" s="11"/>
      <c r="E223" s="11"/>
      <c r="F223" s="11"/>
      <c r="M223" s="22"/>
      <c r="N223" s="20"/>
      <c r="O223" s="15"/>
      <c r="P223" s="15"/>
      <c r="Q223" s="15"/>
      <c r="R223" s="15"/>
      <c r="S223" s="22"/>
      <c r="T223" s="15"/>
    </row>
    <row r="224" spans="2:20" x14ac:dyDescent="0.2">
      <c r="B224" s="11"/>
      <c r="E224" s="11"/>
      <c r="F224" s="11"/>
      <c r="K224" s="20"/>
      <c r="M224" s="22"/>
      <c r="N224" s="20"/>
      <c r="O224" s="15"/>
      <c r="P224" s="15"/>
      <c r="Q224" s="15"/>
      <c r="R224" s="15"/>
      <c r="S224" s="22"/>
      <c r="T224" s="15"/>
    </row>
    <row r="225" spans="2:20" x14ac:dyDescent="0.2">
      <c r="B225" s="11"/>
      <c r="E225" s="11"/>
      <c r="F225" s="11"/>
    </row>
    <row r="226" spans="2:20" x14ac:dyDescent="0.2">
      <c r="B226" s="11"/>
      <c r="E226" s="11"/>
      <c r="F226" s="11"/>
      <c r="K226" s="25"/>
      <c r="M226" s="25"/>
      <c r="N226" s="25"/>
      <c r="S226" s="25"/>
    </row>
    <row r="228" spans="2:20" x14ac:dyDescent="0.2">
      <c r="B228" s="11"/>
      <c r="E228" s="11"/>
      <c r="F228" s="11"/>
      <c r="M228" s="15"/>
      <c r="N228" s="20"/>
      <c r="S228" s="22"/>
      <c r="T228" s="15"/>
    </row>
    <row r="229" spans="2:20" x14ac:dyDescent="0.2">
      <c r="B229" s="11"/>
      <c r="E229" s="11"/>
      <c r="F229" s="11"/>
      <c r="M229" s="22"/>
      <c r="N229" s="20"/>
      <c r="O229" s="15"/>
      <c r="P229" s="15"/>
      <c r="Q229" s="15"/>
      <c r="R229" s="15"/>
      <c r="S229" s="22"/>
      <c r="T229" s="15"/>
    </row>
    <row r="230" spans="2:20" x14ac:dyDescent="0.2">
      <c r="B230" s="11"/>
      <c r="E230" s="11"/>
      <c r="F230" s="11"/>
      <c r="K230" s="20"/>
      <c r="M230" s="22"/>
      <c r="N230" s="20"/>
      <c r="O230" s="15"/>
      <c r="P230" s="15"/>
      <c r="Q230" s="15"/>
      <c r="R230" s="15"/>
      <c r="S230" s="22"/>
      <c r="T230" s="15"/>
    </row>
    <row r="231" spans="2:20" x14ac:dyDescent="0.2">
      <c r="B231" s="11"/>
      <c r="E231" s="11"/>
      <c r="F231" s="11"/>
    </row>
    <row r="233" spans="2:20" x14ac:dyDescent="0.2">
      <c r="B233" s="11"/>
      <c r="E233" s="11"/>
      <c r="F233" s="11"/>
      <c r="M233" s="15"/>
      <c r="N233" s="20"/>
      <c r="S233" s="22"/>
      <c r="T233" s="15"/>
    </row>
    <row r="234" spans="2:20" x14ac:dyDescent="0.2">
      <c r="B234" s="11"/>
      <c r="E234" s="11"/>
      <c r="F234" s="11"/>
      <c r="M234" s="22"/>
      <c r="N234" s="20"/>
      <c r="O234" s="15"/>
      <c r="P234" s="15"/>
      <c r="Q234" s="15"/>
      <c r="R234" s="15"/>
      <c r="S234" s="22"/>
      <c r="T234" s="15"/>
    </row>
    <row r="235" spans="2:20" x14ac:dyDescent="0.2">
      <c r="B235" s="11"/>
      <c r="E235" s="11"/>
      <c r="F235" s="11"/>
      <c r="K235" s="20"/>
      <c r="M235" s="22"/>
      <c r="N235" s="20"/>
      <c r="O235" s="15"/>
      <c r="P235" s="15"/>
      <c r="Q235" s="15"/>
      <c r="R235" s="15"/>
      <c r="S235" s="22"/>
      <c r="T235" s="15"/>
    </row>
    <row r="236" spans="2:20" x14ac:dyDescent="0.2">
      <c r="B236" s="11"/>
      <c r="E236" s="11"/>
      <c r="F236" s="11"/>
    </row>
    <row r="237" spans="2:20" x14ac:dyDescent="0.2">
      <c r="B237" s="11"/>
      <c r="E237" s="11"/>
      <c r="F237" s="11"/>
      <c r="K237" s="25"/>
      <c r="M237" s="25"/>
      <c r="N237" s="25"/>
      <c r="S237" s="25"/>
    </row>
    <row r="239" spans="2:20" x14ac:dyDescent="0.2">
      <c r="B239" s="11"/>
      <c r="E239" s="11"/>
      <c r="F239" s="11"/>
      <c r="M239" s="15"/>
      <c r="N239" s="20"/>
      <c r="S239" s="22"/>
      <c r="T239" s="15"/>
    </row>
    <row r="240" spans="2:20" x14ac:dyDescent="0.2">
      <c r="B240" s="11"/>
      <c r="E240" s="11"/>
      <c r="F240" s="11"/>
      <c r="M240" s="22"/>
      <c r="N240" s="20"/>
      <c r="O240" s="15"/>
      <c r="P240" s="15"/>
      <c r="Q240" s="15"/>
      <c r="R240" s="15"/>
      <c r="S240" s="22"/>
      <c r="T240" s="15"/>
    </row>
    <row r="241" spans="2:20" x14ac:dyDescent="0.2">
      <c r="B241" s="11"/>
      <c r="E241" s="11"/>
      <c r="F241" s="11"/>
      <c r="K241" s="20"/>
      <c r="M241" s="22"/>
      <c r="N241" s="20"/>
      <c r="O241" s="15"/>
      <c r="P241" s="15"/>
      <c r="Q241" s="15"/>
      <c r="R241" s="15"/>
      <c r="S241" s="22"/>
      <c r="T241" s="15"/>
    </row>
    <row r="243" spans="2:20" x14ac:dyDescent="0.2">
      <c r="B243" s="11"/>
      <c r="E243" s="11"/>
      <c r="F243" s="11"/>
      <c r="M243" s="26"/>
      <c r="N243" s="20"/>
      <c r="R243" s="14"/>
      <c r="S243" s="14"/>
      <c r="T243" s="27"/>
    </row>
    <row r="244" spans="2:20" x14ac:dyDescent="0.2">
      <c r="B244" s="11"/>
      <c r="E244" s="11"/>
      <c r="F244" s="11"/>
      <c r="M244" s="26"/>
      <c r="N244" s="20"/>
      <c r="S244" s="14"/>
    </row>
    <row r="247" spans="2:20" x14ac:dyDescent="0.2">
      <c r="B247" s="11"/>
      <c r="E247" s="11"/>
      <c r="F247" s="11"/>
      <c r="K247" s="25"/>
      <c r="M247" s="25"/>
      <c r="N247" s="25"/>
      <c r="S247" s="25"/>
    </row>
    <row r="249" spans="2:20" x14ac:dyDescent="0.2">
      <c r="B249" s="11"/>
      <c r="E249" s="11"/>
      <c r="F249" s="11"/>
      <c r="M249" s="15"/>
      <c r="N249" s="20"/>
      <c r="S249" s="22"/>
      <c r="T249" s="15"/>
    </row>
    <row r="250" spans="2:20" x14ac:dyDescent="0.2">
      <c r="B250" s="11"/>
      <c r="E250" s="11"/>
      <c r="F250" s="11"/>
      <c r="M250" s="22"/>
      <c r="N250" s="20"/>
      <c r="O250" s="15"/>
      <c r="P250" s="15"/>
      <c r="Q250" s="15"/>
      <c r="R250" s="15"/>
      <c r="S250" s="22"/>
      <c r="T250" s="15"/>
    </row>
    <row r="251" spans="2:20" x14ac:dyDescent="0.2">
      <c r="B251" s="11"/>
      <c r="E251" s="11"/>
      <c r="F251" s="11"/>
      <c r="K251" s="20"/>
      <c r="M251" s="22"/>
      <c r="N251" s="20"/>
      <c r="O251" s="15"/>
      <c r="P251" s="15"/>
      <c r="Q251" s="15"/>
      <c r="R251" s="15"/>
      <c r="S251" s="22"/>
      <c r="T251" s="15"/>
    </row>
    <row r="253" spans="2:20" x14ac:dyDescent="0.2">
      <c r="B253" s="11"/>
      <c r="E253" s="11"/>
      <c r="F253" s="11"/>
      <c r="M253" s="26"/>
      <c r="N253" s="20"/>
      <c r="R253" s="14"/>
      <c r="S253" s="14"/>
      <c r="T253" s="27"/>
    </row>
    <row r="254" spans="2:20" x14ac:dyDescent="0.2">
      <c r="B254" s="11"/>
      <c r="E254" s="11"/>
      <c r="F254" s="11"/>
      <c r="M254" s="26"/>
      <c r="N254" s="20"/>
      <c r="S254" s="14"/>
    </row>
    <row r="256" spans="2:20" x14ac:dyDescent="0.2">
      <c r="B256" s="11"/>
      <c r="E256" s="11"/>
      <c r="F256" s="11"/>
      <c r="M256" s="15"/>
      <c r="N256" s="20"/>
      <c r="S256" s="22"/>
      <c r="T256" s="15"/>
    </row>
    <row r="257" spans="2:20" x14ac:dyDescent="0.2">
      <c r="B257" s="11"/>
      <c r="E257" s="11"/>
      <c r="F257" s="11"/>
      <c r="M257" s="22"/>
      <c r="N257" s="20"/>
      <c r="O257" s="15"/>
      <c r="P257" s="15"/>
      <c r="Q257" s="15"/>
      <c r="R257" s="15"/>
      <c r="S257" s="22"/>
      <c r="T257" s="15"/>
    </row>
    <row r="258" spans="2:20" x14ac:dyDescent="0.2">
      <c r="B258" s="11"/>
      <c r="E258" s="11"/>
      <c r="F258" s="11"/>
      <c r="K258" s="20"/>
      <c r="M258" s="22"/>
      <c r="N258" s="20"/>
      <c r="O258" s="15"/>
      <c r="P258" s="15"/>
      <c r="Q258" s="15"/>
      <c r="R258" s="15"/>
      <c r="S258" s="22"/>
      <c r="T258" s="15"/>
    </row>
    <row r="260" spans="2:20" x14ac:dyDescent="0.2">
      <c r="B260" s="11"/>
      <c r="E260" s="11"/>
      <c r="F260" s="11"/>
      <c r="M260" s="26"/>
      <c r="N260" s="20"/>
      <c r="R260" s="14"/>
      <c r="S260" s="14"/>
      <c r="T260" s="27"/>
    </row>
    <row r="261" spans="2:20" x14ac:dyDescent="0.2">
      <c r="B261" s="11"/>
      <c r="E261" s="11"/>
      <c r="F261" s="11"/>
      <c r="M261" s="26"/>
      <c r="N261" s="20"/>
      <c r="S261" s="14"/>
    </row>
    <row r="263" spans="2:20" x14ac:dyDescent="0.2">
      <c r="B263" s="11"/>
      <c r="E263" s="11"/>
      <c r="F263" s="11"/>
      <c r="M263" s="15"/>
      <c r="N263" s="20"/>
      <c r="S263" s="22"/>
      <c r="T263" s="15"/>
    </row>
    <row r="264" spans="2:20" x14ac:dyDescent="0.2">
      <c r="B264" s="11"/>
      <c r="E264" s="11"/>
      <c r="F264" s="11"/>
      <c r="M264" s="22"/>
      <c r="N264" s="20"/>
      <c r="O264" s="15"/>
      <c r="P264" s="15"/>
      <c r="Q264" s="15"/>
      <c r="R264" s="15"/>
      <c r="S264" s="22"/>
      <c r="T264" s="15"/>
    </row>
    <row r="265" spans="2:20" x14ac:dyDescent="0.2">
      <c r="B265" s="11"/>
      <c r="E265" s="11"/>
      <c r="F265" s="11"/>
      <c r="K265" s="20"/>
      <c r="M265" s="22"/>
      <c r="N265" s="20"/>
      <c r="O265" s="15"/>
      <c r="P265" s="15"/>
      <c r="Q265" s="15"/>
      <c r="R265" s="15"/>
      <c r="S265" s="22"/>
      <c r="T265" s="15"/>
    </row>
    <row r="267" spans="2:20" x14ac:dyDescent="0.2">
      <c r="B267" s="11"/>
      <c r="E267" s="11"/>
      <c r="F267" s="11"/>
      <c r="M267" s="26"/>
      <c r="N267" s="20"/>
      <c r="R267" s="14"/>
      <c r="S267" s="14"/>
      <c r="T267" s="27"/>
    </row>
    <row r="268" spans="2:20" x14ac:dyDescent="0.2">
      <c r="B268" s="11"/>
      <c r="E268" s="11"/>
      <c r="F268" s="11"/>
      <c r="M268" s="26"/>
      <c r="N268" s="20"/>
      <c r="S268" s="14"/>
    </row>
    <row r="277" spans="2:21" x14ac:dyDescent="0.2">
      <c r="B277" s="11"/>
      <c r="E277" s="11"/>
      <c r="F277" s="11"/>
      <c r="U277" s="20"/>
    </row>
    <row r="278" spans="2:21" x14ac:dyDescent="0.2">
      <c r="B278" s="11"/>
      <c r="E278" s="11"/>
      <c r="F278" s="11"/>
    </row>
    <row r="279" spans="2:21" x14ac:dyDescent="0.2">
      <c r="B279" s="11"/>
      <c r="E279" s="11"/>
      <c r="F279" s="11"/>
    </row>
    <row r="281" spans="2:21" x14ac:dyDescent="0.2">
      <c r="B281" s="11"/>
      <c r="E281" s="11"/>
      <c r="F281" s="11"/>
      <c r="M281" s="15"/>
      <c r="N281" s="20"/>
      <c r="S281" s="22"/>
      <c r="T281" s="15"/>
    </row>
    <row r="282" spans="2:21" x14ac:dyDescent="0.2">
      <c r="B282" s="11"/>
      <c r="E282" s="11"/>
      <c r="F282" s="11"/>
      <c r="M282" s="22"/>
      <c r="N282" s="20"/>
      <c r="O282" s="15"/>
      <c r="P282" s="15"/>
      <c r="Q282" s="15"/>
      <c r="R282" s="15"/>
      <c r="S282" s="22"/>
      <c r="T282" s="15"/>
    </row>
    <row r="283" spans="2:21" x14ac:dyDescent="0.2">
      <c r="B283" s="11"/>
      <c r="E283" s="11"/>
      <c r="F283" s="11"/>
      <c r="K283" s="20"/>
      <c r="M283" s="22"/>
      <c r="N283" s="20"/>
      <c r="O283" s="15"/>
      <c r="P283" s="15"/>
      <c r="Q283" s="15"/>
      <c r="R283" s="15"/>
      <c r="S283" s="22"/>
      <c r="T283" s="15"/>
    </row>
    <row r="289" spans="2:20" x14ac:dyDescent="0.2">
      <c r="B289" s="11"/>
      <c r="E289" s="11"/>
      <c r="F289" s="11"/>
      <c r="M289" s="26"/>
      <c r="N289" s="20"/>
      <c r="R289" s="14"/>
      <c r="S289" s="14"/>
      <c r="T289" s="27"/>
    </row>
    <row r="290" spans="2:20" x14ac:dyDescent="0.2">
      <c r="B290" s="11"/>
      <c r="E290" s="11"/>
      <c r="F290" s="11"/>
      <c r="M290" s="26"/>
      <c r="N290" s="20"/>
      <c r="S290" s="14"/>
    </row>
    <row r="292" spans="2:20" x14ac:dyDescent="0.2">
      <c r="B292" s="11"/>
      <c r="E292" s="11"/>
      <c r="F292" s="11"/>
      <c r="M292" s="15"/>
      <c r="N292" s="20"/>
      <c r="S292" s="22"/>
      <c r="T292" s="15"/>
    </row>
    <row r="293" spans="2:20" x14ac:dyDescent="0.2">
      <c r="B293" s="11"/>
      <c r="E293" s="11"/>
      <c r="F293" s="11"/>
      <c r="M293" s="22"/>
      <c r="N293" s="20"/>
      <c r="O293" s="15"/>
      <c r="P293" s="15"/>
      <c r="Q293" s="15"/>
      <c r="R293" s="15"/>
      <c r="S293" s="22"/>
      <c r="T293" s="15"/>
    </row>
    <row r="294" spans="2:20" x14ac:dyDescent="0.2">
      <c r="B294" s="11"/>
      <c r="E294" s="11"/>
      <c r="F294" s="11"/>
      <c r="K294" s="20"/>
      <c r="M294" s="22"/>
      <c r="N294" s="20"/>
      <c r="O294" s="15"/>
      <c r="P294" s="15"/>
      <c r="Q294" s="15"/>
      <c r="R294" s="15"/>
      <c r="S294" s="22"/>
      <c r="T294" s="15"/>
    </row>
    <row r="301" spans="2:20" x14ac:dyDescent="0.2">
      <c r="B301" s="11"/>
      <c r="E301" s="11"/>
      <c r="F301" s="11"/>
      <c r="M301" s="26"/>
      <c r="N301" s="20"/>
      <c r="R301" s="14"/>
      <c r="S301" s="14"/>
      <c r="T301" s="27"/>
    </row>
    <row r="302" spans="2:20" x14ac:dyDescent="0.2">
      <c r="B302" s="11"/>
      <c r="E302" s="11"/>
      <c r="F302" s="11"/>
      <c r="M302" s="26"/>
      <c r="N302" s="20"/>
      <c r="S302" s="14"/>
    </row>
    <row r="304" spans="2:20" x14ac:dyDescent="0.2">
      <c r="B304" s="11"/>
      <c r="E304" s="11"/>
      <c r="F304" s="11"/>
      <c r="M304" s="15"/>
      <c r="N304" s="20"/>
      <c r="S304" s="22"/>
      <c r="T304" s="15"/>
    </row>
    <row r="305" spans="2:21" x14ac:dyDescent="0.2">
      <c r="B305" s="11"/>
      <c r="E305" s="11"/>
      <c r="F305" s="11"/>
      <c r="M305" s="22"/>
      <c r="N305" s="20"/>
      <c r="O305" s="15"/>
      <c r="P305" s="15"/>
      <c r="Q305" s="15"/>
      <c r="R305" s="15"/>
      <c r="S305" s="22"/>
      <c r="T305" s="15"/>
    </row>
    <row r="306" spans="2:21" x14ac:dyDescent="0.2">
      <c r="B306" s="11"/>
      <c r="E306" s="11"/>
      <c r="F306" s="11"/>
      <c r="K306" s="20"/>
      <c r="M306" s="22"/>
      <c r="N306" s="20"/>
      <c r="O306" s="15"/>
      <c r="P306" s="15"/>
      <c r="Q306" s="15"/>
      <c r="R306" s="15"/>
      <c r="S306" s="22"/>
      <c r="T306" s="15"/>
    </row>
    <row r="309" spans="2:21" x14ac:dyDescent="0.2">
      <c r="B309" s="11"/>
      <c r="E309" s="11"/>
      <c r="F309" s="11"/>
      <c r="M309" s="26"/>
      <c r="N309" s="20"/>
      <c r="R309" s="14"/>
      <c r="S309" s="14"/>
      <c r="T309" s="27"/>
    </row>
    <row r="310" spans="2:21" x14ac:dyDescent="0.2">
      <c r="B310" s="11"/>
      <c r="E310" s="11"/>
      <c r="F310" s="11"/>
      <c r="M310" s="26"/>
      <c r="N310" s="20"/>
      <c r="S310" s="14"/>
    </row>
    <row r="312" spans="2:21" x14ac:dyDescent="0.2">
      <c r="B312" s="11"/>
      <c r="E312" s="11"/>
      <c r="F312" s="11"/>
      <c r="M312" s="15"/>
      <c r="N312" s="20"/>
      <c r="S312" s="22"/>
      <c r="T312" s="15"/>
    </row>
    <row r="313" spans="2:21" x14ac:dyDescent="0.2">
      <c r="B313" s="11"/>
      <c r="E313" s="11"/>
      <c r="F313" s="11"/>
      <c r="M313" s="22"/>
      <c r="N313" s="20"/>
      <c r="O313" s="15"/>
      <c r="P313" s="15"/>
      <c r="Q313" s="15"/>
      <c r="R313" s="15"/>
      <c r="S313" s="22"/>
      <c r="T313" s="15"/>
    </row>
    <row r="314" spans="2:21" x14ac:dyDescent="0.2">
      <c r="B314" s="11"/>
      <c r="E314" s="11"/>
      <c r="F314" s="11"/>
      <c r="K314" s="20"/>
      <c r="M314" s="22"/>
      <c r="N314" s="20"/>
      <c r="O314" s="15"/>
      <c r="P314" s="15"/>
      <c r="Q314" s="15"/>
      <c r="R314" s="15"/>
      <c r="S314" s="22"/>
      <c r="T314" s="15"/>
    </row>
    <row r="315" spans="2:21" x14ac:dyDescent="0.2">
      <c r="B315" s="11"/>
      <c r="E315" s="11"/>
      <c r="F315" s="11"/>
    </row>
    <row r="316" spans="2:21" x14ac:dyDescent="0.2">
      <c r="B316" s="11"/>
      <c r="E316" s="11"/>
      <c r="F316" s="11"/>
      <c r="K316" s="25"/>
      <c r="M316" s="25"/>
      <c r="N316" s="25"/>
      <c r="S316" s="25"/>
      <c r="U316" s="20"/>
    </row>
    <row r="317" spans="2:21" x14ac:dyDescent="0.2">
      <c r="B317" s="11"/>
      <c r="E317" s="11"/>
      <c r="F317" s="11"/>
      <c r="M317" s="15"/>
      <c r="N317" s="20"/>
      <c r="S317" s="22"/>
      <c r="T317" s="15"/>
    </row>
    <row r="318" spans="2:21" x14ac:dyDescent="0.2">
      <c r="B318" s="11"/>
      <c r="E318" s="11"/>
      <c r="F318" s="11"/>
      <c r="M318" s="22"/>
      <c r="N318" s="20"/>
      <c r="O318" s="15"/>
      <c r="P318" s="15"/>
      <c r="Q318" s="15"/>
      <c r="R318" s="15"/>
      <c r="S318" s="22"/>
      <c r="T318" s="15"/>
    </row>
    <row r="319" spans="2:21" x14ac:dyDescent="0.2">
      <c r="B319" s="11"/>
      <c r="E319" s="11"/>
      <c r="F319" s="11"/>
      <c r="K319" s="20"/>
      <c r="M319" s="22"/>
      <c r="N319" s="20"/>
      <c r="O319" s="15"/>
      <c r="P319" s="15"/>
      <c r="Q319" s="15"/>
      <c r="R319" s="15"/>
      <c r="S319" s="22"/>
      <c r="T319" s="15"/>
    </row>
    <row r="321" spans="2:20" x14ac:dyDescent="0.2">
      <c r="B321" s="11"/>
      <c r="E321" s="11"/>
      <c r="F321" s="11"/>
      <c r="M321" s="26"/>
      <c r="N321" s="20"/>
      <c r="R321" s="14"/>
      <c r="S321" s="14"/>
      <c r="T321" s="27"/>
    </row>
    <row r="322" spans="2:20" x14ac:dyDescent="0.2">
      <c r="B322" s="11"/>
      <c r="E322" s="11"/>
      <c r="F322" s="11"/>
      <c r="M322" s="26"/>
      <c r="N322" s="20"/>
      <c r="S322" s="14"/>
    </row>
    <row r="324" spans="2:20" x14ac:dyDescent="0.2">
      <c r="B324" s="11"/>
      <c r="E324" s="11"/>
      <c r="F324" s="11"/>
      <c r="M324" s="15"/>
      <c r="N324" s="20"/>
      <c r="S324" s="22"/>
      <c r="T324" s="15"/>
    </row>
    <row r="325" spans="2:20" x14ac:dyDescent="0.2">
      <c r="B325" s="11"/>
      <c r="E325" s="11"/>
      <c r="F325" s="11"/>
      <c r="M325" s="22"/>
      <c r="N325" s="20"/>
      <c r="O325" s="15"/>
      <c r="P325" s="15"/>
      <c r="Q325" s="15"/>
      <c r="R325" s="15"/>
      <c r="S325" s="22"/>
      <c r="T325" s="15"/>
    </row>
    <row r="326" spans="2:20" x14ac:dyDescent="0.2">
      <c r="B326" s="11"/>
      <c r="E326" s="11"/>
      <c r="F326" s="11"/>
      <c r="K326" s="20"/>
      <c r="M326" s="22"/>
      <c r="N326" s="20"/>
      <c r="O326" s="15"/>
      <c r="P326" s="15"/>
      <c r="Q326" s="15"/>
      <c r="R326" s="15"/>
      <c r="S326" s="22"/>
      <c r="T326" s="15"/>
    </row>
    <row r="327" spans="2:20" x14ac:dyDescent="0.2">
      <c r="B327" s="11"/>
      <c r="E327" s="11"/>
      <c r="F327" s="11"/>
    </row>
    <row r="328" spans="2:20" x14ac:dyDescent="0.2">
      <c r="B328" s="11"/>
      <c r="E328" s="11"/>
      <c r="F328" s="11"/>
      <c r="K328" s="25"/>
      <c r="M328" s="25"/>
      <c r="N328" s="25"/>
      <c r="S328" s="25"/>
    </row>
    <row r="330" spans="2:20" x14ac:dyDescent="0.2">
      <c r="B330" s="11"/>
      <c r="E330" s="11"/>
      <c r="F330" s="11"/>
      <c r="M330" s="15"/>
      <c r="N330" s="20"/>
      <c r="S330" s="22"/>
      <c r="T330" s="15"/>
    </row>
    <row r="331" spans="2:20" x14ac:dyDescent="0.2">
      <c r="B331" s="11"/>
      <c r="E331" s="11"/>
      <c r="F331" s="11"/>
      <c r="M331" s="22"/>
      <c r="N331" s="20"/>
      <c r="O331" s="15"/>
      <c r="P331" s="15"/>
      <c r="Q331" s="15"/>
      <c r="R331" s="15"/>
      <c r="S331" s="22"/>
      <c r="T331" s="15"/>
    </row>
    <row r="332" spans="2:20" x14ac:dyDescent="0.2">
      <c r="B332" s="11"/>
      <c r="E332" s="11"/>
      <c r="F332" s="11"/>
      <c r="K332" s="20"/>
      <c r="M332" s="22"/>
      <c r="N332" s="20"/>
      <c r="O332" s="15"/>
      <c r="P332" s="15"/>
      <c r="Q332" s="15"/>
      <c r="R332" s="15"/>
      <c r="S332" s="22"/>
      <c r="T332" s="15"/>
    </row>
    <row r="334" spans="2:20" x14ac:dyDescent="0.2">
      <c r="B334" s="11"/>
      <c r="E334" s="11"/>
      <c r="F334" s="11"/>
      <c r="M334" s="26"/>
      <c r="N334" s="20"/>
      <c r="R334" s="14"/>
      <c r="S334" s="14"/>
      <c r="T334" s="27"/>
    </row>
    <row r="335" spans="2:20" x14ac:dyDescent="0.2">
      <c r="B335" s="11"/>
      <c r="E335" s="11"/>
      <c r="F335" s="11"/>
      <c r="M335" s="26"/>
      <c r="N335" s="20"/>
      <c r="S335" s="14"/>
    </row>
    <row r="338" spans="2:20" x14ac:dyDescent="0.2">
      <c r="B338" s="11"/>
      <c r="E338" s="11"/>
      <c r="F338" s="11"/>
      <c r="K338" s="25"/>
      <c r="M338" s="25"/>
      <c r="N338" s="25"/>
      <c r="S338" s="25"/>
    </row>
    <row r="340" spans="2:20" x14ac:dyDescent="0.2">
      <c r="B340" s="11"/>
      <c r="E340" s="11"/>
      <c r="F340" s="11"/>
      <c r="M340" s="15"/>
      <c r="N340" s="20"/>
      <c r="S340" s="22"/>
      <c r="T340" s="15"/>
    </row>
    <row r="341" spans="2:20" x14ac:dyDescent="0.2">
      <c r="B341" s="11"/>
      <c r="E341" s="11"/>
      <c r="F341" s="11"/>
      <c r="M341" s="22"/>
      <c r="N341" s="20"/>
      <c r="O341" s="15"/>
      <c r="P341" s="15"/>
      <c r="Q341" s="15"/>
      <c r="R341" s="15"/>
      <c r="S341" s="22"/>
      <c r="T341" s="15"/>
    </row>
    <row r="342" spans="2:20" x14ac:dyDescent="0.2">
      <c r="B342" s="11"/>
      <c r="E342" s="11"/>
      <c r="F342" s="11"/>
      <c r="K342" s="20"/>
      <c r="M342" s="22"/>
      <c r="N342" s="20"/>
      <c r="O342" s="15"/>
      <c r="P342" s="15"/>
      <c r="Q342" s="15"/>
      <c r="R342" s="15"/>
      <c r="S342" s="22"/>
      <c r="T342" s="15"/>
    </row>
    <row r="343" spans="2:20" x14ac:dyDescent="0.2">
      <c r="B343" s="11"/>
      <c r="E343" s="11"/>
      <c r="F343" s="11"/>
    </row>
    <row r="344" spans="2:20" x14ac:dyDescent="0.2">
      <c r="B344" s="11"/>
      <c r="E344" s="11"/>
      <c r="F344" s="11"/>
      <c r="K344" s="25"/>
      <c r="M344" s="25"/>
      <c r="N344" s="25"/>
      <c r="S344" s="25"/>
    </row>
    <row r="346" spans="2:20" x14ac:dyDescent="0.2">
      <c r="B346" s="11"/>
      <c r="E346" s="11"/>
      <c r="F346" s="11"/>
      <c r="M346" s="15"/>
      <c r="N346" s="20"/>
      <c r="S346" s="22"/>
      <c r="T346" s="15"/>
    </row>
    <row r="347" spans="2:20" x14ac:dyDescent="0.2">
      <c r="B347" s="11"/>
      <c r="E347" s="11"/>
      <c r="F347" s="11"/>
      <c r="M347" s="22"/>
      <c r="N347" s="20"/>
      <c r="O347" s="15"/>
      <c r="P347" s="15"/>
      <c r="Q347" s="15"/>
      <c r="R347" s="15"/>
      <c r="S347" s="22"/>
      <c r="T347" s="15"/>
    </row>
    <row r="348" spans="2:20" x14ac:dyDescent="0.2">
      <c r="B348" s="11"/>
      <c r="E348" s="11"/>
      <c r="F348" s="11"/>
      <c r="K348" s="20"/>
      <c r="M348" s="22"/>
      <c r="N348" s="20"/>
      <c r="O348" s="15"/>
      <c r="P348" s="15"/>
      <c r="Q348" s="15"/>
      <c r="R348" s="15"/>
      <c r="S348" s="22"/>
      <c r="T348" s="15"/>
    </row>
    <row r="352" spans="2:20" x14ac:dyDescent="0.2">
      <c r="B352" s="11"/>
      <c r="E352" s="11"/>
      <c r="F352" s="11"/>
      <c r="M352" s="26"/>
      <c r="N352" s="20"/>
      <c r="R352" s="14"/>
      <c r="S352" s="14"/>
      <c r="T352" s="27"/>
    </row>
    <row r="353" spans="2:21" x14ac:dyDescent="0.2">
      <c r="B353" s="11"/>
      <c r="E353" s="11"/>
      <c r="F353" s="11"/>
      <c r="M353" s="26"/>
      <c r="N353" s="20"/>
      <c r="S353" s="14"/>
    </row>
    <row r="355" spans="2:21" x14ac:dyDescent="0.2">
      <c r="B355" s="11"/>
      <c r="E355" s="11"/>
      <c r="F355" s="11"/>
      <c r="M355" s="15"/>
      <c r="N355" s="20"/>
      <c r="S355" s="22"/>
      <c r="T355" s="15"/>
    </row>
    <row r="356" spans="2:21" x14ac:dyDescent="0.2">
      <c r="B356" s="11"/>
      <c r="E356" s="11"/>
      <c r="F356" s="11"/>
      <c r="M356" s="22"/>
      <c r="N356" s="20"/>
      <c r="O356" s="15"/>
      <c r="P356" s="15"/>
      <c r="Q356" s="15"/>
      <c r="R356" s="15"/>
      <c r="S356" s="22"/>
      <c r="T356" s="15"/>
    </row>
    <row r="357" spans="2:21" x14ac:dyDescent="0.2">
      <c r="B357" s="11"/>
      <c r="E357" s="11"/>
      <c r="F357" s="11"/>
      <c r="K357" s="20"/>
      <c r="M357" s="22"/>
      <c r="N357" s="20"/>
      <c r="O357" s="15"/>
      <c r="P357" s="15"/>
      <c r="Q357" s="15"/>
      <c r="R357" s="15"/>
      <c r="S357" s="22"/>
      <c r="T357" s="15"/>
    </row>
    <row r="359" spans="2:21" x14ac:dyDescent="0.2">
      <c r="B359" s="11"/>
      <c r="E359" s="11"/>
      <c r="F359" s="11"/>
      <c r="M359" s="26"/>
      <c r="N359" s="20"/>
      <c r="R359" s="14"/>
      <c r="S359" s="14"/>
      <c r="T359" s="27"/>
    </row>
    <row r="360" spans="2:21" x14ac:dyDescent="0.2">
      <c r="B360" s="11"/>
      <c r="E360" s="11"/>
      <c r="F360" s="11"/>
      <c r="M360" s="26"/>
      <c r="N360" s="20"/>
      <c r="S360" s="14"/>
      <c r="T360" s="27"/>
      <c r="U360" s="20"/>
    </row>
  </sheetData>
  <printOptions horizontalCentered="1"/>
  <pageMargins left="0.25" right="0.25" top="0.75" bottom="0.75" header="0.3" footer="0.3"/>
  <pageSetup paperSize="5" scale="9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Z379"/>
  <sheetViews>
    <sheetView showGridLines="0" zoomScaleNormal="50" zoomScaleSheetLayoutView="100" workbookViewId="0">
      <pane ySplit="7" topLeftCell="A8" activePane="bottomLeft" state="frozenSplit"/>
      <selection activeCell="A8" sqref="A8"/>
      <selection pane="bottomLeft" activeCell="A4" sqref="A4:J4"/>
    </sheetView>
  </sheetViews>
  <sheetFormatPr defaultColWidth="9.77734375" defaultRowHeight="10" x14ac:dyDescent="0.2"/>
  <cols>
    <col min="1" max="1" width="30.109375" style="11" customWidth="1"/>
    <col min="2" max="2" width="58.33203125" style="20" customWidth="1"/>
    <col min="3" max="3" width="19.44140625" style="11" customWidth="1"/>
    <col min="4" max="4" width="14.109375" style="11" customWidth="1"/>
    <col min="5" max="5" width="17" style="43" customWidth="1"/>
    <col min="6" max="6" width="13" style="43" customWidth="1"/>
    <col min="7" max="7" width="12.44140625" style="11" customWidth="1"/>
    <col min="8" max="8" width="13.109375" style="11" customWidth="1"/>
    <col min="9" max="9" width="11.3320312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23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23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23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23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23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23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23" s="30" customFormat="1" ht="11.5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23" ht="10.5" x14ac:dyDescent="0.25">
      <c r="A9" s="28" t="s">
        <v>28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34</v>
      </c>
      <c r="B11" s="53" t="s">
        <v>50</v>
      </c>
      <c r="C11" s="126">
        <v>339061</v>
      </c>
      <c r="D11" s="40">
        <v>40043</v>
      </c>
      <c r="E11" s="37">
        <v>4768</v>
      </c>
      <c r="F11" s="43">
        <v>6199</v>
      </c>
      <c r="G11" s="46">
        <f t="shared" ref="G11:G23" si="0">ROUND(F11/E11,5)</f>
        <v>1.30013</v>
      </c>
      <c r="H11" s="54">
        <f t="shared" ref="H11:H23" si="1">ROUND(C11/I11*G11,2)</f>
        <v>229.6</v>
      </c>
      <c r="I11" s="51">
        <v>1920</v>
      </c>
      <c r="J11" s="126">
        <f>ROUND(C11*G11,0)*(1.005)</f>
        <v>443027.11499999993</v>
      </c>
    </row>
    <row r="12" spans="1:23" x14ac:dyDescent="0.2">
      <c r="A12" s="20" t="s">
        <v>12</v>
      </c>
      <c r="B12" s="53" t="s">
        <v>78</v>
      </c>
      <c r="C12" s="126">
        <v>3509721</v>
      </c>
      <c r="D12" s="40">
        <v>40299</v>
      </c>
      <c r="E12" s="37">
        <v>4858</v>
      </c>
      <c r="F12" s="43">
        <v>6199</v>
      </c>
      <c r="G12" s="46">
        <f t="shared" si="0"/>
        <v>1.2760400000000001</v>
      </c>
      <c r="H12" s="54">
        <f t="shared" si="1"/>
        <v>267.76</v>
      </c>
      <c r="I12" s="51">
        <v>16726</v>
      </c>
      <c r="J12" s="126">
        <f t="shared" ref="J12:J25" si="2">ROUND(C12*G12,0)*(1.005)</f>
        <v>4500936.72</v>
      </c>
    </row>
    <row r="13" spans="1:23" x14ac:dyDescent="0.2">
      <c r="A13" s="20" t="s">
        <v>24</v>
      </c>
      <c r="B13" s="53" t="s">
        <v>105</v>
      </c>
      <c r="C13" s="126">
        <v>48774476</v>
      </c>
      <c r="D13" s="78">
        <v>40299</v>
      </c>
      <c r="E13" s="43">
        <v>4858</v>
      </c>
      <c r="F13" s="43">
        <v>6199</v>
      </c>
      <c r="G13" s="46">
        <f t="shared" si="0"/>
        <v>1.2760400000000001</v>
      </c>
      <c r="H13" s="54">
        <f t="shared" si="1"/>
        <v>364.75</v>
      </c>
      <c r="I13" s="51">
        <v>170632</v>
      </c>
      <c r="J13" s="126">
        <f t="shared" si="2"/>
        <v>62549372.909999996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12" customHeight="1" x14ac:dyDescent="0.2">
      <c r="A14" s="20" t="s">
        <v>83</v>
      </c>
      <c r="B14" s="53" t="s">
        <v>84</v>
      </c>
      <c r="C14" s="126">
        <v>18446348</v>
      </c>
      <c r="D14" s="78">
        <v>40878</v>
      </c>
      <c r="E14" s="43">
        <v>5115</v>
      </c>
      <c r="F14" s="43">
        <v>6199</v>
      </c>
      <c r="G14" s="46">
        <f t="shared" si="0"/>
        <v>1.21193</v>
      </c>
      <c r="H14" s="54">
        <f t="shared" si="1"/>
        <v>276.33</v>
      </c>
      <c r="I14" s="51">
        <v>80901</v>
      </c>
      <c r="J14" s="126">
        <f t="shared" si="2"/>
        <v>22467461.414999999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56</v>
      </c>
      <c r="B15" s="53" t="s">
        <v>120</v>
      </c>
      <c r="C15" s="126">
        <v>4791000</v>
      </c>
      <c r="D15" s="78">
        <v>41281</v>
      </c>
      <c r="E15" s="43">
        <v>5226</v>
      </c>
      <c r="F15" s="43">
        <v>6199</v>
      </c>
      <c r="G15" s="46">
        <f t="shared" si="0"/>
        <v>1.18618</v>
      </c>
      <c r="H15" s="54">
        <f t="shared" si="1"/>
        <v>1039.32</v>
      </c>
      <c r="I15" s="51">
        <v>5468</v>
      </c>
      <c r="J15" s="126">
        <f t="shared" si="2"/>
        <v>5711402.9399999995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">
      <c r="A16" s="20" t="s">
        <v>56</v>
      </c>
      <c r="B16" s="53" t="s">
        <v>113</v>
      </c>
      <c r="C16" s="126">
        <v>6278296</v>
      </c>
      <c r="D16" s="78">
        <v>41388</v>
      </c>
      <c r="E16" s="43">
        <v>5257</v>
      </c>
      <c r="F16" s="43">
        <v>6199</v>
      </c>
      <c r="G16" s="46">
        <f t="shared" si="0"/>
        <v>1.17919</v>
      </c>
      <c r="H16" s="54">
        <f t="shared" si="1"/>
        <v>193.42</v>
      </c>
      <c r="I16" s="51">
        <v>38275</v>
      </c>
      <c r="J16" s="126">
        <f t="shared" si="2"/>
        <v>7440320.5199999996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20" t="s">
        <v>56</v>
      </c>
      <c r="B17" s="53" t="s">
        <v>115</v>
      </c>
      <c r="C17" s="126">
        <v>180000</v>
      </c>
      <c r="D17" s="78">
        <v>41395</v>
      </c>
      <c r="E17" s="43">
        <v>5272</v>
      </c>
      <c r="F17" s="43">
        <v>6199</v>
      </c>
      <c r="G17" s="46">
        <f t="shared" si="0"/>
        <v>1.1758299999999999</v>
      </c>
      <c r="H17" s="54">
        <f t="shared" si="1"/>
        <v>151.18</v>
      </c>
      <c r="I17" s="51">
        <v>1400</v>
      </c>
      <c r="J17" s="126">
        <f t="shared" si="2"/>
        <v>212707.24499999997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">
      <c r="A18" s="20" t="s">
        <v>56</v>
      </c>
      <c r="B18" s="53" t="s">
        <v>116</v>
      </c>
      <c r="C18" s="126">
        <v>900000</v>
      </c>
      <c r="D18" s="78">
        <v>41491</v>
      </c>
      <c r="E18" s="43">
        <v>5277</v>
      </c>
      <c r="F18" s="43">
        <v>6199</v>
      </c>
      <c r="G18" s="46">
        <f t="shared" si="0"/>
        <v>1.17472</v>
      </c>
      <c r="H18" s="54">
        <f t="shared" si="1"/>
        <v>162.65</v>
      </c>
      <c r="I18" s="51">
        <v>6500</v>
      </c>
      <c r="J18" s="126">
        <f t="shared" si="2"/>
        <v>1062534.24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">
      <c r="A19" s="20" t="s">
        <v>156</v>
      </c>
      <c r="B19" s="53" t="s">
        <v>157</v>
      </c>
      <c r="C19" s="126">
        <v>38926637</v>
      </c>
      <c r="D19" s="45">
        <v>41730</v>
      </c>
      <c r="E19" s="37">
        <v>5357</v>
      </c>
      <c r="F19" s="43">
        <v>6199</v>
      </c>
      <c r="G19" s="46">
        <f t="shared" si="0"/>
        <v>1.1571800000000001</v>
      </c>
      <c r="H19" s="54">
        <f t="shared" si="1"/>
        <v>129.04</v>
      </c>
      <c r="I19" s="47">
        <v>349066</v>
      </c>
      <c r="J19" s="126">
        <f t="shared" si="2"/>
        <v>45270351.629999995</v>
      </c>
    </row>
    <row r="20" spans="1:23" x14ac:dyDescent="0.2">
      <c r="A20" s="20" t="s">
        <v>75</v>
      </c>
      <c r="B20" s="53" t="s">
        <v>175</v>
      </c>
      <c r="C20" s="126">
        <v>23996446</v>
      </c>
      <c r="D20" s="45">
        <v>42347</v>
      </c>
      <c r="E20" s="37">
        <v>5574</v>
      </c>
      <c r="F20" s="43">
        <v>6199</v>
      </c>
      <c r="G20" s="46">
        <f t="shared" si="0"/>
        <v>1.1121300000000001</v>
      </c>
      <c r="H20" s="54">
        <f t="shared" si="1"/>
        <v>262.95999999999998</v>
      </c>
      <c r="I20" s="47">
        <v>101488</v>
      </c>
      <c r="J20" s="126">
        <f t="shared" si="2"/>
        <v>26820602.834999997</v>
      </c>
    </row>
    <row r="21" spans="1:23" x14ac:dyDescent="0.2">
      <c r="A21" s="20" t="s">
        <v>173</v>
      </c>
      <c r="B21" s="53" t="s">
        <v>174</v>
      </c>
      <c r="C21" s="126">
        <v>5241899</v>
      </c>
      <c r="D21" s="45">
        <v>42430</v>
      </c>
      <c r="E21" s="37">
        <v>5605</v>
      </c>
      <c r="F21" s="43">
        <v>6199</v>
      </c>
      <c r="G21" s="46">
        <f t="shared" si="0"/>
        <v>1.10598</v>
      </c>
      <c r="H21" s="54">
        <f t="shared" si="1"/>
        <v>557.39</v>
      </c>
      <c r="I21" s="47">
        <v>10401</v>
      </c>
      <c r="J21" s="126">
        <f t="shared" si="2"/>
        <v>5826422.1749999998</v>
      </c>
    </row>
    <row r="22" spans="1:23" x14ac:dyDescent="0.2">
      <c r="A22" s="20" t="s">
        <v>95</v>
      </c>
      <c r="B22" s="11" t="s">
        <v>202</v>
      </c>
      <c r="C22" s="126">
        <v>2445495</v>
      </c>
      <c r="D22" s="78">
        <v>42567</v>
      </c>
      <c r="E22" s="37">
        <v>5659</v>
      </c>
      <c r="F22" s="43">
        <v>6199</v>
      </c>
      <c r="G22" s="46">
        <f>ROUND(F22/E22,5)</f>
        <v>1.0954200000000001</v>
      </c>
      <c r="H22" s="54">
        <f>ROUND(C22/I22*G22,2)</f>
        <v>129.41999999999999</v>
      </c>
      <c r="I22" s="47">
        <v>20699</v>
      </c>
      <c r="J22" s="126">
        <f t="shared" si="2"/>
        <v>2692238.2199999997</v>
      </c>
    </row>
    <row r="23" spans="1:23" x14ac:dyDescent="0.2">
      <c r="A23" s="20" t="s">
        <v>72</v>
      </c>
      <c r="B23" s="53" t="s">
        <v>184</v>
      </c>
      <c r="C23" s="126">
        <v>3356452</v>
      </c>
      <c r="D23" s="45">
        <v>42856</v>
      </c>
      <c r="E23" s="37">
        <v>5816</v>
      </c>
      <c r="F23" s="43">
        <v>6199</v>
      </c>
      <c r="G23" s="46">
        <f t="shared" si="0"/>
        <v>1.06585</v>
      </c>
      <c r="H23" s="54">
        <f t="shared" si="1"/>
        <v>335.54</v>
      </c>
      <c r="I23" s="47">
        <v>10662</v>
      </c>
      <c r="J23" s="126">
        <f t="shared" si="2"/>
        <v>3595361.3699999996</v>
      </c>
    </row>
    <row r="24" spans="1:23" x14ac:dyDescent="0.2">
      <c r="A24" s="20" t="s">
        <v>36</v>
      </c>
      <c r="B24" s="53" t="s">
        <v>198</v>
      </c>
      <c r="C24" s="126">
        <v>292781</v>
      </c>
      <c r="D24" s="45">
        <v>42942</v>
      </c>
      <c r="E24" s="37">
        <v>5844</v>
      </c>
      <c r="F24" s="43">
        <v>6199</v>
      </c>
      <c r="G24" s="46">
        <f>ROUND(F24/E24,5)</f>
        <v>1.0607500000000001</v>
      </c>
      <c r="H24" s="54">
        <f>ROUND(C24/I24*G24,2)</f>
        <v>144.72</v>
      </c>
      <c r="I24" s="47">
        <v>2146</v>
      </c>
      <c r="J24" s="126">
        <f t="shared" si="2"/>
        <v>312119.83499999996</v>
      </c>
    </row>
    <row r="25" spans="1:23" x14ac:dyDescent="0.2">
      <c r="A25" s="20" t="s">
        <v>118</v>
      </c>
      <c r="B25" s="53" t="s">
        <v>203</v>
      </c>
      <c r="C25" s="126">
        <v>19938663.670000002</v>
      </c>
      <c r="D25" s="45">
        <v>43086</v>
      </c>
      <c r="E25" s="37">
        <v>5914</v>
      </c>
      <c r="F25" s="43">
        <v>6199</v>
      </c>
      <c r="G25" s="46">
        <f>ROUND(F25/E25,5)</f>
        <v>1.04819</v>
      </c>
      <c r="H25" s="54">
        <f>ROUND(C25/I25*G25,2)</f>
        <v>270.62</v>
      </c>
      <c r="I25" s="47">
        <v>77227</v>
      </c>
      <c r="J25" s="126">
        <f t="shared" si="2"/>
        <v>21004005.539999999</v>
      </c>
    </row>
    <row r="26" spans="1:23" x14ac:dyDescent="0.2">
      <c r="A26" s="127" t="s">
        <v>188</v>
      </c>
      <c r="B26" s="143" t="s">
        <v>215</v>
      </c>
      <c r="C26" s="142">
        <v>1133567</v>
      </c>
      <c r="D26" s="145">
        <v>43697</v>
      </c>
      <c r="E26" s="146">
        <v>6147</v>
      </c>
      <c r="F26" s="139">
        <v>6199</v>
      </c>
      <c r="G26" s="140">
        <f>ROUND(F26/E26,5)</f>
        <v>1.0084599999999999</v>
      </c>
      <c r="H26" s="132">
        <f>ROUND(C26/I26*G26,2)</f>
        <v>504.04</v>
      </c>
      <c r="I26" s="141">
        <v>2268</v>
      </c>
      <c r="J26" s="142">
        <f>ROUND(C26*G26,0)*(1.005)</f>
        <v>1148872.7849999999</v>
      </c>
    </row>
    <row r="27" spans="1:23" x14ac:dyDescent="0.2">
      <c r="A27" s="20"/>
      <c r="B27" s="11"/>
      <c r="C27" s="77"/>
      <c r="D27" s="78"/>
      <c r="E27" s="61"/>
      <c r="G27" s="46"/>
      <c r="H27" s="54"/>
      <c r="I27" s="47"/>
      <c r="J27" s="55"/>
    </row>
    <row r="28" spans="1:23" ht="10.5" x14ac:dyDescent="0.25">
      <c r="A28" s="3"/>
      <c r="B28" s="3" t="s">
        <v>16</v>
      </c>
      <c r="C28" s="4"/>
      <c r="D28" s="5"/>
      <c r="E28" s="6"/>
      <c r="F28" s="6"/>
      <c r="G28" s="7"/>
      <c r="H28" s="9"/>
      <c r="I28" s="8">
        <f>SUM(I11:I26)</f>
        <v>895779</v>
      </c>
      <c r="J28" s="8">
        <f>SUM(J11:J26)</f>
        <v>211057737.495</v>
      </c>
      <c r="K28" s="1"/>
    </row>
    <row r="29" spans="1:23" ht="10.5" x14ac:dyDescent="0.25">
      <c r="A29" s="3"/>
      <c r="B29" s="3"/>
      <c r="C29" s="4"/>
      <c r="D29" s="5"/>
      <c r="E29" s="6"/>
      <c r="F29" s="6"/>
      <c r="G29" s="7"/>
      <c r="H29" s="9"/>
      <c r="I29" s="8"/>
      <c r="J29" s="8"/>
      <c r="K29" s="1"/>
    </row>
    <row r="30" spans="1:23" ht="10.5" x14ac:dyDescent="0.25">
      <c r="A30" s="3"/>
      <c r="B30" s="3" t="s">
        <v>143</v>
      </c>
      <c r="C30" s="4"/>
      <c r="D30" s="5"/>
      <c r="E30" s="6"/>
      <c r="F30" s="6"/>
      <c r="G30" s="7"/>
      <c r="H30" s="9">
        <f>ROUND(J28/I28,2)</f>
        <v>235.61</v>
      </c>
      <c r="I30" s="8"/>
      <c r="J30" s="8"/>
      <c r="K30" s="1"/>
    </row>
    <row r="31" spans="1:23" ht="10.5" x14ac:dyDescent="0.25">
      <c r="A31" s="3"/>
      <c r="B31" s="3"/>
      <c r="C31" s="4"/>
      <c r="D31" s="5"/>
      <c r="E31" s="6"/>
      <c r="F31" s="6"/>
      <c r="G31" s="7"/>
      <c r="H31" s="6"/>
      <c r="I31" s="8"/>
      <c r="J31" s="8"/>
      <c r="K31" s="1"/>
    </row>
    <row r="32" spans="1:23" ht="10.5" x14ac:dyDescent="0.25">
      <c r="A32" s="3"/>
      <c r="B32" s="3"/>
      <c r="C32" s="4"/>
      <c r="D32" s="5"/>
      <c r="E32" s="6"/>
      <c r="F32" s="6"/>
      <c r="G32" s="7"/>
      <c r="H32" s="6"/>
      <c r="I32" s="8"/>
      <c r="J32" s="8"/>
      <c r="K32" s="1"/>
    </row>
    <row r="33" spans="1:25" ht="10.5" x14ac:dyDescent="0.25">
      <c r="A33" s="3"/>
      <c r="B33" s="3"/>
      <c r="C33" s="4"/>
      <c r="D33" s="5"/>
      <c r="E33" s="6"/>
      <c r="F33" s="6"/>
      <c r="G33" s="7"/>
      <c r="H33" s="6"/>
      <c r="I33" s="8"/>
      <c r="J33" s="8"/>
      <c r="K33" s="1"/>
    </row>
    <row r="34" spans="1:25" ht="10.5" x14ac:dyDescent="0.25">
      <c r="A34" s="3"/>
      <c r="B34" s="3"/>
      <c r="C34" s="4"/>
      <c r="D34" s="1"/>
      <c r="E34" s="6"/>
      <c r="F34" s="6"/>
      <c r="G34" s="7"/>
      <c r="H34" s="6"/>
      <c r="I34" s="8"/>
      <c r="J34" s="8"/>
      <c r="K34" s="1"/>
    </row>
    <row r="35" spans="1:25" ht="10.5" x14ac:dyDescent="0.25">
      <c r="A35" s="3"/>
      <c r="B35" s="3"/>
      <c r="C35" s="4"/>
      <c r="D35" s="1"/>
      <c r="E35" s="6"/>
      <c r="F35" s="6"/>
      <c r="G35" s="7"/>
      <c r="H35" s="6"/>
      <c r="I35" s="8"/>
      <c r="J35" s="8"/>
      <c r="K35" s="1"/>
      <c r="N35" s="20"/>
    </row>
    <row r="36" spans="1:25" ht="10.5" x14ac:dyDescent="0.25">
      <c r="A36" s="3"/>
      <c r="B36" s="3"/>
      <c r="C36" s="2"/>
      <c r="D36" s="1"/>
      <c r="E36" s="6"/>
      <c r="F36" s="6"/>
      <c r="G36" s="7"/>
      <c r="H36" s="6"/>
      <c r="I36" s="8"/>
      <c r="J36" s="8"/>
      <c r="K36" s="1"/>
      <c r="N36" s="20"/>
    </row>
    <row r="37" spans="1:25" ht="10.5" x14ac:dyDescent="0.25">
      <c r="A37" s="3"/>
      <c r="B37" s="3"/>
      <c r="C37" s="2"/>
      <c r="D37" s="1"/>
      <c r="E37" s="6"/>
      <c r="F37" s="6"/>
      <c r="G37" s="7"/>
      <c r="H37" s="6"/>
      <c r="I37" s="8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21"/>
      <c r="H38" s="6"/>
      <c r="I38" s="8"/>
      <c r="J38" s="8"/>
      <c r="K38" s="1"/>
      <c r="N38" s="20"/>
      <c r="R38" s="15"/>
      <c r="S38" s="20"/>
      <c r="X38" s="22"/>
      <c r="Y38" s="15"/>
    </row>
    <row r="39" spans="1:25" ht="10.5" x14ac:dyDescent="0.25">
      <c r="A39" s="3"/>
      <c r="B39" s="3"/>
      <c r="C39" s="2"/>
      <c r="D39" s="1"/>
      <c r="E39" s="6"/>
      <c r="F39" s="6"/>
      <c r="G39" s="21"/>
      <c r="H39" s="23"/>
      <c r="I39" s="1"/>
      <c r="J39" s="8"/>
      <c r="K39" s="1"/>
      <c r="R39" s="22"/>
      <c r="S39" s="20"/>
      <c r="T39" s="15"/>
      <c r="U39" s="15"/>
      <c r="V39" s="15"/>
      <c r="W39" s="15"/>
      <c r="X39" s="22"/>
      <c r="Y39" s="15"/>
    </row>
    <row r="40" spans="1:25" ht="10.5" x14ac:dyDescent="0.25">
      <c r="A40" s="3"/>
      <c r="B40" s="3"/>
      <c r="C40" s="2"/>
      <c r="D40" s="1"/>
      <c r="E40" s="6"/>
      <c r="F40" s="6"/>
      <c r="G40" s="21"/>
      <c r="H40" s="23"/>
      <c r="I40" s="1"/>
      <c r="J40" s="8"/>
      <c r="K40" s="1"/>
      <c r="N40" s="20"/>
      <c r="P40" s="20"/>
      <c r="R40" s="22"/>
      <c r="S40" s="20"/>
      <c r="T40" s="15"/>
      <c r="U40" s="15"/>
      <c r="V40" s="15"/>
      <c r="W40" s="15"/>
      <c r="X40" s="22"/>
      <c r="Y40" s="15"/>
    </row>
    <row r="41" spans="1:25" ht="10.5" x14ac:dyDescent="0.25">
      <c r="A41" s="3"/>
      <c r="B41" s="3"/>
      <c r="C41" s="2"/>
      <c r="D41" s="1"/>
      <c r="E41" s="6"/>
      <c r="F41" s="6"/>
      <c r="G41" s="21"/>
      <c r="H41" s="23"/>
      <c r="I41" s="1"/>
      <c r="J41" s="8"/>
      <c r="K41" s="1"/>
    </row>
    <row r="42" spans="1:25" ht="10.5" x14ac:dyDescent="0.25">
      <c r="A42" s="3"/>
      <c r="B42" s="3"/>
      <c r="C42" s="2"/>
      <c r="D42" s="1"/>
      <c r="E42" s="6"/>
      <c r="F42" s="6"/>
      <c r="G42" s="21"/>
      <c r="H42" s="23"/>
      <c r="I42" s="1"/>
      <c r="J42" s="8"/>
      <c r="K42" s="1"/>
    </row>
    <row r="43" spans="1:25" ht="10.5" x14ac:dyDescent="0.25">
      <c r="A43" s="3"/>
      <c r="B43" s="3"/>
      <c r="C43" s="2"/>
      <c r="D43" s="1"/>
      <c r="E43" s="6"/>
      <c r="F43" s="6"/>
      <c r="G43" s="21"/>
      <c r="H43" s="23"/>
      <c r="I43" s="1"/>
      <c r="J43" s="8"/>
      <c r="K43" s="1"/>
    </row>
    <row r="44" spans="1:25" ht="10.5" x14ac:dyDescent="0.25">
      <c r="A44" s="3"/>
      <c r="B44" s="3"/>
      <c r="C44" s="2"/>
      <c r="D44" s="1"/>
      <c r="E44" s="34"/>
      <c r="F44" s="34"/>
      <c r="G44" s="1"/>
      <c r="H44" s="23"/>
      <c r="I44" s="1"/>
      <c r="J44" s="8"/>
      <c r="K44" s="1"/>
    </row>
    <row r="45" spans="1:25" ht="10.5" x14ac:dyDescent="0.25">
      <c r="A45" s="3"/>
      <c r="B45" s="3"/>
      <c r="C45" s="2"/>
      <c r="D45" s="1"/>
      <c r="E45" s="34"/>
      <c r="F45" s="34"/>
      <c r="G45" s="1"/>
      <c r="H45" s="23"/>
      <c r="I45" s="1"/>
      <c r="J45" s="8"/>
      <c r="K45" s="1"/>
    </row>
    <row r="46" spans="1:25" ht="10.5" x14ac:dyDescent="0.25">
      <c r="A46" s="3"/>
      <c r="B46" s="3"/>
      <c r="C46" s="2"/>
      <c r="D46" s="1"/>
      <c r="E46" s="34"/>
      <c r="F46" s="34"/>
      <c r="G46" s="1"/>
      <c r="H46" s="23"/>
      <c r="I46" s="1"/>
      <c r="J46" s="8"/>
      <c r="K46" s="1"/>
    </row>
    <row r="47" spans="1:25" x14ac:dyDescent="0.2">
      <c r="A47" s="20"/>
      <c r="C47" s="14"/>
      <c r="H47" s="18"/>
      <c r="J47" s="24"/>
    </row>
    <row r="48" spans="1:25" x14ac:dyDescent="0.2">
      <c r="A48" s="20"/>
      <c r="C48" s="14"/>
      <c r="H48" s="18"/>
      <c r="J48" s="24"/>
    </row>
    <row r="49" spans="1:25" x14ac:dyDescent="0.2">
      <c r="A49" s="20"/>
      <c r="C49" s="14"/>
      <c r="H49" s="18"/>
      <c r="J49" s="24"/>
    </row>
    <row r="50" spans="1:25" x14ac:dyDescent="0.2">
      <c r="A50" s="20"/>
      <c r="C50" s="14"/>
      <c r="H50" s="18"/>
      <c r="J50" s="24"/>
    </row>
    <row r="51" spans="1:25" x14ac:dyDescent="0.2">
      <c r="A51" s="20"/>
      <c r="C51" s="14"/>
      <c r="G51" s="17"/>
      <c r="H51" s="18"/>
      <c r="J51" s="24"/>
    </row>
    <row r="52" spans="1:25" x14ac:dyDescent="0.2">
      <c r="A52" s="20"/>
      <c r="C52" s="14"/>
      <c r="G52" s="17"/>
      <c r="H52" s="18"/>
      <c r="J52" s="14"/>
      <c r="N52" s="20"/>
      <c r="R52" s="15"/>
      <c r="S52" s="20"/>
      <c r="X52" s="22"/>
      <c r="Y52" s="15"/>
    </row>
    <row r="53" spans="1:25" x14ac:dyDescent="0.2">
      <c r="A53" s="20"/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1:25" x14ac:dyDescent="0.2">
      <c r="A54" s="20"/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1:25" x14ac:dyDescent="0.2">
      <c r="A55" s="20"/>
      <c r="C55" s="14"/>
      <c r="G55" s="17"/>
      <c r="H55" s="18"/>
      <c r="J55" s="14"/>
    </row>
    <row r="56" spans="1:25" x14ac:dyDescent="0.2">
      <c r="A56" s="20"/>
      <c r="C56" s="14"/>
      <c r="G56" s="17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A59" s="20"/>
      <c r="C59" s="14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C64" s="14"/>
      <c r="H64" s="18"/>
      <c r="J64" s="14"/>
    </row>
    <row r="65" spans="3:25" x14ac:dyDescent="0.2">
      <c r="C65" s="14"/>
      <c r="H65" s="18"/>
      <c r="J65" s="14"/>
    </row>
    <row r="66" spans="3:25" x14ac:dyDescent="0.2">
      <c r="C66" s="14"/>
      <c r="H66" s="18"/>
      <c r="J66" s="14"/>
    </row>
    <row r="67" spans="3:25" x14ac:dyDescent="0.2">
      <c r="C67" s="14"/>
      <c r="H67" s="18"/>
      <c r="J67" s="14"/>
    </row>
    <row r="68" spans="3:25" x14ac:dyDescent="0.2">
      <c r="C68" s="14"/>
      <c r="H68" s="18"/>
      <c r="J68" s="14"/>
    </row>
    <row r="69" spans="3:25" x14ac:dyDescent="0.2">
      <c r="C69" s="14"/>
      <c r="G69" s="17"/>
      <c r="H69" s="18"/>
      <c r="J69" s="14"/>
    </row>
    <row r="70" spans="3:25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3:25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3:25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</row>
    <row r="74" spans="3:25" x14ac:dyDescent="0.2">
      <c r="C74" s="14"/>
      <c r="H74" s="18"/>
      <c r="J74" s="14"/>
    </row>
    <row r="75" spans="3:25" x14ac:dyDescent="0.2">
      <c r="C75" s="14"/>
      <c r="G75" s="17"/>
      <c r="H75" s="18"/>
      <c r="J75" s="14"/>
    </row>
    <row r="76" spans="3:25" x14ac:dyDescent="0.2">
      <c r="C76" s="14"/>
      <c r="G76" s="17"/>
      <c r="H76" s="18"/>
      <c r="J76" s="14"/>
      <c r="N76" s="20"/>
      <c r="R76" s="15"/>
      <c r="S76" s="20"/>
      <c r="X76" s="22"/>
      <c r="Y76" s="15"/>
    </row>
    <row r="77" spans="3:25" x14ac:dyDescent="0.2"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3:25" x14ac:dyDescent="0.2"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3:25" x14ac:dyDescent="0.2">
      <c r="C79" s="14"/>
      <c r="G79" s="17"/>
      <c r="H79" s="18"/>
      <c r="J79" s="14"/>
      <c r="N79" s="20"/>
    </row>
    <row r="80" spans="3:25" x14ac:dyDescent="0.2">
      <c r="C80" s="14"/>
      <c r="G80" s="17"/>
      <c r="H80" s="18"/>
      <c r="J80" s="14"/>
      <c r="N80" s="25"/>
      <c r="P80" s="25"/>
      <c r="R80" s="25"/>
      <c r="S80" s="25"/>
      <c r="X80" s="25"/>
    </row>
    <row r="81" spans="3:26" x14ac:dyDescent="0.2">
      <c r="C81" s="14"/>
      <c r="G81" s="17"/>
      <c r="H81" s="18"/>
      <c r="J81" s="14"/>
    </row>
    <row r="82" spans="3:26" x14ac:dyDescent="0.2">
      <c r="C82" s="14"/>
      <c r="G82" s="17"/>
      <c r="H82" s="18"/>
      <c r="J82" s="14"/>
    </row>
    <row r="83" spans="3:26" x14ac:dyDescent="0.2">
      <c r="C83" s="14"/>
      <c r="G83" s="17"/>
      <c r="H83" s="18"/>
      <c r="J83" s="14"/>
      <c r="N83" s="20"/>
      <c r="R83" s="15"/>
      <c r="S83" s="20"/>
      <c r="X83" s="22"/>
      <c r="Y83" s="15"/>
    </row>
    <row r="84" spans="3:26" x14ac:dyDescent="0.2"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3:26" x14ac:dyDescent="0.2"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3:26" x14ac:dyDescent="0.2">
      <c r="C86" s="14"/>
      <c r="G86" s="17"/>
      <c r="H86" s="18"/>
      <c r="J86" s="14"/>
    </row>
    <row r="87" spans="3:26" x14ac:dyDescent="0.2">
      <c r="C87" s="14"/>
      <c r="H87" s="18"/>
      <c r="J87" s="14"/>
    </row>
    <row r="88" spans="3:26" x14ac:dyDescent="0.2">
      <c r="C88" s="14"/>
      <c r="H88" s="18"/>
      <c r="J88" s="14"/>
    </row>
    <row r="89" spans="3:26" x14ac:dyDescent="0.2">
      <c r="C89" s="14"/>
      <c r="H89" s="18"/>
      <c r="J89" s="14"/>
    </row>
    <row r="90" spans="3:26" x14ac:dyDescent="0.2">
      <c r="C90" s="14"/>
      <c r="G90" s="17"/>
      <c r="H90" s="18"/>
      <c r="J90" s="14"/>
      <c r="Z90" s="20"/>
    </row>
    <row r="91" spans="3:26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6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6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6" x14ac:dyDescent="0.2">
      <c r="C94" s="14"/>
      <c r="G94" s="17"/>
      <c r="H94" s="18"/>
      <c r="J94" s="14"/>
    </row>
    <row r="95" spans="3:26" x14ac:dyDescent="0.2">
      <c r="C95" s="14"/>
      <c r="H95" s="18"/>
      <c r="J95" s="14"/>
    </row>
    <row r="96" spans="3:26" x14ac:dyDescent="0.2">
      <c r="C96" s="14"/>
      <c r="G96" s="17"/>
      <c r="H96" s="18"/>
      <c r="J96" s="14"/>
      <c r="R96" s="26"/>
      <c r="S96" s="20"/>
      <c r="X96" s="14"/>
    </row>
    <row r="97" spans="3:25" x14ac:dyDescent="0.2">
      <c r="C97" s="14"/>
      <c r="G97" s="17"/>
      <c r="H97" s="18"/>
      <c r="J97" s="14"/>
    </row>
    <row r="98" spans="3:25" x14ac:dyDescent="0.2">
      <c r="C98" s="14"/>
      <c r="G98" s="17"/>
      <c r="H98" s="18"/>
      <c r="J98" s="14"/>
      <c r="N98" s="20"/>
      <c r="R98" s="15"/>
      <c r="S98" s="20"/>
      <c r="X98" s="22"/>
      <c r="Y98" s="15"/>
    </row>
    <row r="99" spans="3:25" x14ac:dyDescent="0.2">
      <c r="C99" s="14"/>
      <c r="G99" s="17"/>
      <c r="H99" s="18"/>
      <c r="J99" s="14"/>
      <c r="R99" s="22"/>
      <c r="S99" s="20"/>
      <c r="T99" s="15"/>
      <c r="U99" s="15"/>
      <c r="V99" s="15"/>
      <c r="W99" s="15"/>
      <c r="X99" s="22"/>
      <c r="Y99" s="15"/>
    </row>
    <row r="100" spans="3:25" x14ac:dyDescent="0.2">
      <c r="C100" s="14"/>
      <c r="G100" s="17"/>
      <c r="H100" s="18"/>
      <c r="J100" s="14"/>
      <c r="N100" s="20"/>
      <c r="P100" s="20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3:25" x14ac:dyDescent="0.2">
      <c r="C105" s="14"/>
      <c r="G105" s="17"/>
      <c r="H105" s="18"/>
      <c r="J105" s="14"/>
      <c r="R105" s="22"/>
      <c r="S105" s="20"/>
      <c r="T105" s="15"/>
      <c r="U105" s="15"/>
      <c r="V105" s="15"/>
      <c r="W105" s="15"/>
      <c r="X105" s="22"/>
      <c r="Y105" s="15"/>
    </row>
    <row r="106" spans="3:25" x14ac:dyDescent="0.2"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5" x14ac:dyDescent="0.2">
      <c r="C113" s="14"/>
      <c r="G113" s="17"/>
      <c r="H113" s="18"/>
      <c r="J113" s="14"/>
    </row>
    <row r="114" spans="3:25" x14ac:dyDescent="0.2">
      <c r="C114" s="14"/>
      <c r="G114" s="17"/>
      <c r="H114" s="18"/>
      <c r="J114" s="14"/>
      <c r="N114" s="20"/>
      <c r="R114" s="15"/>
      <c r="S114" s="20"/>
      <c r="X114" s="22"/>
      <c r="Y114" s="15"/>
    </row>
    <row r="115" spans="3:25" x14ac:dyDescent="0.2">
      <c r="C115" s="14"/>
      <c r="H115" s="18"/>
      <c r="J115" s="14"/>
    </row>
    <row r="116" spans="3:25" x14ac:dyDescent="0.2">
      <c r="C116" s="14"/>
      <c r="G116" s="17"/>
      <c r="H116" s="18"/>
      <c r="J116" s="14"/>
      <c r="N116" s="20"/>
      <c r="P116" s="20"/>
      <c r="R116" s="22"/>
      <c r="S116" s="20"/>
      <c r="T116" s="15"/>
      <c r="U116" s="15"/>
      <c r="V116" s="15"/>
      <c r="W116" s="15"/>
      <c r="X116" s="22"/>
      <c r="Y116" s="15"/>
    </row>
    <row r="117" spans="3:25" x14ac:dyDescent="0.2">
      <c r="C117" s="14"/>
      <c r="G117" s="17"/>
      <c r="H117" s="18"/>
      <c r="J117" s="14"/>
    </row>
    <row r="118" spans="3:25" x14ac:dyDescent="0.2">
      <c r="C118" s="14"/>
      <c r="G118" s="17"/>
      <c r="H118" s="18"/>
      <c r="J118" s="14"/>
    </row>
    <row r="119" spans="3:25" x14ac:dyDescent="0.2">
      <c r="C119" s="14"/>
      <c r="H119" s="18"/>
      <c r="J119" s="14"/>
    </row>
    <row r="120" spans="3:25" x14ac:dyDescent="0.2">
      <c r="C120" s="14"/>
      <c r="H120" s="18"/>
      <c r="J120" s="14"/>
    </row>
    <row r="121" spans="3:25" x14ac:dyDescent="0.2">
      <c r="C121" s="14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H123" s="18"/>
      <c r="J123" s="14"/>
    </row>
    <row r="124" spans="3:25" x14ac:dyDescent="0.2">
      <c r="C124" s="14"/>
      <c r="G124" s="17"/>
      <c r="H124" s="18"/>
      <c r="J124" s="14"/>
    </row>
    <row r="125" spans="3:25" x14ac:dyDescent="0.2"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3:25" x14ac:dyDescent="0.2">
      <c r="C126" s="14"/>
      <c r="G126" s="17"/>
      <c r="H126" s="18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3:25" x14ac:dyDescent="0.2"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3:25" x14ac:dyDescent="0.2">
      <c r="C128" s="14"/>
      <c r="G128" s="17"/>
      <c r="H128" s="18"/>
      <c r="J128" s="14"/>
    </row>
    <row r="129" spans="3:26" x14ac:dyDescent="0.2">
      <c r="C129" s="14"/>
      <c r="G129" s="17"/>
      <c r="H129" s="18"/>
      <c r="J129" s="14"/>
    </row>
    <row r="130" spans="3:26" x14ac:dyDescent="0.2">
      <c r="C130" s="14"/>
      <c r="H130" s="18"/>
      <c r="J130" s="14"/>
    </row>
    <row r="131" spans="3:26" x14ac:dyDescent="0.2">
      <c r="C131" s="14"/>
      <c r="H131" s="18"/>
      <c r="J131" s="14"/>
    </row>
    <row r="132" spans="3:26" x14ac:dyDescent="0.2">
      <c r="C132" s="14"/>
      <c r="H132" s="18"/>
      <c r="J132" s="14"/>
    </row>
    <row r="133" spans="3:26" x14ac:dyDescent="0.2">
      <c r="C133" s="14"/>
      <c r="G133" s="17"/>
      <c r="H133" s="18"/>
      <c r="J133" s="14"/>
      <c r="Z133" s="20"/>
    </row>
    <row r="134" spans="3:26" x14ac:dyDescent="0.2">
      <c r="C134" s="14"/>
      <c r="G134" s="17"/>
      <c r="H134" s="18"/>
      <c r="J134" s="14"/>
      <c r="N134" s="20"/>
    </row>
    <row r="135" spans="3:26" x14ac:dyDescent="0.2">
      <c r="C135" s="14"/>
      <c r="G135" s="17"/>
      <c r="H135" s="18"/>
      <c r="J135" s="14"/>
      <c r="N135" s="20"/>
    </row>
    <row r="136" spans="3:26" x14ac:dyDescent="0.2">
      <c r="C136" s="14"/>
      <c r="G136" s="17"/>
      <c r="H136" s="18"/>
      <c r="J136" s="14"/>
    </row>
    <row r="137" spans="3:26" x14ac:dyDescent="0.2"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3:26" x14ac:dyDescent="0.2"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6" x14ac:dyDescent="0.2"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6" x14ac:dyDescent="0.2">
      <c r="C140" s="14"/>
      <c r="G140" s="17"/>
      <c r="H140" s="18"/>
      <c r="J140" s="14"/>
    </row>
    <row r="141" spans="3:26" x14ac:dyDescent="0.2">
      <c r="C141" s="14"/>
      <c r="G141" s="17"/>
      <c r="H141" s="18"/>
      <c r="J141" s="14"/>
    </row>
    <row r="142" spans="3:26" x14ac:dyDescent="0.2">
      <c r="C142" s="14"/>
      <c r="G142" s="17"/>
      <c r="H142" s="16"/>
      <c r="J142" s="14"/>
    </row>
    <row r="143" spans="3:26" x14ac:dyDescent="0.2">
      <c r="C143" s="14"/>
      <c r="G143" s="17"/>
      <c r="H143" s="16"/>
      <c r="J143" s="14"/>
      <c r="R143" s="26"/>
      <c r="S143" s="20"/>
      <c r="W143" s="14"/>
      <c r="X143" s="14"/>
      <c r="Y143" s="27"/>
    </row>
    <row r="144" spans="3:26" x14ac:dyDescent="0.2">
      <c r="C144" s="14"/>
      <c r="G144" s="17"/>
      <c r="H144" s="16"/>
      <c r="J144" s="14"/>
      <c r="R144" s="26"/>
      <c r="S144" s="20"/>
      <c r="X144" s="14"/>
    </row>
    <row r="145" spans="3:25" x14ac:dyDescent="0.2">
      <c r="C145" s="14"/>
      <c r="G145" s="17"/>
      <c r="H145" s="16"/>
      <c r="J145" s="14"/>
    </row>
    <row r="146" spans="3:25" x14ac:dyDescent="0.2">
      <c r="C146" s="14"/>
      <c r="G146" s="17"/>
      <c r="H146" s="16"/>
      <c r="J146" s="14"/>
      <c r="N146" s="20"/>
      <c r="R146" s="15"/>
      <c r="S146" s="20"/>
      <c r="X146" s="22"/>
      <c r="Y146" s="15"/>
    </row>
    <row r="147" spans="3:25" x14ac:dyDescent="0.2">
      <c r="C147" s="14"/>
      <c r="G147" s="17"/>
      <c r="H147" s="16"/>
      <c r="J147" s="14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6"/>
      <c r="J148" s="14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</row>
    <row r="150" spans="3:25" x14ac:dyDescent="0.2">
      <c r="C150" s="14"/>
    </row>
    <row r="151" spans="3:25" x14ac:dyDescent="0.2">
      <c r="C151" s="14"/>
      <c r="G151" s="17"/>
      <c r="H151" s="16"/>
      <c r="J151" s="14"/>
      <c r="R151" s="26"/>
      <c r="S151" s="20"/>
      <c r="W151" s="14"/>
      <c r="X151" s="14"/>
      <c r="Y151" s="27"/>
    </row>
    <row r="152" spans="3:25" x14ac:dyDescent="0.2">
      <c r="C152" s="14"/>
      <c r="G152" s="17"/>
      <c r="H152" s="16"/>
      <c r="J152" s="14"/>
      <c r="R152" s="26"/>
      <c r="S152" s="20"/>
      <c r="X152" s="14"/>
    </row>
    <row r="153" spans="3:25" x14ac:dyDescent="0.2">
      <c r="C153" s="14"/>
      <c r="G153" s="17"/>
      <c r="H153" s="16"/>
      <c r="J153" s="14"/>
    </row>
    <row r="154" spans="3:25" x14ac:dyDescent="0.2">
      <c r="C154" s="14"/>
      <c r="G154" s="17"/>
      <c r="H154" s="16"/>
      <c r="J154" s="14"/>
      <c r="N154" s="20"/>
      <c r="R154" s="15"/>
      <c r="S154" s="20"/>
      <c r="X154" s="22"/>
      <c r="Y154" s="15"/>
    </row>
    <row r="155" spans="3:25" x14ac:dyDescent="0.2">
      <c r="C155" s="14"/>
      <c r="G155" s="17"/>
      <c r="H155" s="16"/>
      <c r="J155" s="14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C156" s="14"/>
      <c r="G156" s="17"/>
      <c r="H156" s="16"/>
      <c r="J156" s="14"/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C157" s="14"/>
      <c r="G157" s="17"/>
      <c r="H157" s="16"/>
      <c r="J157" s="14"/>
      <c r="N157" s="20"/>
    </row>
    <row r="158" spans="3:25" x14ac:dyDescent="0.2">
      <c r="C158" s="14"/>
      <c r="N158" s="25"/>
      <c r="P158" s="25"/>
      <c r="R158" s="25"/>
      <c r="S158" s="25"/>
      <c r="X158" s="25"/>
    </row>
    <row r="159" spans="3:25" x14ac:dyDescent="0.2">
      <c r="C159" s="14"/>
    </row>
    <row r="160" spans="3:25" x14ac:dyDescent="0.2">
      <c r="C160" s="14"/>
      <c r="N160" s="20"/>
      <c r="R160" s="15"/>
      <c r="S160" s="20"/>
      <c r="X160" s="22"/>
      <c r="Y160" s="15"/>
    </row>
    <row r="161" spans="3:26" x14ac:dyDescent="0.2">
      <c r="C161" s="14"/>
      <c r="R161" s="22"/>
      <c r="S161" s="20"/>
      <c r="T161" s="15"/>
      <c r="U161" s="15"/>
      <c r="V161" s="15"/>
      <c r="W161" s="15"/>
      <c r="X161" s="22"/>
      <c r="Y161" s="15"/>
    </row>
    <row r="162" spans="3:26" x14ac:dyDescent="0.2"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3" spans="3:26" x14ac:dyDescent="0.2">
      <c r="N163" s="20"/>
    </row>
    <row r="164" spans="3:26" x14ac:dyDescent="0.2">
      <c r="N164" s="25"/>
      <c r="P164" s="25"/>
      <c r="R164" s="25"/>
      <c r="S164" s="25"/>
      <c r="X164" s="25"/>
    </row>
    <row r="166" spans="3:26" x14ac:dyDescent="0.2">
      <c r="N166" s="20"/>
      <c r="R166" s="15"/>
      <c r="S166" s="20"/>
      <c r="X166" s="22"/>
      <c r="Y166" s="15"/>
    </row>
    <row r="167" spans="3:26" x14ac:dyDescent="0.2">
      <c r="R167" s="22"/>
      <c r="S167" s="20"/>
      <c r="T167" s="15"/>
      <c r="U167" s="15"/>
      <c r="V167" s="15"/>
      <c r="W167" s="15"/>
      <c r="X167" s="22"/>
      <c r="Y167" s="15"/>
    </row>
    <row r="168" spans="3:26" x14ac:dyDescent="0.2"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72" spans="3:26" x14ac:dyDescent="0.2">
      <c r="R172" s="26"/>
      <c r="S172" s="20"/>
      <c r="W172" s="14"/>
      <c r="X172" s="14"/>
      <c r="Y172" s="27"/>
    </row>
    <row r="173" spans="3:26" x14ac:dyDescent="0.2">
      <c r="R173" s="26"/>
      <c r="S173" s="20"/>
      <c r="X173" s="14"/>
      <c r="Z173" s="20"/>
    </row>
    <row r="174" spans="3:26" x14ac:dyDescent="0.2">
      <c r="N174" s="20"/>
      <c r="R174" s="15"/>
      <c r="S174" s="20"/>
      <c r="X174" s="22"/>
      <c r="Y174" s="15"/>
    </row>
    <row r="175" spans="3:26" x14ac:dyDescent="0.2">
      <c r="R175" s="22"/>
      <c r="S175" s="20"/>
      <c r="T175" s="15"/>
      <c r="U175" s="15"/>
      <c r="V175" s="15"/>
      <c r="W175" s="15"/>
      <c r="X175" s="22"/>
      <c r="Y175" s="15"/>
    </row>
    <row r="176" spans="3:26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8" spans="14:25" x14ac:dyDescent="0.2">
      <c r="R178" s="26"/>
      <c r="S178" s="20"/>
      <c r="W178" s="14"/>
      <c r="X178" s="14"/>
      <c r="Y178" s="27"/>
    </row>
    <row r="179" spans="14:25" x14ac:dyDescent="0.2">
      <c r="R179" s="26"/>
      <c r="S179" s="20"/>
      <c r="X179" s="14"/>
    </row>
    <row r="181" spans="14:25" x14ac:dyDescent="0.2">
      <c r="N181" s="20"/>
      <c r="R181" s="15"/>
      <c r="S181" s="20"/>
      <c r="X181" s="22"/>
      <c r="Y181" s="15"/>
    </row>
    <row r="182" spans="14:25" x14ac:dyDescent="0.2">
      <c r="R182" s="22"/>
      <c r="S182" s="20"/>
      <c r="T182" s="15"/>
      <c r="U182" s="15"/>
      <c r="V182" s="15"/>
      <c r="W182" s="15"/>
      <c r="X182" s="22"/>
      <c r="Y182" s="15"/>
    </row>
    <row r="183" spans="14:25" x14ac:dyDescent="0.2"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4" spans="14:25" x14ac:dyDescent="0.2">
      <c r="N184" s="20"/>
    </row>
    <row r="185" spans="14:25" x14ac:dyDescent="0.2">
      <c r="N185" s="25"/>
      <c r="P185" s="25"/>
      <c r="R185" s="25"/>
      <c r="S185" s="25"/>
      <c r="X185" s="25"/>
    </row>
    <row r="187" spans="14:25" x14ac:dyDescent="0.2">
      <c r="N187" s="20"/>
      <c r="R187" s="15"/>
      <c r="S187" s="20"/>
      <c r="X187" s="22"/>
      <c r="Y187" s="15"/>
    </row>
    <row r="188" spans="14:25" x14ac:dyDescent="0.2">
      <c r="R188" s="22"/>
      <c r="S188" s="20"/>
      <c r="T188" s="15"/>
      <c r="U188" s="15"/>
      <c r="V188" s="15"/>
      <c r="W188" s="15"/>
      <c r="X188" s="22"/>
      <c r="Y188" s="15"/>
    </row>
    <row r="189" spans="14:25" x14ac:dyDescent="0.2"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5" spans="14:25" x14ac:dyDescent="0.2">
      <c r="R195" s="26"/>
      <c r="S195" s="20"/>
      <c r="W195" s="14"/>
      <c r="X195" s="14"/>
      <c r="Y195" s="27"/>
    </row>
    <row r="196" spans="14:25" x14ac:dyDescent="0.2">
      <c r="R196" s="26"/>
      <c r="S196" s="20"/>
      <c r="X196" s="14"/>
    </row>
    <row r="198" spans="14:25" x14ac:dyDescent="0.2">
      <c r="N198" s="20"/>
      <c r="R198" s="15"/>
      <c r="S198" s="20"/>
      <c r="X198" s="22"/>
      <c r="Y198" s="15"/>
    </row>
    <row r="199" spans="14:25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5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5" x14ac:dyDescent="0.2">
      <c r="R202" s="26"/>
      <c r="S202" s="20"/>
      <c r="W202" s="14"/>
      <c r="X202" s="14"/>
      <c r="Y202" s="27"/>
    </row>
    <row r="203" spans="14:25" x14ac:dyDescent="0.2">
      <c r="R203" s="26"/>
      <c r="S203" s="20"/>
      <c r="X203" s="14"/>
    </row>
    <row r="205" spans="14:25" x14ac:dyDescent="0.2">
      <c r="N205" s="20"/>
      <c r="R205" s="15"/>
      <c r="S205" s="20"/>
      <c r="X205" s="22"/>
      <c r="Y205" s="15"/>
    </row>
    <row r="206" spans="14:25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5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14:26" x14ac:dyDescent="0.2">
      <c r="R209" s="26"/>
      <c r="S209" s="20"/>
      <c r="W209" s="14"/>
      <c r="X209" s="14"/>
      <c r="Y209" s="27"/>
    </row>
    <row r="210" spans="14:26" x14ac:dyDescent="0.2">
      <c r="R210" s="26"/>
      <c r="S210" s="20"/>
      <c r="X210" s="14"/>
    </row>
    <row r="214" spans="14:26" x14ac:dyDescent="0.2">
      <c r="Z214" s="20"/>
    </row>
    <row r="215" spans="14:26" x14ac:dyDescent="0.2">
      <c r="N215" s="20"/>
    </row>
    <row r="216" spans="14:26" x14ac:dyDescent="0.2">
      <c r="N216" s="20"/>
    </row>
    <row r="218" spans="14:26" x14ac:dyDescent="0.2">
      <c r="N218" s="20"/>
      <c r="R218" s="15"/>
      <c r="S218" s="20"/>
      <c r="X218" s="22"/>
      <c r="Y218" s="15"/>
    </row>
    <row r="219" spans="14:26" x14ac:dyDescent="0.2">
      <c r="R219" s="22"/>
      <c r="S219" s="20"/>
      <c r="T219" s="15"/>
      <c r="U219" s="15"/>
      <c r="V219" s="15"/>
      <c r="W219" s="15"/>
      <c r="X219" s="22"/>
      <c r="Y219" s="15"/>
    </row>
    <row r="220" spans="14:26" x14ac:dyDescent="0.2"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2" spans="14:26" x14ac:dyDescent="0.2">
      <c r="R222" s="26"/>
      <c r="S222" s="20"/>
      <c r="W222" s="14"/>
      <c r="X222" s="14"/>
      <c r="Y222" s="27"/>
    </row>
    <row r="223" spans="14:26" x14ac:dyDescent="0.2">
      <c r="R223" s="26"/>
      <c r="S223" s="20"/>
      <c r="X223" s="14"/>
    </row>
    <row r="225" spans="14:25" x14ac:dyDescent="0.2">
      <c r="N225" s="20"/>
      <c r="R225" s="15"/>
      <c r="S225" s="20"/>
      <c r="X225" s="22"/>
      <c r="Y225" s="15"/>
    </row>
    <row r="226" spans="14:25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32" spans="14:25" x14ac:dyDescent="0.2">
      <c r="R232" s="26"/>
      <c r="S232" s="20"/>
      <c r="W232" s="14"/>
      <c r="X232" s="14"/>
      <c r="Y232" s="27"/>
    </row>
    <row r="233" spans="14:25" x14ac:dyDescent="0.2">
      <c r="R233" s="26"/>
      <c r="S233" s="20"/>
      <c r="X233" s="14"/>
    </row>
    <row r="235" spans="14:25" x14ac:dyDescent="0.2">
      <c r="N235" s="20"/>
      <c r="R235" s="15"/>
      <c r="S235" s="20"/>
      <c r="X235" s="22"/>
      <c r="Y235" s="15"/>
    </row>
    <row r="236" spans="14:25" x14ac:dyDescent="0.2"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</row>
    <row r="239" spans="14:25" x14ac:dyDescent="0.2">
      <c r="N239" s="25"/>
      <c r="P239" s="25"/>
      <c r="R239" s="25"/>
      <c r="S239" s="25"/>
      <c r="X239" s="25"/>
    </row>
    <row r="241" spans="14:25" x14ac:dyDescent="0.2">
      <c r="N241" s="20"/>
      <c r="R241" s="15"/>
      <c r="S241" s="20"/>
      <c r="X241" s="22"/>
      <c r="Y241" s="15"/>
    </row>
    <row r="242" spans="14:25" x14ac:dyDescent="0.2"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</row>
    <row r="245" spans="14:25" x14ac:dyDescent="0.2">
      <c r="N245" s="25"/>
      <c r="P245" s="25"/>
      <c r="R245" s="25"/>
      <c r="S245" s="25"/>
      <c r="X245" s="25"/>
    </row>
    <row r="247" spans="14:25" x14ac:dyDescent="0.2">
      <c r="N247" s="20"/>
      <c r="R247" s="15"/>
      <c r="S247" s="20"/>
      <c r="X247" s="22"/>
      <c r="Y247" s="15"/>
    </row>
    <row r="248" spans="14:25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</row>
    <row r="252" spans="14:25" x14ac:dyDescent="0.2">
      <c r="N252" s="20"/>
      <c r="R252" s="15"/>
      <c r="S252" s="20"/>
      <c r="X252" s="22"/>
      <c r="Y252" s="15"/>
    </row>
    <row r="253" spans="14:25" x14ac:dyDescent="0.2">
      <c r="R253" s="22"/>
      <c r="S253" s="20"/>
      <c r="T253" s="15"/>
      <c r="U253" s="15"/>
      <c r="V253" s="15"/>
      <c r="W253" s="15"/>
      <c r="X253" s="22"/>
      <c r="Y253" s="15"/>
    </row>
    <row r="254" spans="14:25" x14ac:dyDescent="0.2">
      <c r="N254" s="20"/>
      <c r="P254" s="20"/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6" spans="14:25" x14ac:dyDescent="0.2">
      <c r="N266" s="25"/>
      <c r="P266" s="25"/>
      <c r="R266" s="25"/>
      <c r="S266" s="25"/>
      <c r="X266" s="25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14:25" x14ac:dyDescent="0.2">
      <c r="R272" s="26"/>
      <c r="S272" s="20"/>
      <c r="W272" s="14"/>
      <c r="X272" s="14"/>
      <c r="Y272" s="27"/>
    </row>
    <row r="273" spans="14:25" x14ac:dyDescent="0.2">
      <c r="R273" s="26"/>
      <c r="S273" s="20"/>
      <c r="X273" s="14"/>
    </row>
    <row r="275" spans="14:25" x14ac:dyDescent="0.2">
      <c r="N275" s="20"/>
      <c r="R275" s="15"/>
      <c r="S275" s="20"/>
      <c r="X275" s="22"/>
      <c r="Y275" s="15"/>
    </row>
    <row r="276" spans="14:25" x14ac:dyDescent="0.2">
      <c r="R276" s="22"/>
      <c r="S276" s="20"/>
      <c r="T276" s="15"/>
      <c r="U276" s="15"/>
      <c r="V276" s="15"/>
      <c r="W276" s="15"/>
      <c r="X276" s="22"/>
      <c r="Y276" s="15"/>
    </row>
    <row r="277" spans="14:25" x14ac:dyDescent="0.2">
      <c r="N277" s="20"/>
      <c r="P277" s="20"/>
      <c r="R277" s="22"/>
      <c r="S277" s="20"/>
      <c r="T277" s="15"/>
      <c r="U277" s="15"/>
      <c r="V277" s="15"/>
      <c r="W277" s="15"/>
      <c r="X277" s="22"/>
      <c r="Y277" s="15"/>
    </row>
    <row r="279" spans="14:25" x14ac:dyDescent="0.2">
      <c r="R279" s="26"/>
      <c r="S279" s="20"/>
      <c r="W279" s="14"/>
      <c r="X279" s="14"/>
      <c r="Y279" s="27"/>
    </row>
    <row r="280" spans="14:25" x14ac:dyDescent="0.2">
      <c r="R280" s="26"/>
      <c r="S280" s="20"/>
      <c r="X280" s="14"/>
    </row>
    <row r="282" spans="14:25" x14ac:dyDescent="0.2">
      <c r="N282" s="20"/>
      <c r="R282" s="15"/>
      <c r="S282" s="20"/>
      <c r="X282" s="22"/>
      <c r="Y282" s="15"/>
    </row>
    <row r="283" spans="14:25" x14ac:dyDescent="0.2">
      <c r="R283" s="22"/>
      <c r="S283" s="20"/>
      <c r="T283" s="15"/>
      <c r="U283" s="15"/>
      <c r="V283" s="15"/>
      <c r="W283" s="15"/>
      <c r="X283" s="22"/>
      <c r="Y283" s="15"/>
    </row>
    <row r="284" spans="14:25" x14ac:dyDescent="0.2"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86" spans="14:25" x14ac:dyDescent="0.2">
      <c r="R286" s="26"/>
      <c r="S286" s="20"/>
      <c r="W286" s="14"/>
      <c r="X286" s="14"/>
      <c r="Y286" s="27"/>
    </row>
    <row r="287" spans="14:25" x14ac:dyDescent="0.2">
      <c r="R287" s="26"/>
      <c r="S287" s="20"/>
      <c r="X287" s="14"/>
    </row>
    <row r="296" spans="14:26" x14ac:dyDescent="0.2">
      <c r="Z296" s="20"/>
    </row>
    <row r="297" spans="14:26" x14ac:dyDescent="0.2">
      <c r="N297" s="20"/>
    </row>
    <row r="298" spans="14:26" x14ac:dyDescent="0.2">
      <c r="N298" s="20"/>
    </row>
    <row r="300" spans="14:26" x14ac:dyDescent="0.2">
      <c r="N300" s="20"/>
      <c r="R300" s="15"/>
      <c r="S300" s="20"/>
      <c r="X300" s="22"/>
      <c r="Y300" s="15"/>
    </row>
    <row r="301" spans="14:26" x14ac:dyDescent="0.2">
      <c r="R301" s="22"/>
      <c r="S301" s="20"/>
      <c r="T301" s="15"/>
      <c r="U301" s="15"/>
      <c r="V301" s="15"/>
      <c r="W301" s="15"/>
      <c r="X301" s="22"/>
      <c r="Y301" s="15"/>
    </row>
    <row r="302" spans="14:26" x14ac:dyDescent="0.2">
      <c r="N302" s="20"/>
      <c r="P302" s="20"/>
      <c r="R302" s="22"/>
      <c r="S302" s="20"/>
      <c r="T302" s="15"/>
      <c r="U302" s="15"/>
      <c r="V302" s="15"/>
      <c r="W302" s="15"/>
      <c r="X302" s="22"/>
      <c r="Y302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20" spans="14:25" x14ac:dyDescent="0.2">
      <c r="R320" s="26"/>
      <c r="S320" s="20"/>
      <c r="W320" s="14"/>
      <c r="X320" s="14"/>
      <c r="Y320" s="27"/>
    </row>
    <row r="321" spans="14:26" x14ac:dyDescent="0.2">
      <c r="R321" s="26"/>
      <c r="S321" s="20"/>
      <c r="X321" s="14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8" spans="14:26" x14ac:dyDescent="0.2">
      <c r="R328" s="26"/>
      <c r="S328" s="20"/>
      <c r="W328" s="14"/>
      <c r="X328" s="14"/>
      <c r="Y328" s="27"/>
    </row>
    <row r="329" spans="14:26" x14ac:dyDescent="0.2">
      <c r="R329" s="26"/>
      <c r="S329" s="20"/>
      <c r="X329" s="14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</row>
    <row r="335" spans="14:26" x14ac:dyDescent="0.2">
      <c r="N335" s="25"/>
      <c r="P335" s="25"/>
      <c r="R335" s="25"/>
      <c r="S335" s="25"/>
      <c r="X335" s="25"/>
      <c r="Z335" s="20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3" spans="14:25" x14ac:dyDescent="0.2">
      <c r="N343" s="20"/>
      <c r="R343" s="15"/>
      <c r="S343" s="20"/>
      <c r="X343" s="22"/>
      <c r="Y343" s="15"/>
    </row>
    <row r="344" spans="14:25" x14ac:dyDescent="0.2">
      <c r="R344" s="22"/>
      <c r="S344" s="20"/>
      <c r="T344" s="15"/>
      <c r="U344" s="15"/>
      <c r="V344" s="15"/>
      <c r="W344" s="15"/>
      <c r="X344" s="22"/>
      <c r="Y344" s="15"/>
    </row>
    <row r="345" spans="14:25" x14ac:dyDescent="0.2"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</row>
    <row r="347" spans="14:25" x14ac:dyDescent="0.2">
      <c r="N347" s="25"/>
      <c r="P347" s="25"/>
      <c r="R347" s="25"/>
      <c r="S347" s="25"/>
      <c r="X347" s="25"/>
    </row>
    <row r="349" spans="14:25" x14ac:dyDescent="0.2">
      <c r="N349" s="20"/>
      <c r="R349" s="15"/>
      <c r="S349" s="20"/>
      <c r="X349" s="22"/>
      <c r="Y349" s="15"/>
    </row>
    <row r="350" spans="14:25" x14ac:dyDescent="0.2">
      <c r="R350" s="22"/>
      <c r="S350" s="20"/>
      <c r="T350" s="15"/>
      <c r="U350" s="15"/>
      <c r="V350" s="15"/>
      <c r="W350" s="15"/>
      <c r="X350" s="22"/>
      <c r="Y350" s="15"/>
    </row>
    <row r="351" spans="14:25" x14ac:dyDescent="0.2"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3" spans="14:25" x14ac:dyDescent="0.2">
      <c r="R353" s="26"/>
      <c r="S353" s="20"/>
      <c r="W353" s="14"/>
      <c r="X353" s="14"/>
      <c r="Y353" s="27"/>
    </row>
    <row r="354" spans="14:25" x14ac:dyDescent="0.2">
      <c r="R354" s="26"/>
      <c r="S354" s="20"/>
      <c r="X354" s="14"/>
    </row>
    <row r="357" spans="14:25" x14ac:dyDescent="0.2">
      <c r="N357" s="25"/>
      <c r="P357" s="25"/>
      <c r="R357" s="25"/>
      <c r="S357" s="25"/>
      <c r="X357" s="25"/>
    </row>
    <row r="359" spans="14:25" x14ac:dyDescent="0.2">
      <c r="N359" s="20"/>
      <c r="R359" s="15"/>
      <c r="S359" s="20"/>
      <c r="X359" s="22"/>
      <c r="Y359" s="15"/>
    </row>
    <row r="360" spans="14:25" x14ac:dyDescent="0.2">
      <c r="R360" s="22"/>
      <c r="S360" s="20"/>
      <c r="T360" s="15"/>
      <c r="U360" s="15"/>
      <c r="V360" s="15"/>
      <c r="W360" s="15"/>
      <c r="X360" s="22"/>
      <c r="Y360" s="15"/>
    </row>
    <row r="361" spans="14:25" x14ac:dyDescent="0.2">
      <c r="N361" s="20"/>
      <c r="P361" s="20"/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</row>
    <row r="363" spans="14:25" x14ac:dyDescent="0.2">
      <c r="N363" s="25"/>
      <c r="P363" s="25"/>
      <c r="R363" s="25"/>
      <c r="S363" s="25"/>
      <c r="X363" s="25"/>
    </row>
    <row r="365" spans="14:25" x14ac:dyDescent="0.2">
      <c r="N365" s="20"/>
      <c r="R365" s="15"/>
      <c r="S365" s="20"/>
      <c r="X365" s="22"/>
      <c r="Y365" s="15"/>
    </row>
    <row r="366" spans="14:25" x14ac:dyDescent="0.2">
      <c r="R366" s="22"/>
      <c r="S366" s="20"/>
      <c r="T366" s="15"/>
      <c r="U366" s="15"/>
      <c r="V366" s="15"/>
      <c r="W366" s="15"/>
      <c r="X366" s="22"/>
      <c r="Y366" s="15"/>
    </row>
    <row r="367" spans="14:25" x14ac:dyDescent="0.2"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71" spans="14:26" x14ac:dyDescent="0.2">
      <c r="R371" s="26"/>
      <c r="S371" s="20"/>
      <c r="W371" s="14"/>
      <c r="X371" s="14"/>
      <c r="Y371" s="27"/>
    </row>
    <row r="372" spans="14:26" x14ac:dyDescent="0.2">
      <c r="R372" s="26"/>
      <c r="S372" s="20"/>
      <c r="X372" s="14"/>
    </row>
    <row r="374" spans="14:26" x14ac:dyDescent="0.2">
      <c r="N374" s="20"/>
      <c r="R374" s="15"/>
      <c r="S374" s="20"/>
      <c r="X374" s="22"/>
      <c r="Y374" s="15"/>
    </row>
    <row r="375" spans="14:26" x14ac:dyDescent="0.2">
      <c r="R375" s="22"/>
      <c r="S375" s="20"/>
      <c r="T375" s="15"/>
      <c r="U375" s="15"/>
      <c r="V375" s="15"/>
      <c r="W375" s="15"/>
      <c r="X375" s="22"/>
      <c r="Y375" s="15"/>
    </row>
    <row r="376" spans="14:26" x14ac:dyDescent="0.2">
      <c r="N376" s="20"/>
      <c r="P376" s="20"/>
      <c r="R376" s="22"/>
      <c r="S376" s="20"/>
      <c r="T376" s="15"/>
      <c r="U376" s="15"/>
      <c r="V376" s="15"/>
      <c r="W376" s="15"/>
      <c r="X376" s="22"/>
      <c r="Y376" s="15"/>
    </row>
    <row r="378" spans="14:26" x14ac:dyDescent="0.2">
      <c r="R378" s="26"/>
      <c r="S378" s="20"/>
      <c r="W378" s="14"/>
      <c r="X378" s="14"/>
      <c r="Y378" s="27"/>
    </row>
    <row r="379" spans="14:26" x14ac:dyDescent="0.2">
      <c r="R379" s="26"/>
      <c r="S379" s="20"/>
      <c r="X379" s="14"/>
      <c r="Y379" s="27"/>
      <c r="Z379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79"/>
  <sheetViews>
    <sheetView showGridLines="0" tabSelected="1" zoomScaleNormal="100" zoomScaleSheetLayoutView="100" workbookViewId="0">
      <pane ySplit="7" topLeftCell="A8" activePane="bottomLeft" state="frozenSplit"/>
      <selection activeCell="M17" sqref="M17"/>
      <selection pane="bottomLeft" activeCell="D6" sqref="D6"/>
    </sheetView>
  </sheetViews>
  <sheetFormatPr defaultColWidth="9.77734375" defaultRowHeight="10" x14ac:dyDescent="0.2"/>
  <cols>
    <col min="1" max="1" width="27.44140625" style="11" customWidth="1"/>
    <col min="2" max="2" width="56" style="20" customWidth="1"/>
    <col min="3" max="3" width="19.109375" style="11" customWidth="1"/>
    <col min="4" max="4" width="16.77734375" style="11" customWidth="1"/>
    <col min="5" max="5" width="17.6640625" style="43" customWidth="1"/>
    <col min="6" max="6" width="13.77734375" style="43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23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23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23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23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23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23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23" s="30" customFormat="1" ht="11.5" x14ac:dyDescent="0.25">
      <c r="A8" s="31"/>
      <c r="B8" s="31"/>
      <c r="C8" s="75"/>
      <c r="D8" s="75"/>
      <c r="E8" s="65"/>
      <c r="F8" s="65"/>
      <c r="G8" s="31"/>
      <c r="H8" s="31"/>
      <c r="I8" s="76"/>
      <c r="J8" s="31"/>
      <c r="K8" s="29"/>
    </row>
    <row r="9" spans="1:23" ht="10.5" x14ac:dyDescent="0.25">
      <c r="A9" s="28" t="s">
        <v>17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8.15" customHeight="1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12</v>
      </c>
      <c r="B11" s="11" t="s">
        <v>41</v>
      </c>
      <c r="C11" s="44">
        <v>19179884</v>
      </c>
      <c r="D11" s="78">
        <v>39904</v>
      </c>
      <c r="E11" s="122">
        <v>4761</v>
      </c>
      <c r="F11" s="37">
        <v>6199</v>
      </c>
      <c r="G11" s="72">
        <f>ROUND(F11/E11,5)</f>
        <v>1.3020400000000001</v>
      </c>
      <c r="H11" s="54">
        <f>ROUND(C11/I11*G11,2)</f>
        <v>322.73</v>
      </c>
      <c r="I11" s="51">
        <v>77380</v>
      </c>
      <c r="J11" s="38">
        <f>ROUND(C11*G11,0)*(1.005)</f>
        <v>25097840.879999999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">
      <c r="A12" s="20" t="s">
        <v>56</v>
      </c>
      <c r="B12" s="11" t="s">
        <v>57</v>
      </c>
      <c r="C12" s="52">
        <v>5885516</v>
      </c>
      <c r="D12" s="78">
        <v>39905</v>
      </c>
      <c r="E12" s="122">
        <v>4761</v>
      </c>
      <c r="F12" s="37">
        <v>6199</v>
      </c>
      <c r="G12" s="72">
        <f>ROUND(F12/E12,5)</f>
        <v>1.3020400000000001</v>
      </c>
      <c r="H12" s="54">
        <f>ROUND(C12/I12*G12,2)</f>
        <v>409.25</v>
      </c>
      <c r="I12" s="51">
        <v>18725</v>
      </c>
      <c r="J12" s="38">
        <f t="shared" ref="J12:J44" si="0">ROUND(C12*G12,0)*(1.005)</f>
        <v>7701492.8849999988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20" t="s">
        <v>35</v>
      </c>
      <c r="B13" s="11" t="s">
        <v>73</v>
      </c>
      <c r="C13" s="52">
        <v>8580423.5</v>
      </c>
      <c r="D13" s="78">
        <v>39954</v>
      </c>
      <c r="E13" s="122">
        <v>4773</v>
      </c>
      <c r="F13" s="37">
        <v>6199</v>
      </c>
      <c r="G13" s="72">
        <f>ROUND(F13/E13,5)</f>
        <v>1.2987599999999999</v>
      </c>
      <c r="H13" s="54">
        <f>ROUND(C13/I13*G13,2)</f>
        <v>342.74</v>
      </c>
      <c r="I13" s="51">
        <v>32514</v>
      </c>
      <c r="J13" s="38">
        <f t="shared" si="0"/>
        <v>11199630.555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20" t="s">
        <v>13</v>
      </c>
      <c r="B14" s="11" t="s">
        <v>40</v>
      </c>
      <c r="C14" s="52">
        <v>22381425</v>
      </c>
      <c r="D14" s="78">
        <v>39965</v>
      </c>
      <c r="E14" s="122">
        <v>4640</v>
      </c>
      <c r="F14" s="37">
        <v>6199</v>
      </c>
      <c r="G14" s="72">
        <f>ROUND(F14/E14,5)</f>
        <v>1.33599</v>
      </c>
      <c r="H14" s="54">
        <f>ROUND(C14/I14*G14,2)</f>
        <v>315.68</v>
      </c>
      <c r="I14" s="51">
        <v>94719</v>
      </c>
      <c r="J14" s="38">
        <f t="shared" si="0"/>
        <v>30050866.799999997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20" t="s">
        <v>51</v>
      </c>
      <c r="B15" s="11" t="s">
        <v>52</v>
      </c>
      <c r="C15" s="52">
        <v>14609000</v>
      </c>
      <c r="D15" s="78">
        <v>40022</v>
      </c>
      <c r="E15" s="122">
        <v>4762</v>
      </c>
      <c r="F15" s="37">
        <v>6199</v>
      </c>
      <c r="G15" s="72">
        <f>ROUND(F15/E15,5)</f>
        <v>1.30176</v>
      </c>
      <c r="H15" s="54">
        <f>ROUND(C15/I15*G15,2)</f>
        <v>140.99</v>
      </c>
      <c r="I15" s="51">
        <v>134889</v>
      </c>
      <c r="J15" s="38">
        <f t="shared" si="0"/>
        <v>19112499.059999999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20" t="s">
        <v>15</v>
      </c>
      <c r="B16" s="11" t="s">
        <v>63</v>
      </c>
      <c r="C16" s="52">
        <v>65347917</v>
      </c>
      <c r="D16" s="78">
        <v>40422</v>
      </c>
      <c r="E16" s="122">
        <v>4910</v>
      </c>
      <c r="F16" s="37">
        <v>6199</v>
      </c>
      <c r="G16" s="72">
        <f t="shared" ref="G16:G31" si="1">ROUND(F16/E16,5)</f>
        <v>1.2625299999999999</v>
      </c>
      <c r="H16" s="54">
        <f t="shared" ref="H16:H31" si="2">ROUND(C16/I16*G16,2)</f>
        <v>345.9</v>
      </c>
      <c r="I16" s="51">
        <v>238516</v>
      </c>
      <c r="J16" s="38">
        <f t="shared" si="0"/>
        <v>82916224.529999986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">
      <c r="A17" s="20" t="s">
        <v>37</v>
      </c>
      <c r="B17" s="53" t="s">
        <v>71</v>
      </c>
      <c r="C17" s="52">
        <v>2838581</v>
      </c>
      <c r="D17" s="45">
        <v>40487</v>
      </c>
      <c r="E17" s="122">
        <v>4968</v>
      </c>
      <c r="F17" s="37">
        <v>6199</v>
      </c>
      <c r="G17" s="46">
        <f t="shared" si="1"/>
        <v>1.24779</v>
      </c>
      <c r="H17" s="54">
        <f t="shared" si="2"/>
        <v>207.59</v>
      </c>
      <c r="I17" s="47">
        <v>17062</v>
      </c>
      <c r="J17" s="38">
        <f t="shared" si="0"/>
        <v>3559662.7649999997</v>
      </c>
    </row>
    <row r="18" spans="1:23" x14ac:dyDescent="0.2">
      <c r="A18" s="20" t="s">
        <v>18</v>
      </c>
      <c r="B18" s="11" t="s">
        <v>61</v>
      </c>
      <c r="C18" s="52">
        <v>33893000</v>
      </c>
      <c r="D18" s="78">
        <v>40542</v>
      </c>
      <c r="E18" s="122">
        <v>4970</v>
      </c>
      <c r="F18" s="37">
        <v>6199</v>
      </c>
      <c r="G18" s="72">
        <f>ROUND(F18/E18,5)</f>
        <v>1.2472799999999999</v>
      </c>
      <c r="H18" s="54">
        <f>ROUND(C18/I18*G18,2)</f>
        <v>347.08</v>
      </c>
      <c r="I18" s="51">
        <v>121798</v>
      </c>
      <c r="J18" s="38">
        <f t="shared" si="0"/>
        <v>42485431.304999992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">
      <c r="A19" s="20" t="s">
        <v>29</v>
      </c>
      <c r="B19" s="11" t="s">
        <v>62</v>
      </c>
      <c r="C19" s="52">
        <v>14930038</v>
      </c>
      <c r="D19" s="78">
        <v>40513</v>
      </c>
      <c r="E19" s="122">
        <v>4970</v>
      </c>
      <c r="F19" s="37">
        <v>6199</v>
      </c>
      <c r="G19" s="72">
        <f>ROUND(F19/E19,5)</f>
        <v>1.2472799999999999</v>
      </c>
      <c r="H19" s="54">
        <f>ROUND(C19/I19*G19,2)</f>
        <v>268.81</v>
      </c>
      <c r="I19" s="51">
        <v>69275</v>
      </c>
      <c r="J19" s="38">
        <f t="shared" si="0"/>
        <v>18715047.689999998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20" t="s">
        <v>31</v>
      </c>
      <c r="B20" s="53" t="s">
        <v>103</v>
      </c>
      <c r="C20" s="52">
        <v>1232972.79</v>
      </c>
      <c r="D20" s="45">
        <v>40605</v>
      </c>
      <c r="E20" s="122">
        <v>5010</v>
      </c>
      <c r="F20" s="37">
        <v>6199</v>
      </c>
      <c r="G20" s="46">
        <f t="shared" si="1"/>
        <v>1.23733</v>
      </c>
      <c r="H20" s="54">
        <f t="shared" si="2"/>
        <v>178.64</v>
      </c>
      <c r="I20" s="47">
        <v>8540</v>
      </c>
      <c r="J20" s="38">
        <f t="shared" si="0"/>
        <v>1533221.9699999997</v>
      </c>
    </row>
    <row r="21" spans="1:23" x14ac:dyDescent="0.2">
      <c r="A21" s="20" t="s">
        <v>37</v>
      </c>
      <c r="B21" s="53" t="s">
        <v>100</v>
      </c>
      <c r="C21" s="52">
        <v>10063230</v>
      </c>
      <c r="D21" s="45">
        <v>40917</v>
      </c>
      <c r="E21" s="122">
        <v>5120</v>
      </c>
      <c r="F21" s="37">
        <v>6199</v>
      </c>
      <c r="G21" s="46">
        <f t="shared" si="1"/>
        <v>1.2107399999999999</v>
      </c>
      <c r="H21" s="54">
        <f t="shared" si="2"/>
        <v>239.76</v>
      </c>
      <c r="I21" s="47">
        <v>50818</v>
      </c>
      <c r="J21" s="38">
        <f t="shared" si="0"/>
        <v>12244874.774999999</v>
      </c>
    </row>
    <row r="22" spans="1:23" x14ac:dyDescent="0.2">
      <c r="A22" s="20" t="s">
        <v>38</v>
      </c>
      <c r="B22" s="53" t="s">
        <v>94</v>
      </c>
      <c r="C22" s="52">
        <v>1988609.57</v>
      </c>
      <c r="D22" s="45">
        <v>41074</v>
      </c>
      <c r="E22" s="122">
        <v>5170</v>
      </c>
      <c r="F22" s="37">
        <v>6199</v>
      </c>
      <c r="G22" s="46">
        <f>ROUND(F22/E22,5)</f>
        <v>1.19903</v>
      </c>
      <c r="H22" s="54">
        <f>ROUND(C22/I22*G22,2)</f>
        <v>406.89</v>
      </c>
      <c r="I22" s="47">
        <v>5860</v>
      </c>
      <c r="J22" s="38">
        <f t="shared" si="0"/>
        <v>2396325.0149999997</v>
      </c>
    </row>
    <row r="23" spans="1:23" x14ac:dyDescent="0.2">
      <c r="A23" s="20" t="s">
        <v>126</v>
      </c>
      <c r="B23" s="53" t="s">
        <v>99</v>
      </c>
      <c r="C23" s="55">
        <v>1075041</v>
      </c>
      <c r="D23" s="40">
        <v>41227</v>
      </c>
      <c r="E23" s="122">
        <v>5213</v>
      </c>
      <c r="F23" s="37">
        <v>6199</v>
      </c>
      <c r="G23" s="46">
        <f t="shared" si="1"/>
        <v>1.1891400000000001</v>
      </c>
      <c r="H23" s="54">
        <f t="shared" si="2"/>
        <v>205.23</v>
      </c>
      <c r="I23" s="51">
        <v>6229</v>
      </c>
      <c r="J23" s="38">
        <f t="shared" si="0"/>
        <v>1284765.8699999999</v>
      </c>
    </row>
    <row r="24" spans="1:23" x14ac:dyDescent="0.2">
      <c r="A24" s="20" t="s">
        <v>88</v>
      </c>
      <c r="B24" s="53" t="s">
        <v>89</v>
      </c>
      <c r="C24" s="52">
        <v>17392635.859999999</v>
      </c>
      <c r="D24" s="45">
        <v>41277</v>
      </c>
      <c r="E24" s="122">
        <v>5226</v>
      </c>
      <c r="F24" s="37">
        <v>6199</v>
      </c>
      <c r="G24" s="46">
        <f t="shared" si="1"/>
        <v>1.18618</v>
      </c>
      <c r="H24" s="54">
        <f t="shared" si="2"/>
        <v>304.99</v>
      </c>
      <c r="I24" s="47">
        <v>67644</v>
      </c>
      <c r="J24" s="38">
        <f t="shared" si="0"/>
        <v>20733950.984999999</v>
      </c>
    </row>
    <row r="25" spans="1:23" x14ac:dyDescent="0.2">
      <c r="A25" s="20" t="s">
        <v>36</v>
      </c>
      <c r="B25" s="53" t="s">
        <v>108</v>
      </c>
      <c r="C25" s="52">
        <v>42070</v>
      </c>
      <c r="D25" s="45">
        <v>41277</v>
      </c>
      <c r="E25" s="122">
        <v>5226</v>
      </c>
      <c r="F25" s="37">
        <v>6199</v>
      </c>
      <c r="G25" s="46">
        <f t="shared" si="1"/>
        <v>1.18618</v>
      </c>
      <c r="H25" s="54">
        <f t="shared" si="2"/>
        <v>259.91000000000003</v>
      </c>
      <c r="I25" s="47">
        <v>192</v>
      </c>
      <c r="J25" s="38">
        <f t="shared" si="0"/>
        <v>50152.514999999992</v>
      </c>
    </row>
    <row r="26" spans="1:23" x14ac:dyDescent="0.2">
      <c r="A26" s="20" t="s">
        <v>111</v>
      </c>
      <c r="B26" s="53" t="s">
        <v>148</v>
      </c>
      <c r="C26" s="52">
        <v>14198184.460000001</v>
      </c>
      <c r="D26" s="45">
        <v>41277</v>
      </c>
      <c r="E26" s="122">
        <v>5226</v>
      </c>
      <c r="F26" s="37">
        <v>6199</v>
      </c>
      <c r="G26" s="46">
        <f t="shared" si="1"/>
        <v>1.18618</v>
      </c>
      <c r="H26" s="54">
        <f t="shared" si="2"/>
        <v>300.98</v>
      </c>
      <c r="I26" s="47">
        <v>55955</v>
      </c>
      <c r="J26" s="38">
        <f t="shared" si="0"/>
        <v>16925810.009999998</v>
      </c>
    </row>
    <row r="27" spans="1:23" x14ac:dyDescent="0.2">
      <c r="A27" s="20" t="s">
        <v>109</v>
      </c>
      <c r="B27" s="53" t="s">
        <v>110</v>
      </c>
      <c r="C27" s="52">
        <v>33892496.719999999</v>
      </c>
      <c r="D27" s="45">
        <v>41425</v>
      </c>
      <c r="E27" s="122">
        <v>5272</v>
      </c>
      <c r="F27" s="37">
        <v>6199</v>
      </c>
      <c r="G27" s="46">
        <f>ROUND(F27/E27,5)</f>
        <v>1.1758299999999999</v>
      </c>
      <c r="H27" s="54">
        <f>ROUND(C27/I27*G27,2)</f>
        <v>426.22</v>
      </c>
      <c r="I27" s="47">
        <v>93500</v>
      </c>
      <c r="J27" s="38">
        <f t="shared" si="0"/>
        <v>40051073.069999993</v>
      </c>
    </row>
    <row r="28" spans="1:23" x14ac:dyDescent="0.2">
      <c r="A28" s="20" t="s">
        <v>75</v>
      </c>
      <c r="B28" s="53" t="s">
        <v>158</v>
      </c>
      <c r="C28" s="52">
        <v>8290000</v>
      </c>
      <c r="D28" s="45">
        <v>41638</v>
      </c>
      <c r="E28" s="122">
        <v>5326</v>
      </c>
      <c r="F28" s="37">
        <v>6199</v>
      </c>
      <c r="G28" s="46">
        <f>ROUND(F28/E28,5)</f>
        <v>1.16391</v>
      </c>
      <c r="H28" s="54">
        <f>ROUND(C28/I28*G28,2)</f>
        <v>204.75</v>
      </c>
      <c r="I28" s="47">
        <v>47124</v>
      </c>
      <c r="J28" s="38">
        <f t="shared" si="0"/>
        <v>9697058.0699999984</v>
      </c>
    </row>
    <row r="29" spans="1:23" x14ac:dyDescent="0.2">
      <c r="A29" s="104" t="s">
        <v>152</v>
      </c>
      <c r="B29" s="110" t="s">
        <v>153</v>
      </c>
      <c r="C29" s="99">
        <v>5419050</v>
      </c>
      <c r="D29" s="111">
        <v>41717</v>
      </c>
      <c r="E29" s="123">
        <v>5336</v>
      </c>
      <c r="F29" s="37">
        <v>6199</v>
      </c>
      <c r="G29" s="113">
        <f t="shared" si="1"/>
        <v>1.1617299999999999</v>
      </c>
      <c r="H29" s="100">
        <f t="shared" si="2"/>
        <v>222.2</v>
      </c>
      <c r="I29" s="114">
        <v>28333</v>
      </c>
      <c r="J29" s="101">
        <f t="shared" si="0"/>
        <v>6326950.3649999993</v>
      </c>
    </row>
    <row r="30" spans="1:23" x14ac:dyDescent="0.2">
      <c r="A30" s="104" t="s">
        <v>162</v>
      </c>
      <c r="B30" s="110" t="s">
        <v>163</v>
      </c>
      <c r="C30" s="99">
        <v>77108595.200000003</v>
      </c>
      <c r="D30" s="111">
        <v>41791</v>
      </c>
      <c r="E30" s="123">
        <v>5375</v>
      </c>
      <c r="F30" s="37">
        <v>6199</v>
      </c>
      <c r="G30" s="113">
        <f>ROUND(F30/E30,5)</f>
        <v>1.1533</v>
      </c>
      <c r="H30" s="100">
        <f>ROUND(C30/I30*G30,2)</f>
        <v>508.1</v>
      </c>
      <c r="I30" s="114">
        <v>175023</v>
      </c>
      <c r="J30" s="101">
        <f t="shared" si="0"/>
        <v>89373989.714999989</v>
      </c>
    </row>
    <row r="31" spans="1:23" x14ac:dyDescent="0.2">
      <c r="A31" s="104" t="s">
        <v>154</v>
      </c>
      <c r="B31" s="110" t="s">
        <v>155</v>
      </c>
      <c r="C31" s="99">
        <v>12991878</v>
      </c>
      <c r="D31" s="111">
        <v>41988</v>
      </c>
      <c r="E31" s="123">
        <v>5480</v>
      </c>
      <c r="F31" s="37">
        <v>6199</v>
      </c>
      <c r="G31" s="113">
        <f t="shared" si="1"/>
        <v>1.1312</v>
      </c>
      <c r="H31" s="100">
        <f t="shared" si="2"/>
        <v>216.47</v>
      </c>
      <c r="I31" s="114">
        <v>67892</v>
      </c>
      <c r="J31" s="101">
        <f t="shared" si="0"/>
        <v>14769894.059999999</v>
      </c>
    </row>
    <row r="32" spans="1:23" ht="10.5" x14ac:dyDescent="0.25">
      <c r="A32" s="104" t="s">
        <v>19</v>
      </c>
      <c r="B32" s="102" t="s">
        <v>171</v>
      </c>
      <c r="C32" s="105">
        <v>45419000</v>
      </c>
      <c r="D32" s="115">
        <v>42186</v>
      </c>
      <c r="E32" s="109">
        <v>5510</v>
      </c>
      <c r="F32" s="37">
        <v>6199</v>
      </c>
      <c r="G32" s="113">
        <f t="shared" ref="G32:G40" si="3">ROUND(F32/E32,5)</f>
        <v>1.1250500000000001</v>
      </c>
      <c r="H32" s="100">
        <f t="shared" ref="H32:H40" si="4">ROUND(C32/I32*G32,2)</f>
        <v>467.93</v>
      </c>
      <c r="I32" s="114">
        <v>109202</v>
      </c>
      <c r="J32" s="101">
        <f t="shared" si="0"/>
        <v>51354139.229999997</v>
      </c>
      <c r="K32" s="4"/>
    </row>
    <row r="33" spans="1:11" ht="10.5" x14ac:dyDescent="0.25">
      <c r="A33" s="104" t="s">
        <v>164</v>
      </c>
      <c r="B33" s="102" t="s">
        <v>168</v>
      </c>
      <c r="C33" s="105">
        <v>11962276</v>
      </c>
      <c r="D33" s="115">
        <v>42217</v>
      </c>
      <c r="E33" s="109">
        <v>5514</v>
      </c>
      <c r="F33" s="37">
        <v>6199</v>
      </c>
      <c r="G33" s="113">
        <f t="shared" si="3"/>
        <v>1.1242300000000001</v>
      </c>
      <c r="H33" s="100">
        <f t="shared" si="4"/>
        <v>261.67</v>
      </c>
      <c r="I33" s="114">
        <v>51394</v>
      </c>
      <c r="J33" s="101">
        <f t="shared" si="0"/>
        <v>13515591.749999998</v>
      </c>
      <c r="K33" s="4"/>
    </row>
    <row r="34" spans="1:11" x14ac:dyDescent="0.2">
      <c r="A34" s="104" t="s">
        <v>29</v>
      </c>
      <c r="B34" s="102" t="s">
        <v>179</v>
      </c>
      <c r="C34" s="105">
        <v>12183639</v>
      </c>
      <c r="D34" s="115">
        <v>42353</v>
      </c>
      <c r="E34" s="109">
        <v>5574</v>
      </c>
      <c r="F34" s="37">
        <v>6199</v>
      </c>
      <c r="G34" s="113">
        <f t="shared" si="3"/>
        <v>1.1121300000000001</v>
      </c>
      <c r="H34" s="100">
        <f t="shared" si="4"/>
        <v>451.66</v>
      </c>
      <c r="I34" s="114">
        <v>30000</v>
      </c>
      <c r="J34" s="101">
        <f t="shared" si="0"/>
        <v>13617538.949999999</v>
      </c>
    </row>
    <row r="35" spans="1:11" x14ac:dyDescent="0.2">
      <c r="A35" s="104" t="s">
        <v>12</v>
      </c>
      <c r="B35" s="102" t="s">
        <v>181</v>
      </c>
      <c r="C35" s="105">
        <v>5663766</v>
      </c>
      <c r="D35" s="115">
        <v>42385</v>
      </c>
      <c r="E35" s="109">
        <v>5561</v>
      </c>
      <c r="F35" s="37">
        <v>6199</v>
      </c>
      <c r="G35" s="113">
        <f t="shared" si="3"/>
        <v>1.11473</v>
      </c>
      <c r="H35" s="100">
        <f t="shared" si="4"/>
        <v>291.52999999999997</v>
      </c>
      <c r="I35" s="114">
        <v>21657</v>
      </c>
      <c r="J35" s="101">
        <f t="shared" si="0"/>
        <v>6345137.8499999996</v>
      </c>
    </row>
    <row r="36" spans="1:11" x14ac:dyDescent="0.2">
      <c r="A36" s="104" t="s">
        <v>19</v>
      </c>
      <c r="B36" s="102" t="s">
        <v>180</v>
      </c>
      <c r="C36" s="105">
        <v>66630000</v>
      </c>
      <c r="D36" s="115">
        <v>42567</v>
      </c>
      <c r="E36" s="109">
        <v>5659</v>
      </c>
      <c r="F36" s="37">
        <v>6199</v>
      </c>
      <c r="G36" s="113">
        <f t="shared" si="3"/>
        <v>1.0954200000000001</v>
      </c>
      <c r="H36" s="100">
        <f t="shared" si="4"/>
        <v>654.29</v>
      </c>
      <c r="I36" s="114">
        <v>111552</v>
      </c>
      <c r="J36" s="101">
        <f t="shared" si="0"/>
        <v>73352774.174999997</v>
      </c>
    </row>
    <row r="37" spans="1:11" x14ac:dyDescent="0.2">
      <c r="A37" s="104" t="s">
        <v>14</v>
      </c>
      <c r="B37" s="102" t="s">
        <v>197</v>
      </c>
      <c r="C37" s="105">
        <v>1255906</v>
      </c>
      <c r="D37" s="115">
        <v>42815</v>
      </c>
      <c r="E37" s="109">
        <v>5789</v>
      </c>
      <c r="F37" s="37">
        <v>6199</v>
      </c>
      <c r="G37" s="113">
        <f t="shared" si="3"/>
        <v>1.0708200000000001</v>
      </c>
      <c r="H37" s="100">
        <f t="shared" si="4"/>
        <v>201.84</v>
      </c>
      <c r="I37" s="114">
        <v>6663</v>
      </c>
      <c r="J37" s="101">
        <f t="shared" si="0"/>
        <v>1351573.2449999999</v>
      </c>
    </row>
    <row r="38" spans="1:11" x14ac:dyDescent="0.2">
      <c r="A38" s="104" t="s">
        <v>185</v>
      </c>
      <c r="B38" s="110" t="s">
        <v>186</v>
      </c>
      <c r="C38" s="99">
        <v>12585437</v>
      </c>
      <c r="D38" s="111">
        <v>42917</v>
      </c>
      <c r="E38" s="123">
        <v>5844</v>
      </c>
      <c r="F38" s="37">
        <v>6199</v>
      </c>
      <c r="G38" s="113">
        <f>ROUND(F38/E38,5)</f>
        <v>1.0607500000000001</v>
      </c>
      <c r="H38" s="100">
        <f>ROUND(C38/I38*G38,2)</f>
        <v>270.86</v>
      </c>
      <c r="I38" s="114">
        <v>49287</v>
      </c>
      <c r="J38" s="101">
        <f t="shared" si="0"/>
        <v>13416752.009999998</v>
      </c>
    </row>
    <row r="39" spans="1:11" x14ac:dyDescent="0.2">
      <c r="A39" s="11" t="s">
        <v>95</v>
      </c>
      <c r="B39" s="11" t="s">
        <v>201</v>
      </c>
      <c r="C39" s="44">
        <v>9929968</v>
      </c>
      <c r="D39" s="116">
        <v>42933</v>
      </c>
      <c r="E39" s="158">
        <v>5844</v>
      </c>
      <c r="F39" s="43">
        <v>6199</v>
      </c>
      <c r="G39" s="113">
        <f>ROUND(F39/E39,5)</f>
        <v>1.0607500000000001</v>
      </c>
      <c r="H39" s="100">
        <f>ROUND(C39/I39*G39,2)</f>
        <v>343.03</v>
      </c>
      <c r="I39" s="114">
        <v>30706</v>
      </c>
      <c r="J39" s="101">
        <f t="shared" si="0"/>
        <v>10585880.069999998</v>
      </c>
    </row>
    <row r="40" spans="1:11" x14ac:dyDescent="0.2">
      <c r="A40" s="104" t="s">
        <v>59</v>
      </c>
      <c r="B40" s="102" t="s">
        <v>192</v>
      </c>
      <c r="C40" s="105">
        <v>8046640.1799999997</v>
      </c>
      <c r="D40" s="115">
        <v>42962</v>
      </c>
      <c r="E40" s="109">
        <v>5862</v>
      </c>
      <c r="F40" s="37">
        <v>6199</v>
      </c>
      <c r="G40" s="113">
        <f t="shared" si="3"/>
        <v>1.05749</v>
      </c>
      <c r="H40" s="100">
        <f t="shared" si="4"/>
        <v>386.78</v>
      </c>
      <c r="I40" s="114">
        <v>22000</v>
      </c>
      <c r="J40" s="101">
        <f t="shared" si="0"/>
        <v>8551788.209999999</v>
      </c>
    </row>
    <row r="41" spans="1:11" x14ac:dyDescent="0.2">
      <c r="A41" s="104" t="s">
        <v>18</v>
      </c>
      <c r="B41" s="102" t="s">
        <v>191</v>
      </c>
      <c r="C41" s="105">
        <v>24605789</v>
      </c>
      <c r="D41" s="115">
        <v>43070</v>
      </c>
      <c r="E41" s="109">
        <v>5914</v>
      </c>
      <c r="F41" s="37">
        <v>6199</v>
      </c>
      <c r="G41" s="113">
        <f>ROUND(F41/E41,5)</f>
        <v>1.04819</v>
      </c>
      <c r="H41" s="100">
        <f>ROUND(C41/I41*G41,2)</f>
        <v>223.5</v>
      </c>
      <c r="I41" s="114">
        <v>115400</v>
      </c>
      <c r="J41" s="101">
        <f t="shared" si="0"/>
        <v>25920499.709999997</v>
      </c>
    </row>
    <row r="42" spans="1:11" x14ac:dyDescent="0.2">
      <c r="A42" s="127" t="s">
        <v>221</v>
      </c>
      <c r="B42" s="136" t="s">
        <v>222</v>
      </c>
      <c r="C42" s="137">
        <v>51600273.979999997</v>
      </c>
      <c r="D42" s="138">
        <v>43770</v>
      </c>
      <c r="E42" s="147">
        <v>6179</v>
      </c>
      <c r="F42" s="146">
        <v>6199</v>
      </c>
      <c r="G42" s="140">
        <f>ROUND(F42/E42,5)</f>
        <v>1.0032399999999999</v>
      </c>
      <c r="H42" s="132">
        <f>ROUND(C42/I42*G42,2)</f>
        <v>311.61</v>
      </c>
      <c r="I42" s="141">
        <v>166127</v>
      </c>
      <c r="J42" s="134">
        <f t="shared" si="0"/>
        <v>52026296.294999994</v>
      </c>
    </row>
    <row r="43" spans="1:11" x14ac:dyDescent="0.2">
      <c r="A43" s="127" t="s">
        <v>19</v>
      </c>
      <c r="B43" s="136" t="s">
        <v>224</v>
      </c>
      <c r="C43" s="137">
        <v>7667728</v>
      </c>
      <c r="D43" s="138">
        <v>43784</v>
      </c>
      <c r="E43" s="147">
        <v>6179</v>
      </c>
      <c r="F43" s="146">
        <v>6199</v>
      </c>
      <c r="G43" s="140">
        <f>ROUND(F43/E43,5)</f>
        <v>1.0032399999999999</v>
      </c>
      <c r="H43" s="132">
        <f>ROUND(C43/I43*G43,2)</f>
        <v>489.51</v>
      </c>
      <c r="I43" s="141">
        <v>15715</v>
      </c>
      <c r="J43" s="134">
        <f t="shared" si="0"/>
        <v>7731033.8549999995</v>
      </c>
    </row>
    <row r="44" spans="1:11" x14ac:dyDescent="0.2">
      <c r="A44" s="127" t="s">
        <v>13</v>
      </c>
      <c r="B44" s="136" t="s">
        <v>223</v>
      </c>
      <c r="C44" s="137">
        <v>22769048</v>
      </c>
      <c r="D44" s="138">
        <v>43621</v>
      </c>
      <c r="E44" s="147">
        <v>6118</v>
      </c>
      <c r="F44" s="146">
        <v>6199</v>
      </c>
      <c r="G44" s="140">
        <f>ROUND(F44/E44,5)</f>
        <v>1.0132399999999999</v>
      </c>
      <c r="H44" s="132">
        <f>ROUND(C44/I44*G44,2)</f>
        <v>442.29</v>
      </c>
      <c r="I44" s="141">
        <v>52162</v>
      </c>
      <c r="J44" s="134">
        <f t="shared" si="0"/>
        <v>23185862.549999997</v>
      </c>
    </row>
    <row r="45" spans="1:11" x14ac:dyDescent="0.2">
      <c r="A45" s="127" t="s">
        <v>166</v>
      </c>
      <c r="B45" s="136" t="s">
        <v>220</v>
      </c>
      <c r="C45" s="137">
        <v>18409744</v>
      </c>
      <c r="D45" s="138">
        <v>43539</v>
      </c>
      <c r="E45" s="147">
        <v>6110</v>
      </c>
      <c r="F45" s="146">
        <v>6199</v>
      </c>
      <c r="G45" s="140">
        <f>ROUND(F45/E45,5)</f>
        <v>1.01457</v>
      </c>
      <c r="H45" s="132">
        <f>ROUND(C45/I45*G45,2)</f>
        <v>299.60000000000002</v>
      </c>
      <c r="I45" s="141">
        <v>62342</v>
      </c>
      <c r="J45" s="134">
        <f>ROUND(C45*G45,0)*(1.005)</f>
        <v>18771363.869999997</v>
      </c>
    </row>
    <row r="46" spans="1:11" x14ac:dyDescent="0.2">
      <c r="A46" s="20"/>
      <c r="B46" s="53"/>
      <c r="C46" s="52"/>
      <c r="D46" s="45"/>
      <c r="E46" s="37"/>
      <c r="G46" s="46"/>
      <c r="H46" s="54"/>
      <c r="I46" s="47"/>
      <c r="J46" s="55"/>
    </row>
    <row r="47" spans="1:11" ht="10.5" x14ac:dyDescent="0.25">
      <c r="A47" s="3"/>
      <c r="B47" s="3" t="s">
        <v>16</v>
      </c>
      <c r="C47" s="4"/>
      <c r="D47" s="5"/>
      <c r="E47" s="6"/>
      <c r="F47" s="6"/>
      <c r="G47" s="7"/>
      <c r="H47" s="6"/>
      <c r="I47" s="8">
        <f>SUM(I11:I45)</f>
        <v>2256195</v>
      </c>
      <c r="J47" s="8">
        <f>SUM(J11:J45)</f>
        <v>775952994.65999997</v>
      </c>
      <c r="K47" s="1"/>
    </row>
    <row r="48" spans="1:11" ht="10.5" x14ac:dyDescent="0.25">
      <c r="A48" s="3"/>
      <c r="B48" s="3"/>
      <c r="C48" s="4"/>
      <c r="D48" s="5"/>
      <c r="E48" s="6"/>
      <c r="F48" s="6"/>
      <c r="G48" s="7"/>
      <c r="H48" s="6"/>
      <c r="I48" s="8"/>
      <c r="J48" s="10"/>
      <c r="K48" s="1"/>
    </row>
    <row r="49" spans="1:25" ht="10.5" x14ac:dyDescent="0.25">
      <c r="A49" s="3"/>
      <c r="B49" s="3" t="s">
        <v>147</v>
      </c>
      <c r="C49" s="4"/>
      <c r="D49" s="5"/>
      <c r="E49" s="6"/>
      <c r="F49" s="6"/>
      <c r="G49" s="7"/>
      <c r="H49" s="9">
        <f>ROUND(J47/I47,2)</f>
        <v>343.92</v>
      </c>
      <c r="I49" s="8"/>
      <c r="J49" s="8"/>
      <c r="K49" s="1"/>
    </row>
    <row r="50" spans="1:25" ht="10.5" x14ac:dyDescent="0.25">
      <c r="A50" s="3"/>
      <c r="B50" s="3"/>
      <c r="C50" s="4"/>
      <c r="D50" s="5"/>
      <c r="E50" s="6"/>
      <c r="F50" s="6"/>
      <c r="G50" s="7"/>
      <c r="H50" s="9"/>
      <c r="I50" s="8"/>
      <c r="J50" s="8"/>
      <c r="K50" s="1"/>
    </row>
    <row r="51" spans="1:25" x14ac:dyDescent="0.2">
      <c r="A51" s="20"/>
      <c r="C51" s="14"/>
      <c r="G51" s="17"/>
      <c r="H51" s="18"/>
      <c r="J51" s="24"/>
    </row>
    <row r="52" spans="1:25" x14ac:dyDescent="0.2">
      <c r="A52" s="20"/>
      <c r="C52" s="14"/>
      <c r="G52" s="17"/>
      <c r="H52" s="18"/>
      <c r="J52" s="14"/>
      <c r="N52" s="20"/>
      <c r="R52" s="15"/>
      <c r="S52" s="20"/>
      <c r="X52" s="22"/>
      <c r="Y52" s="15"/>
    </row>
    <row r="53" spans="1:25" x14ac:dyDescent="0.2">
      <c r="A53" s="20"/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1:25" x14ac:dyDescent="0.2">
      <c r="A54" s="20"/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1:25" x14ac:dyDescent="0.2">
      <c r="A55" s="20"/>
      <c r="C55" s="14"/>
      <c r="G55" s="17"/>
      <c r="H55" s="18"/>
      <c r="J55" s="14"/>
    </row>
    <row r="56" spans="1:25" x14ac:dyDescent="0.2">
      <c r="A56" s="20"/>
      <c r="C56" s="14"/>
      <c r="G56" s="17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A59" s="20"/>
      <c r="C59" s="14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C64" s="14"/>
      <c r="H64" s="18"/>
      <c r="J64" s="14"/>
    </row>
    <row r="65" spans="2:25" x14ac:dyDescent="0.2">
      <c r="C65" s="14"/>
      <c r="H65" s="18"/>
      <c r="J65" s="14"/>
    </row>
    <row r="66" spans="2:25" x14ac:dyDescent="0.2">
      <c r="C66" s="14"/>
      <c r="H66" s="18"/>
      <c r="J66" s="14"/>
    </row>
    <row r="67" spans="2:25" x14ac:dyDescent="0.2">
      <c r="C67" s="14"/>
      <c r="H67" s="18"/>
      <c r="J67" s="14"/>
    </row>
    <row r="68" spans="2:25" x14ac:dyDescent="0.2">
      <c r="C68" s="14"/>
      <c r="H68" s="18"/>
      <c r="J68" s="14"/>
    </row>
    <row r="69" spans="2:25" x14ac:dyDescent="0.2">
      <c r="C69" s="14"/>
      <c r="G69" s="17"/>
      <c r="H69" s="18"/>
      <c r="J69" s="14"/>
    </row>
    <row r="70" spans="2:25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2:25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2:25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2:25" x14ac:dyDescent="0.2">
      <c r="C73" s="14"/>
      <c r="G73" s="17"/>
      <c r="H73" s="18"/>
      <c r="J73" s="14"/>
    </row>
    <row r="74" spans="2:25" x14ac:dyDescent="0.2">
      <c r="C74" s="14"/>
      <c r="H74" s="18"/>
      <c r="J74" s="14"/>
    </row>
    <row r="75" spans="2:25" x14ac:dyDescent="0.2">
      <c r="C75" s="14"/>
      <c r="G75" s="17"/>
      <c r="H75" s="18"/>
      <c r="J75" s="14"/>
    </row>
    <row r="76" spans="2:25" x14ac:dyDescent="0.2">
      <c r="B76" s="11"/>
      <c r="C76" s="14"/>
      <c r="G76" s="17"/>
      <c r="H76" s="18"/>
      <c r="J76" s="14"/>
      <c r="N76" s="20"/>
      <c r="R76" s="15"/>
      <c r="S76" s="20"/>
      <c r="X76" s="22"/>
      <c r="Y76" s="15"/>
    </row>
    <row r="77" spans="2:25" x14ac:dyDescent="0.2">
      <c r="B77" s="11"/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2:25" x14ac:dyDescent="0.2">
      <c r="B78" s="11"/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2:25" x14ac:dyDescent="0.2">
      <c r="B79" s="11"/>
      <c r="C79" s="14"/>
      <c r="G79" s="17"/>
      <c r="H79" s="18"/>
      <c r="J79" s="14"/>
      <c r="N79" s="20"/>
    </row>
    <row r="80" spans="2:25" x14ac:dyDescent="0.2">
      <c r="B80" s="11"/>
      <c r="C80" s="14"/>
      <c r="G80" s="17"/>
      <c r="H80" s="18"/>
      <c r="J80" s="14"/>
      <c r="N80" s="25"/>
      <c r="P80" s="25"/>
      <c r="R80" s="25"/>
      <c r="S80" s="25"/>
      <c r="X80" s="25"/>
    </row>
    <row r="81" spans="2:26" x14ac:dyDescent="0.2">
      <c r="B81" s="11"/>
      <c r="C81" s="14"/>
      <c r="G81" s="17"/>
      <c r="H81" s="18"/>
      <c r="J81" s="14"/>
    </row>
    <row r="82" spans="2:26" x14ac:dyDescent="0.2">
      <c r="B82" s="11"/>
      <c r="C82" s="14"/>
      <c r="G82" s="17"/>
      <c r="H82" s="18"/>
      <c r="J82" s="14"/>
    </row>
    <row r="83" spans="2:26" x14ac:dyDescent="0.2">
      <c r="B83" s="11"/>
      <c r="C83" s="14"/>
      <c r="G83" s="17"/>
      <c r="H83" s="18"/>
      <c r="J83" s="14"/>
      <c r="N83" s="20"/>
      <c r="R83" s="15"/>
      <c r="S83" s="20"/>
      <c r="X83" s="22"/>
      <c r="Y83" s="15"/>
    </row>
    <row r="84" spans="2:26" x14ac:dyDescent="0.2">
      <c r="B84" s="11"/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2:26" x14ac:dyDescent="0.2">
      <c r="B85" s="11"/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2:26" x14ac:dyDescent="0.2">
      <c r="B86" s="11"/>
      <c r="C86" s="14"/>
      <c r="G86" s="17"/>
      <c r="H86" s="18"/>
      <c r="J86" s="14"/>
    </row>
    <row r="87" spans="2:26" x14ac:dyDescent="0.2">
      <c r="B87" s="11"/>
      <c r="C87" s="14"/>
      <c r="H87" s="18"/>
      <c r="J87" s="14"/>
    </row>
    <row r="88" spans="2:26" x14ac:dyDescent="0.2">
      <c r="B88" s="11"/>
      <c r="C88" s="14"/>
      <c r="H88" s="18"/>
      <c r="J88" s="14"/>
    </row>
    <row r="89" spans="2:26" x14ac:dyDescent="0.2">
      <c r="B89" s="11"/>
      <c r="C89" s="14"/>
      <c r="H89" s="18"/>
      <c r="J89" s="14"/>
    </row>
    <row r="90" spans="2:26" x14ac:dyDescent="0.2">
      <c r="B90" s="11"/>
      <c r="C90" s="14"/>
      <c r="G90" s="17"/>
      <c r="H90" s="18"/>
      <c r="J90" s="14"/>
      <c r="Z90" s="20"/>
    </row>
    <row r="91" spans="2:26" x14ac:dyDescent="0.2">
      <c r="B91" s="11"/>
      <c r="C91" s="14"/>
      <c r="G91" s="17"/>
      <c r="H91" s="18"/>
      <c r="J91" s="14"/>
      <c r="N91" s="20"/>
      <c r="R91" s="15"/>
      <c r="S91" s="20"/>
      <c r="X91" s="22"/>
      <c r="Y91" s="15"/>
    </row>
    <row r="92" spans="2:26" x14ac:dyDescent="0.2">
      <c r="B92" s="11"/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2:26" x14ac:dyDescent="0.2">
      <c r="B93" s="11"/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2:26" x14ac:dyDescent="0.2">
      <c r="B94" s="11"/>
      <c r="C94" s="14"/>
      <c r="G94" s="17"/>
      <c r="H94" s="18"/>
      <c r="J94" s="14"/>
    </row>
    <row r="95" spans="2:26" x14ac:dyDescent="0.2">
      <c r="B95" s="11"/>
      <c r="C95" s="14"/>
      <c r="H95" s="18"/>
      <c r="J95" s="14"/>
    </row>
    <row r="96" spans="2:26" x14ac:dyDescent="0.2">
      <c r="B96" s="11"/>
      <c r="C96" s="14"/>
      <c r="G96" s="17"/>
      <c r="H96" s="18"/>
      <c r="J96" s="14"/>
      <c r="R96" s="26"/>
      <c r="S96" s="20"/>
      <c r="X96" s="14"/>
    </row>
    <row r="97" spans="2:25" x14ac:dyDescent="0.2">
      <c r="B97" s="11"/>
      <c r="C97" s="14"/>
      <c r="G97" s="17"/>
      <c r="H97" s="18"/>
      <c r="J97" s="14"/>
    </row>
    <row r="98" spans="2:25" x14ac:dyDescent="0.2">
      <c r="B98" s="11"/>
      <c r="C98" s="14"/>
      <c r="G98" s="17"/>
      <c r="H98" s="18"/>
      <c r="J98" s="14"/>
      <c r="N98" s="20"/>
      <c r="R98" s="15"/>
      <c r="S98" s="20"/>
      <c r="X98" s="22"/>
      <c r="Y98" s="15"/>
    </row>
    <row r="99" spans="2:25" x14ac:dyDescent="0.2">
      <c r="B99" s="11"/>
      <c r="C99" s="14"/>
      <c r="G99" s="17"/>
      <c r="H99" s="18"/>
      <c r="J99" s="14"/>
      <c r="R99" s="22"/>
      <c r="S99" s="20"/>
      <c r="T99" s="15"/>
      <c r="U99" s="15"/>
      <c r="V99" s="15"/>
      <c r="W99" s="15"/>
      <c r="X99" s="22"/>
      <c r="Y99" s="15"/>
    </row>
    <row r="100" spans="2:25" x14ac:dyDescent="0.2">
      <c r="B100" s="11"/>
      <c r="C100" s="14"/>
      <c r="G100" s="17"/>
      <c r="H100" s="18"/>
      <c r="J100" s="14"/>
      <c r="N100" s="20"/>
      <c r="P100" s="20"/>
      <c r="R100" s="22"/>
      <c r="S100" s="20"/>
      <c r="T100" s="15"/>
      <c r="U100" s="15"/>
      <c r="V100" s="15"/>
      <c r="W100" s="15"/>
      <c r="X100" s="22"/>
      <c r="Y100" s="15"/>
    </row>
    <row r="101" spans="2:25" x14ac:dyDescent="0.2">
      <c r="B101" s="11"/>
      <c r="C101" s="14"/>
      <c r="G101" s="17"/>
      <c r="H101" s="18"/>
      <c r="J101" s="14"/>
    </row>
    <row r="102" spans="2:25" x14ac:dyDescent="0.2">
      <c r="B102" s="11"/>
      <c r="C102" s="14"/>
      <c r="H102" s="18"/>
      <c r="J102" s="14"/>
    </row>
    <row r="103" spans="2:25" x14ac:dyDescent="0.2">
      <c r="B103" s="11"/>
      <c r="C103" s="14"/>
      <c r="G103" s="17"/>
      <c r="H103" s="18"/>
      <c r="J103" s="14"/>
    </row>
    <row r="104" spans="2:25" x14ac:dyDescent="0.2">
      <c r="B104" s="11"/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2:25" x14ac:dyDescent="0.2">
      <c r="B105" s="11"/>
      <c r="C105" s="14"/>
      <c r="G105" s="17"/>
      <c r="H105" s="18"/>
      <c r="J105" s="14"/>
      <c r="R105" s="22"/>
      <c r="S105" s="20"/>
      <c r="T105" s="15"/>
      <c r="U105" s="15"/>
      <c r="V105" s="15"/>
      <c r="W105" s="15"/>
      <c r="X105" s="22"/>
      <c r="Y105" s="15"/>
    </row>
    <row r="106" spans="2:25" x14ac:dyDescent="0.2">
      <c r="B106" s="11"/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2:25" x14ac:dyDescent="0.2">
      <c r="B107" s="11"/>
      <c r="C107" s="14"/>
      <c r="G107" s="17"/>
      <c r="H107" s="18"/>
      <c r="J107" s="14"/>
    </row>
    <row r="108" spans="2:25" x14ac:dyDescent="0.2">
      <c r="B108" s="11"/>
      <c r="C108" s="14"/>
      <c r="H108" s="18"/>
      <c r="J108" s="14"/>
    </row>
    <row r="109" spans="2:25" x14ac:dyDescent="0.2">
      <c r="B109" s="11"/>
      <c r="C109" s="14"/>
      <c r="H109" s="18"/>
      <c r="J109" s="14"/>
    </row>
    <row r="110" spans="2:25" x14ac:dyDescent="0.2">
      <c r="B110" s="11"/>
      <c r="C110" s="14"/>
      <c r="H110" s="18"/>
      <c r="J110" s="14"/>
    </row>
    <row r="111" spans="2:25" x14ac:dyDescent="0.2">
      <c r="B111" s="11"/>
      <c r="C111" s="14"/>
      <c r="H111" s="18"/>
      <c r="J111" s="14"/>
    </row>
    <row r="112" spans="2:25" x14ac:dyDescent="0.2">
      <c r="B112" s="11"/>
      <c r="C112" s="14"/>
      <c r="H112" s="18"/>
      <c r="J112" s="14"/>
    </row>
    <row r="113" spans="2:25" x14ac:dyDescent="0.2">
      <c r="B113" s="11"/>
      <c r="C113" s="14"/>
      <c r="G113" s="17"/>
      <c r="H113" s="18"/>
      <c r="J113" s="14"/>
    </row>
    <row r="114" spans="2:25" x14ac:dyDescent="0.2">
      <c r="B114" s="11"/>
      <c r="C114" s="14"/>
      <c r="G114" s="17"/>
      <c r="H114" s="18"/>
      <c r="J114" s="14"/>
      <c r="N114" s="20"/>
      <c r="R114" s="15"/>
      <c r="S114" s="20"/>
      <c r="X114" s="22"/>
      <c r="Y114" s="15"/>
    </row>
    <row r="115" spans="2:25" x14ac:dyDescent="0.2">
      <c r="B115" s="11"/>
      <c r="C115" s="14"/>
      <c r="H115" s="18"/>
      <c r="J115" s="14"/>
    </row>
    <row r="116" spans="2:25" x14ac:dyDescent="0.2">
      <c r="B116" s="11"/>
      <c r="C116" s="14"/>
      <c r="G116" s="17"/>
      <c r="H116" s="18"/>
      <c r="J116" s="14"/>
      <c r="N116" s="20"/>
      <c r="P116" s="20"/>
      <c r="R116" s="22"/>
      <c r="S116" s="20"/>
      <c r="T116" s="15"/>
      <c r="U116" s="15"/>
      <c r="V116" s="15"/>
      <c r="W116" s="15"/>
      <c r="X116" s="22"/>
      <c r="Y116" s="15"/>
    </row>
    <row r="117" spans="2:25" x14ac:dyDescent="0.2">
      <c r="B117" s="11"/>
      <c r="C117" s="14"/>
      <c r="G117" s="17"/>
      <c r="H117" s="18"/>
      <c r="J117" s="14"/>
    </row>
    <row r="118" spans="2:25" x14ac:dyDescent="0.2">
      <c r="B118" s="11"/>
      <c r="C118" s="14"/>
      <c r="G118" s="17"/>
      <c r="H118" s="18"/>
      <c r="J118" s="14"/>
    </row>
    <row r="119" spans="2:25" x14ac:dyDescent="0.2">
      <c r="B119" s="11"/>
      <c r="C119" s="14"/>
      <c r="H119" s="18"/>
      <c r="J119" s="14"/>
    </row>
    <row r="120" spans="2:25" x14ac:dyDescent="0.2">
      <c r="B120" s="11"/>
      <c r="C120" s="14"/>
      <c r="H120" s="18"/>
      <c r="J120" s="14"/>
    </row>
    <row r="121" spans="2:25" x14ac:dyDescent="0.2">
      <c r="B121" s="11"/>
      <c r="C121" s="14"/>
      <c r="H121" s="18"/>
      <c r="J121" s="14"/>
    </row>
    <row r="122" spans="2:25" x14ac:dyDescent="0.2">
      <c r="B122" s="11"/>
      <c r="C122" s="14"/>
      <c r="H122" s="18"/>
      <c r="J122" s="14"/>
    </row>
    <row r="123" spans="2:25" x14ac:dyDescent="0.2">
      <c r="B123" s="11"/>
      <c r="C123" s="14"/>
      <c r="H123" s="18"/>
      <c r="J123" s="14"/>
    </row>
    <row r="124" spans="2:25" x14ac:dyDescent="0.2">
      <c r="B124" s="11"/>
      <c r="C124" s="14"/>
      <c r="G124" s="17"/>
      <c r="H124" s="18"/>
      <c r="J124" s="14"/>
    </row>
    <row r="125" spans="2:25" x14ac:dyDescent="0.2">
      <c r="B125" s="11"/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2:25" x14ac:dyDescent="0.2">
      <c r="B126" s="11"/>
      <c r="C126" s="14"/>
      <c r="G126" s="17"/>
      <c r="H126" s="18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2:25" x14ac:dyDescent="0.2">
      <c r="B127" s="11"/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2:25" x14ac:dyDescent="0.2">
      <c r="B128" s="11"/>
      <c r="C128" s="14"/>
      <c r="G128" s="17"/>
      <c r="H128" s="18"/>
      <c r="J128" s="14"/>
    </row>
    <row r="129" spans="2:26" x14ac:dyDescent="0.2">
      <c r="B129" s="11"/>
      <c r="C129" s="14"/>
      <c r="G129" s="17"/>
      <c r="H129" s="18"/>
      <c r="J129" s="14"/>
    </row>
    <row r="130" spans="2:26" x14ac:dyDescent="0.2">
      <c r="B130" s="11"/>
      <c r="C130" s="14"/>
      <c r="H130" s="18"/>
      <c r="J130" s="14"/>
    </row>
    <row r="131" spans="2:26" x14ac:dyDescent="0.2">
      <c r="B131" s="11"/>
      <c r="C131" s="14"/>
      <c r="H131" s="18"/>
      <c r="J131" s="14"/>
    </row>
    <row r="132" spans="2:26" x14ac:dyDescent="0.2">
      <c r="B132" s="11"/>
      <c r="C132" s="14"/>
      <c r="H132" s="18"/>
      <c r="J132" s="14"/>
    </row>
    <row r="133" spans="2:26" x14ac:dyDescent="0.2">
      <c r="B133" s="11"/>
      <c r="C133" s="14"/>
      <c r="G133" s="17"/>
      <c r="H133" s="18"/>
      <c r="J133" s="14"/>
      <c r="Z133" s="20"/>
    </row>
    <row r="134" spans="2:26" x14ac:dyDescent="0.2">
      <c r="B134" s="11"/>
      <c r="C134" s="14"/>
      <c r="G134" s="17"/>
      <c r="H134" s="18"/>
      <c r="J134" s="14"/>
      <c r="N134" s="20"/>
    </row>
    <row r="135" spans="2:26" x14ac:dyDescent="0.2">
      <c r="B135" s="11"/>
      <c r="C135" s="14"/>
      <c r="G135" s="17"/>
      <c r="H135" s="18"/>
      <c r="J135" s="14"/>
      <c r="N135" s="20"/>
    </row>
    <row r="136" spans="2:26" x14ac:dyDescent="0.2">
      <c r="B136" s="11"/>
      <c r="C136" s="14"/>
      <c r="G136" s="17"/>
      <c r="H136" s="18"/>
      <c r="J136" s="14"/>
    </row>
    <row r="137" spans="2:26" x14ac:dyDescent="0.2">
      <c r="B137" s="11"/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2:26" x14ac:dyDescent="0.2">
      <c r="B138" s="11"/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2:26" x14ac:dyDescent="0.2">
      <c r="B139" s="11"/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2:26" x14ac:dyDescent="0.2">
      <c r="B140" s="11"/>
      <c r="C140" s="14"/>
      <c r="G140" s="17"/>
      <c r="H140" s="18"/>
      <c r="J140" s="14"/>
    </row>
    <row r="141" spans="2:26" x14ac:dyDescent="0.2">
      <c r="B141" s="11"/>
      <c r="C141" s="14"/>
      <c r="G141" s="17"/>
      <c r="H141" s="18"/>
      <c r="J141" s="14"/>
    </row>
    <row r="142" spans="2:26" x14ac:dyDescent="0.2">
      <c r="B142" s="11"/>
      <c r="C142" s="14"/>
      <c r="G142" s="17"/>
      <c r="H142" s="16"/>
      <c r="J142" s="14"/>
    </row>
    <row r="143" spans="2:26" x14ac:dyDescent="0.2">
      <c r="B143" s="11"/>
      <c r="C143" s="14"/>
      <c r="G143" s="17"/>
      <c r="H143" s="16"/>
      <c r="J143" s="14"/>
      <c r="R143" s="26"/>
      <c r="S143" s="20"/>
      <c r="W143" s="14"/>
      <c r="X143" s="14"/>
      <c r="Y143" s="27"/>
    </row>
    <row r="144" spans="2:26" x14ac:dyDescent="0.2">
      <c r="B144" s="11"/>
      <c r="C144" s="14"/>
      <c r="G144" s="17"/>
      <c r="H144" s="16"/>
      <c r="J144" s="14"/>
      <c r="R144" s="26"/>
      <c r="S144" s="20"/>
      <c r="X144" s="14"/>
    </row>
    <row r="145" spans="2:25" x14ac:dyDescent="0.2">
      <c r="B145" s="11"/>
      <c r="C145" s="14"/>
      <c r="G145" s="17"/>
      <c r="H145" s="16"/>
      <c r="J145" s="14"/>
    </row>
    <row r="146" spans="2:25" x14ac:dyDescent="0.2">
      <c r="B146" s="11"/>
      <c r="C146" s="14"/>
      <c r="G146" s="17"/>
      <c r="H146" s="16"/>
      <c r="J146" s="14"/>
      <c r="N146" s="20"/>
      <c r="R146" s="15"/>
      <c r="S146" s="20"/>
      <c r="X146" s="22"/>
      <c r="Y146" s="15"/>
    </row>
    <row r="147" spans="2:25" x14ac:dyDescent="0.2">
      <c r="B147" s="11"/>
      <c r="C147" s="14"/>
      <c r="G147" s="17"/>
      <c r="H147" s="16"/>
      <c r="J147" s="14"/>
      <c r="R147" s="22"/>
      <c r="S147" s="20"/>
      <c r="T147" s="15"/>
      <c r="U147" s="15"/>
      <c r="V147" s="15"/>
      <c r="W147" s="15"/>
      <c r="X147" s="22"/>
      <c r="Y147" s="15"/>
    </row>
    <row r="148" spans="2:25" x14ac:dyDescent="0.2">
      <c r="B148" s="11"/>
      <c r="C148" s="14"/>
      <c r="G148" s="17"/>
      <c r="H148" s="16"/>
      <c r="J148" s="14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2:25" x14ac:dyDescent="0.2">
      <c r="B149" s="11"/>
      <c r="C149" s="14"/>
    </row>
    <row r="150" spans="2:25" x14ac:dyDescent="0.2">
      <c r="B150" s="11"/>
      <c r="C150" s="14"/>
    </row>
    <row r="151" spans="2:25" x14ac:dyDescent="0.2">
      <c r="B151" s="11"/>
      <c r="C151" s="14"/>
      <c r="G151" s="17"/>
      <c r="H151" s="16"/>
      <c r="J151" s="14"/>
      <c r="R151" s="26"/>
      <c r="S151" s="20"/>
      <c r="W151" s="14"/>
      <c r="X151" s="14"/>
      <c r="Y151" s="27"/>
    </row>
    <row r="152" spans="2:25" x14ac:dyDescent="0.2">
      <c r="B152" s="11"/>
      <c r="C152" s="14"/>
      <c r="G152" s="17"/>
      <c r="H152" s="16"/>
      <c r="J152" s="14"/>
      <c r="R152" s="26"/>
      <c r="S152" s="20"/>
      <c r="X152" s="14"/>
    </row>
    <row r="153" spans="2:25" x14ac:dyDescent="0.2">
      <c r="B153" s="11"/>
      <c r="C153" s="14"/>
      <c r="G153" s="17"/>
      <c r="H153" s="16"/>
      <c r="J153" s="14"/>
    </row>
    <row r="154" spans="2:25" x14ac:dyDescent="0.2">
      <c r="B154" s="11"/>
      <c r="C154" s="14"/>
      <c r="G154" s="17"/>
      <c r="H154" s="16"/>
      <c r="J154" s="14"/>
      <c r="N154" s="20"/>
      <c r="R154" s="15"/>
      <c r="S154" s="20"/>
      <c r="X154" s="22"/>
      <c r="Y154" s="15"/>
    </row>
    <row r="155" spans="2:25" x14ac:dyDescent="0.2">
      <c r="B155" s="11"/>
      <c r="C155" s="14"/>
      <c r="G155" s="17"/>
      <c r="H155" s="16"/>
      <c r="J155" s="14"/>
      <c r="R155" s="22"/>
      <c r="S155" s="20"/>
      <c r="T155" s="15"/>
      <c r="U155" s="15"/>
      <c r="V155" s="15"/>
      <c r="W155" s="15"/>
      <c r="X155" s="22"/>
      <c r="Y155" s="15"/>
    </row>
    <row r="156" spans="2:25" x14ac:dyDescent="0.2">
      <c r="B156" s="11"/>
      <c r="C156" s="14"/>
      <c r="G156" s="17"/>
      <c r="H156" s="16"/>
      <c r="J156" s="14"/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7" spans="2:25" x14ac:dyDescent="0.2">
      <c r="B157" s="11"/>
      <c r="C157" s="14"/>
      <c r="G157" s="17"/>
      <c r="H157" s="16"/>
      <c r="J157" s="14"/>
      <c r="N157" s="20"/>
    </row>
    <row r="158" spans="2:25" x14ac:dyDescent="0.2">
      <c r="B158" s="11"/>
      <c r="C158" s="14"/>
      <c r="N158" s="25"/>
      <c r="P158" s="25"/>
      <c r="R158" s="25"/>
      <c r="S158" s="25"/>
      <c r="X158" s="25"/>
    </row>
    <row r="159" spans="2:25" x14ac:dyDescent="0.2">
      <c r="B159" s="11"/>
      <c r="C159" s="14"/>
    </row>
    <row r="160" spans="2:25" x14ac:dyDescent="0.2">
      <c r="B160" s="11"/>
      <c r="C160" s="14"/>
      <c r="N160" s="20"/>
      <c r="R160" s="15"/>
      <c r="S160" s="20"/>
      <c r="X160" s="22"/>
      <c r="Y160" s="15"/>
    </row>
    <row r="161" spans="2:26" x14ac:dyDescent="0.2">
      <c r="B161" s="11"/>
      <c r="C161" s="14"/>
      <c r="R161" s="22"/>
      <c r="S161" s="20"/>
      <c r="T161" s="15"/>
      <c r="U161" s="15"/>
      <c r="V161" s="15"/>
      <c r="W161" s="15"/>
      <c r="X161" s="22"/>
      <c r="Y161" s="15"/>
    </row>
    <row r="162" spans="2:26" x14ac:dyDescent="0.2">
      <c r="B162" s="11"/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3" spans="2:26" x14ac:dyDescent="0.2">
      <c r="B163" s="11"/>
      <c r="N163" s="20"/>
    </row>
    <row r="164" spans="2:26" x14ac:dyDescent="0.2">
      <c r="B164" s="11"/>
      <c r="N164" s="25"/>
      <c r="P164" s="25"/>
      <c r="R164" s="25"/>
      <c r="S164" s="25"/>
      <c r="X164" s="25"/>
    </row>
    <row r="166" spans="2:26" x14ac:dyDescent="0.2">
      <c r="B166" s="11"/>
      <c r="N166" s="20"/>
      <c r="R166" s="15"/>
      <c r="S166" s="20"/>
      <c r="X166" s="22"/>
      <c r="Y166" s="15"/>
    </row>
    <row r="167" spans="2:26" x14ac:dyDescent="0.2">
      <c r="B167" s="11"/>
      <c r="R167" s="22"/>
      <c r="S167" s="20"/>
      <c r="T167" s="15"/>
      <c r="U167" s="15"/>
      <c r="V167" s="15"/>
      <c r="W167" s="15"/>
      <c r="X167" s="22"/>
      <c r="Y167" s="15"/>
    </row>
    <row r="168" spans="2:26" x14ac:dyDescent="0.2">
      <c r="B168" s="11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72" spans="2:26" x14ac:dyDescent="0.2">
      <c r="B172" s="11"/>
      <c r="E172" s="11"/>
      <c r="F172" s="11"/>
      <c r="R172" s="26"/>
      <c r="S172" s="20"/>
      <c r="W172" s="14"/>
      <c r="X172" s="14"/>
      <c r="Y172" s="27"/>
    </row>
    <row r="173" spans="2:26" x14ac:dyDescent="0.2">
      <c r="B173" s="11"/>
      <c r="E173" s="11"/>
      <c r="F173" s="11"/>
      <c r="R173" s="26"/>
      <c r="S173" s="20"/>
      <c r="X173" s="14"/>
      <c r="Z173" s="20"/>
    </row>
    <row r="174" spans="2:26" x14ac:dyDescent="0.2">
      <c r="B174" s="11"/>
      <c r="E174" s="11"/>
      <c r="F174" s="11"/>
      <c r="N174" s="20"/>
      <c r="R174" s="15"/>
      <c r="S174" s="20"/>
      <c r="X174" s="22"/>
      <c r="Y174" s="15"/>
    </row>
    <row r="175" spans="2:26" x14ac:dyDescent="0.2">
      <c r="B175" s="11"/>
      <c r="E175" s="11"/>
      <c r="F175" s="11"/>
      <c r="R175" s="22"/>
      <c r="S175" s="20"/>
      <c r="T175" s="15"/>
      <c r="U175" s="15"/>
      <c r="V175" s="15"/>
      <c r="W175" s="15"/>
      <c r="X175" s="22"/>
      <c r="Y175" s="15"/>
    </row>
    <row r="176" spans="2:26" x14ac:dyDescent="0.2">
      <c r="B176" s="11"/>
      <c r="E176" s="11"/>
      <c r="F176" s="11"/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8" spans="2:25" x14ac:dyDescent="0.2">
      <c r="B178" s="11"/>
      <c r="E178" s="11"/>
      <c r="F178" s="11"/>
      <c r="R178" s="26"/>
      <c r="S178" s="20"/>
      <c r="W178" s="14"/>
      <c r="X178" s="14"/>
      <c r="Y178" s="27"/>
    </row>
    <row r="179" spans="2:25" x14ac:dyDescent="0.2">
      <c r="B179" s="11"/>
      <c r="E179" s="11"/>
      <c r="F179" s="11"/>
      <c r="R179" s="26"/>
      <c r="S179" s="20"/>
      <c r="X179" s="14"/>
    </row>
    <row r="181" spans="2:25" x14ac:dyDescent="0.2">
      <c r="B181" s="11"/>
      <c r="E181" s="11"/>
      <c r="F181" s="11"/>
      <c r="N181" s="20"/>
      <c r="R181" s="15"/>
      <c r="S181" s="20"/>
      <c r="X181" s="22"/>
      <c r="Y181" s="15"/>
    </row>
    <row r="182" spans="2:25" x14ac:dyDescent="0.2">
      <c r="B182" s="11"/>
      <c r="E182" s="11"/>
      <c r="F182" s="11"/>
      <c r="R182" s="22"/>
      <c r="S182" s="20"/>
      <c r="T182" s="15"/>
      <c r="U182" s="15"/>
      <c r="V182" s="15"/>
      <c r="W182" s="15"/>
      <c r="X182" s="22"/>
      <c r="Y182" s="15"/>
    </row>
    <row r="183" spans="2:25" x14ac:dyDescent="0.2">
      <c r="B183" s="11"/>
      <c r="E183" s="11"/>
      <c r="F183" s="11"/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4" spans="2:25" x14ac:dyDescent="0.2">
      <c r="B184" s="11"/>
      <c r="E184" s="11"/>
      <c r="F184" s="11"/>
      <c r="N184" s="20"/>
    </row>
    <row r="185" spans="2:25" x14ac:dyDescent="0.2">
      <c r="B185" s="11"/>
      <c r="E185" s="11"/>
      <c r="F185" s="11"/>
      <c r="N185" s="25"/>
      <c r="P185" s="25"/>
      <c r="R185" s="25"/>
      <c r="S185" s="25"/>
      <c r="X185" s="25"/>
    </row>
    <row r="187" spans="2:25" x14ac:dyDescent="0.2">
      <c r="B187" s="11"/>
      <c r="E187" s="11"/>
      <c r="F187" s="11"/>
      <c r="N187" s="20"/>
      <c r="R187" s="15"/>
      <c r="S187" s="20"/>
      <c r="X187" s="22"/>
      <c r="Y187" s="15"/>
    </row>
    <row r="188" spans="2:25" x14ac:dyDescent="0.2">
      <c r="B188" s="11"/>
      <c r="E188" s="11"/>
      <c r="F188" s="11"/>
      <c r="R188" s="22"/>
      <c r="S188" s="20"/>
      <c r="T188" s="15"/>
      <c r="U188" s="15"/>
      <c r="V188" s="15"/>
      <c r="W188" s="15"/>
      <c r="X188" s="22"/>
      <c r="Y188" s="15"/>
    </row>
    <row r="189" spans="2:25" x14ac:dyDescent="0.2">
      <c r="B189" s="11"/>
      <c r="E189" s="11"/>
      <c r="F189" s="11"/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5" spans="2:25" x14ac:dyDescent="0.2">
      <c r="B195" s="11"/>
      <c r="E195" s="11"/>
      <c r="F195" s="11"/>
      <c r="R195" s="26"/>
      <c r="S195" s="20"/>
      <c r="W195" s="14"/>
      <c r="X195" s="14"/>
      <c r="Y195" s="27"/>
    </row>
    <row r="196" spans="2:25" x14ac:dyDescent="0.2">
      <c r="B196" s="11"/>
      <c r="E196" s="11"/>
      <c r="F196" s="11"/>
      <c r="R196" s="26"/>
      <c r="S196" s="20"/>
      <c r="X196" s="14"/>
    </row>
    <row r="198" spans="2:25" x14ac:dyDescent="0.2">
      <c r="B198" s="11"/>
      <c r="E198" s="11"/>
      <c r="F198" s="11"/>
      <c r="N198" s="20"/>
      <c r="R198" s="15"/>
      <c r="S198" s="20"/>
      <c r="X198" s="22"/>
      <c r="Y198" s="15"/>
    </row>
    <row r="199" spans="2:25" x14ac:dyDescent="0.2">
      <c r="B199" s="11"/>
      <c r="E199" s="11"/>
      <c r="F199" s="11"/>
      <c r="R199" s="22"/>
      <c r="S199" s="20"/>
      <c r="T199" s="15"/>
      <c r="U199" s="15"/>
      <c r="V199" s="15"/>
      <c r="W199" s="15"/>
      <c r="X199" s="22"/>
      <c r="Y199" s="15"/>
    </row>
    <row r="200" spans="2:25" x14ac:dyDescent="0.2">
      <c r="B200" s="11"/>
      <c r="E200" s="11"/>
      <c r="F200" s="11"/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2:25" x14ac:dyDescent="0.2">
      <c r="B202" s="11"/>
      <c r="E202" s="11"/>
      <c r="F202" s="11"/>
      <c r="R202" s="26"/>
      <c r="S202" s="20"/>
      <c r="W202" s="14"/>
      <c r="X202" s="14"/>
      <c r="Y202" s="27"/>
    </row>
    <row r="203" spans="2:25" x14ac:dyDescent="0.2">
      <c r="B203" s="11"/>
      <c r="E203" s="11"/>
      <c r="F203" s="11"/>
      <c r="R203" s="26"/>
      <c r="S203" s="20"/>
      <c r="X203" s="14"/>
    </row>
    <row r="205" spans="2:25" x14ac:dyDescent="0.2">
      <c r="B205" s="11"/>
      <c r="E205" s="11"/>
      <c r="F205" s="11"/>
      <c r="N205" s="20"/>
      <c r="R205" s="15"/>
      <c r="S205" s="20"/>
      <c r="X205" s="22"/>
      <c r="Y205" s="15"/>
    </row>
    <row r="206" spans="2:25" x14ac:dyDescent="0.2">
      <c r="B206" s="11"/>
      <c r="E206" s="11"/>
      <c r="F206" s="11"/>
      <c r="R206" s="22"/>
      <c r="S206" s="20"/>
      <c r="T206" s="15"/>
      <c r="U206" s="15"/>
      <c r="V206" s="15"/>
      <c r="W206" s="15"/>
      <c r="X206" s="22"/>
      <c r="Y206" s="15"/>
    </row>
    <row r="207" spans="2:25" x14ac:dyDescent="0.2">
      <c r="B207" s="11"/>
      <c r="E207" s="11"/>
      <c r="F207" s="11"/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2:26" x14ac:dyDescent="0.2">
      <c r="B209" s="11"/>
      <c r="E209" s="11"/>
      <c r="F209" s="11"/>
      <c r="R209" s="26"/>
      <c r="S209" s="20"/>
      <c r="W209" s="14"/>
      <c r="X209" s="14"/>
      <c r="Y209" s="27"/>
    </row>
    <row r="210" spans="2:26" x14ac:dyDescent="0.2">
      <c r="B210" s="11"/>
      <c r="E210" s="11"/>
      <c r="F210" s="11"/>
      <c r="R210" s="26"/>
      <c r="S210" s="20"/>
      <c r="X210" s="14"/>
    </row>
    <row r="214" spans="2:26" x14ac:dyDescent="0.2">
      <c r="B214" s="11"/>
      <c r="E214" s="11"/>
      <c r="F214" s="11"/>
      <c r="Z214" s="20"/>
    </row>
    <row r="215" spans="2:26" x14ac:dyDescent="0.2">
      <c r="B215" s="11"/>
      <c r="E215" s="11"/>
      <c r="F215" s="11"/>
      <c r="N215" s="20"/>
    </row>
    <row r="216" spans="2:26" x14ac:dyDescent="0.2">
      <c r="B216" s="11"/>
      <c r="E216" s="11"/>
      <c r="F216" s="11"/>
      <c r="N216" s="20"/>
    </row>
    <row r="218" spans="2:26" x14ac:dyDescent="0.2">
      <c r="B218" s="11"/>
      <c r="E218" s="11"/>
      <c r="F218" s="11"/>
      <c r="N218" s="20"/>
      <c r="R218" s="15"/>
      <c r="S218" s="20"/>
      <c r="X218" s="22"/>
      <c r="Y218" s="15"/>
    </row>
    <row r="219" spans="2:26" x14ac:dyDescent="0.2">
      <c r="B219" s="11"/>
      <c r="E219" s="11"/>
      <c r="F219" s="11"/>
      <c r="R219" s="22"/>
      <c r="S219" s="20"/>
      <c r="T219" s="15"/>
      <c r="U219" s="15"/>
      <c r="V219" s="15"/>
      <c r="W219" s="15"/>
      <c r="X219" s="22"/>
      <c r="Y219" s="15"/>
    </row>
    <row r="220" spans="2:26" x14ac:dyDescent="0.2">
      <c r="B220" s="11"/>
      <c r="E220" s="11"/>
      <c r="F220" s="11"/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2" spans="2:26" x14ac:dyDescent="0.2">
      <c r="B222" s="11"/>
      <c r="E222" s="11"/>
      <c r="F222" s="11"/>
      <c r="R222" s="26"/>
      <c r="S222" s="20"/>
      <c r="W222" s="14"/>
      <c r="X222" s="14"/>
      <c r="Y222" s="27"/>
    </row>
    <row r="223" spans="2:26" x14ac:dyDescent="0.2">
      <c r="B223" s="11"/>
      <c r="E223" s="11"/>
      <c r="F223" s="11"/>
      <c r="R223" s="26"/>
      <c r="S223" s="20"/>
      <c r="X223" s="14"/>
    </row>
    <row r="225" spans="2:25" x14ac:dyDescent="0.2">
      <c r="B225" s="11"/>
      <c r="E225" s="11"/>
      <c r="F225" s="11"/>
      <c r="N225" s="20"/>
      <c r="R225" s="15"/>
      <c r="S225" s="20"/>
      <c r="X225" s="22"/>
      <c r="Y225" s="15"/>
    </row>
    <row r="226" spans="2:25" x14ac:dyDescent="0.2">
      <c r="B226" s="11"/>
      <c r="E226" s="11"/>
      <c r="F226" s="11"/>
      <c r="R226" s="22"/>
      <c r="S226" s="20"/>
      <c r="T226" s="15"/>
      <c r="U226" s="15"/>
      <c r="V226" s="15"/>
      <c r="W226" s="15"/>
      <c r="X226" s="22"/>
      <c r="Y226" s="15"/>
    </row>
    <row r="227" spans="2:25" x14ac:dyDescent="0.2">
      <c r="B227" s="11"/>
      <c r="E227" s="11"/>
      <c r="F227" s="11"/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32" spans="2:25" x14ac:dyDescent="0.2">
      <c r="B232" s="11"/>
      <c r="E232" s="11"/>
      <c r="F232" s="11"/>
      <c r="R232" s="26"/>
      <c r="S232" s="20"/>
      <c r="W232" s="14"/>
      <c r="X232" s="14"/>
      <c r="Y232" s="27"/>
    </row>
    <row r="233" spans="2:25" x14ac:dyDescent="0.2">
      <c r="B233" s="11"/>
      <c r="E233" s="11"/>
      <c r="F233" s="11"/>
      <c r="R233" s="26"/>
      <c r="S233" s="20"/>
      <c r="X233" s="14"/>
    </row>
    <row r="235" spans="2:25" x14ac:dyDescent="0.2">
      <c r="B235" s="11"/>
      <c r="E235" s="11"/>
      <c r="F235" s="11"/>
      <c r="N235" s="20"/>
      <c r="R235" s="15"/>
      <c r="S235" s="20"/>
      <c r="X235" s="22"/>
      <c r="Y235" s="15"/>
    </row>
    <row r="236" spans="2:25" x14ac:dyDescent="0.2">
      <c r="B236" s="11"/>
      <c r="E236" s="11"/>
      <c r="F236" s="11"/>
      <c r="R236" s="22"/>
      <c r="S236" s="20"/>
      <c r="T236" s="15"/>
      <c r="U236" s="15"/>
      <c r="V236" s="15"/>
      <c r="W236" s="15"/>
      <c r="X236" s="22"/>
      <c r="Y236" s="15"/>
    </row>
    <row r="237" spans="2:25" x14ac:dyDescent="0.2">
      <c r="B237" s="11"/>
      <c r="E237" s="11"/>
      <c r="F237" s="11"/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2:25" x14ac:dyDescent="0.2">
      <c r="B238" s="11"/>
      <c r="E238" s="11"/>
      <c r="F238" s="11"/>
      <c r="N238" s="20"/>
    </row>
    <row r="239" spans="2:25" x14ac:dyDescent="0.2">
      <c r="B239" s="11"/>
      <c r="E239" s="11"/>
      <c r="F239" s="11"/>
      <c r="N239" s="25"/>
      <c r="P239" s="25"/>
      <c r="R239" s="25"/>
      <c r="S239" s="25"/>
      <c r="X239" s="25"/>
    </row>
    <row r="241" spans="2:25" x14ac:dyDescent="0.2">
      <c r="B241" s="11"/>
      <c r="E241" s="11"/>
      <c r="F241" s="11"/>
      <c r="N241" s="20"/>
      <c r="R241" s="15"/>
      <c r="S241" s="20"/>
      <c r="X241" s="22"/>
      <c r="Y241" s="15"/>
    </row>
    <row r="242" spans="2:25" x14ac:dyDescent="0.2">
      <c r="B242" s="11"/>
      <c r="E242" s="11"/>
      <c r="F242" s="11"/>
      <c r="R242" s="22"/>
      <c r="S242" s="20"/>
      <c r="T242" s="15"/>
      <c r="U242" s="15"/>
      <c r="V242" s="15"/>
      <c r="W242" s="15"/>
      <c r="X242" s="22"/>
      <c r="Y242" s="15"/>
    </row>
    <row r="243" spans="2:25" x14ac:dyDescent="0.2">
      <c r="B243" s="11"/>
      <c r="E243" s="11"/>
      <c r="F243" s="11"/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4" spans="2:25" x14ac:dyDescent="0.2">
      <c r="B244" s="11"/>
      <c r="E244" s="11"/>
      <c r="F244" s="11"/>
      <c r="N244" s="20"/>
    </row>
    <row r="245" spans="2:25" x14ac:dyDescent="0.2">
      <c r="B245" s="11"/>
      <c r="E245" s="11"/>
      <c r="F245" s="11"/>
      <c r="N245" s="25"/>
      <c r="P245" s="25"/>
      <c r="R245" s="25"/>
      <c r="S245" s="25"/>
      <c r="X245" s="25"/>
    </row>
    <row r="247" spans="2:25" x14ac:dyDescent="0.2">
      <c r="B247" s="11"/>
      <c r="E247" s="11"/>
      <c r="F247" s="11"/>
      <c r="N247" s="20"/>
      <c r="R247" s="15"/>
      <c r="S247" s="20"/>
      <c r="X247" s="22"/>
      <c r="Y247" s="15"/>
    </row>
    <row r="248" spans="2:25" x14ac:dyDescent="0.2">
      <c r="B248" s="11"/>
      <c r="E248" s="11"/>
      <c r="F248" s="11"/>
      <c r="R248" s="22"/>
      <c r="S248" s="20"/>
      <c r="T248" s="15"/>
      <c r="U248" s="15"/>
      <c r="V248" s="15"/>
      <c r="W248" s="15"/>
      <c r="X248" s="22"/>
      <c r="Y248" s="15"/>
    </row>
    <row r="249" spans="2:25" x14ac:dyDescent="0.2">
      <c r="B249" s="11"/>
      <c r="E249" s="11"/>
      <c r="F249" s="11"/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2:25" x14ac:dyDescent="0.2">
      <c r="B250" s="11"/>
      <c r="E250" s="11"/>
      <c r="F250" s="11"/>
      <c r="N250" s="20"/>
    </row>
    <row r="252" spans="2:25" x14ac:dyDescent="0.2">
      <c r="B252" s="11"/>
      <c r="E252" s="11"/>
      <c r="F252" s="11"/>
      <c r="N252" s="20"/>
      <c r="R252" s="15"/>
      <c r="S252" s="20"/>
      <c r="X252" s="22"/>
      <c r="Y252" s="15"/>
    </row>
    <row r="253" spans="2:25" x14ac:dyDescent="0.2">
      <c r="B253" s="11"/>
      <c r="E253" s="11"/>
      <c r="F253" s="11"/>
      <c r="R253" s="22"/>
      <c r="S253" s="20"/>
      <c r="T253" s="15"/>
      <c r="U253" s="15"/>
      <c r="V253" s="15"/>
      <c r="W253" s="15"/>
      <c r="X253" s="22"/>
      <c r="Y253" s="15"/>
    </row>
    <row r="254" spans="2:25" x14ac:dyDescent="0.2">
      <c r="B254" s="11"/>
      <c r="E254" s="11"/>
      <c r="F254" s="11"/>
      <c r="N254" s="20"/>
      <c r="P254" s="20"/>
      <c r="R254" s="22"/>
      <c r="S254" s="20"/>
      <c r="T254" s="15"/>
      <c r="U254" s="15"/>
      <c r="V254" s="15"/>
      <c r="W254" s="15"/>
      <c r="X254" s="22"/>
      <c r="Y254" s="15"/>
    </row>
    <row r="255" spans="2:25" x14ac:dyDescent="0.2">
      <c r="B255" s="11"/>
      <c r="E255" s="11"/>
      <c r="F255" s="11"/>
      <c r="N255" s="20"/>
    </row>
    <row r="256" spans="2:25" x14ac:dyDescent="0.2">
      <c r="B256" s="11"/>
      <c r="E256" s="11"/>
      <c r="F256" s="11"/>
      <c r="N256" s="25"/>
      <c r="P256" s="25"/>
      <c r="R256" s="25"/>
      <c r="S256" s="25"/>
      <c r="X256" s="25"/>
    </row>
    <row r="258" spans="2:25" x14ac:dyDescent="0.2">
      <c r="B258" s="11"/>
      <c r="E258" s="11"/>
      <c r="F258" s="11"/>
      <c r="N258" s="20"/>
      <c r="R258" s="15"/>
      <c r="S258" s="20"/>
      <c r="X258" s="22"/>
      <c r="Y258" s="15"/>
    </row>
    <row r="259" spans="2:25" x14ac:dyDescent="0.2">
      <c r="B259" s="11"/>
      <c r="E259" s="11"/>
      <c r="F259" s="11"/>
      <c r="R259" s="22"/>
      <c r="S259" s="20"/>
      <c r="T259" s="15"/>
      <c r="U259" s="15"/>
      <c r="V259" s="15"/>
      <c r="W259" s="15"/>
      <c r="X259" s="22"/>
      <c r="Y259" s="15"/>
    </row>
    <row r="260" spans="2:25" x14ac:dyDescent="0.2">
      <c r="B260" s="11"/>
      <c r="E260" s="11"/>
      <c r="F260" s="11"/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2:25" x14ac:dyDescent="0.2">
      <c r="B262" s="11"/>
      <c r="E262" s="11"/>
      <c r="F262" s="11"/>
      <c r="R262" s="26"/>
      <c r="S262" s="20"/>
      <c r="W262" s="14"/>
      <c r="X262" s="14"/>
      <c r="Y262" s="27"/>
    </row>
    <row r="263" spans="2:25" x14ac:dyDescent="0.2">
      <c r="B263" s="11"/>
      <c r="E263" s="11"/>
      <c r="F263" s="11"/>
      <c r="R263" s="26"/>
      <c r="S263" s="20"/>
      <c r="X263" s="14"/>
    </row>
    <row r="266" spans="2:25" x14ac:dyDescent="0.2">
      <c r="B266" s="11"/>
      <c r="E266" s="11"/>
      <c r="F266" s="11"/>
      <c r="N266" s="25"/>
      <c r="P266" s="25"/>
      <c r="R266" s="25"/>
      <c r="S266" s="25"/>
      <c r="X266" s="25"/>
    </row>
    <row r="268" spans="2:25" x14ac:dyDescent="0.2">
      <c r="B268" s="11"/>
      <c r="E268" s="11"/>
      <c r="F268" s="11"/>
      <c r="N268" s="20"/>
      <c r="R268" s="15"/>
      <c r="S268" s="20"/>
      <c r="X268" s="22"/>
      <c r="Y268" s="15"/>
    </row>
    <row r="269" spans="2:25" x14ac:dyDescent="0.2">
      <c r="B269" s="11"/>
      <c r="E269" s="11"/>
      <c r="F269" s="11"/>
      <c r="R269" s="22"/>
      <c r="S269" s="20"/>
      <c r="T269" s="15"/>
      <c r="U269" s="15"/>
      <c r="V269" s="15"/>
      <c r="W269" s="15"/>
      <c r="X269" s="22"/>
      <c r="Y269" s="15"/>
    </row>
    <row r="270" spans="2:25" x14ac:dyDescent="0.2">
      <c r="B270" s="11"/>
      <c r="E270" s="11"/>
      <c r="F270" s="11"/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2:25" x14ac:dyDescent="0.2">
      <c r="B272" s="11"/>
      <c r="E272" s="11"/>
      <c r="F272" s="11"/>
      <c r="R272" s="26"/>
      <c r="S272" s="20"/>
      <c r="W272" s="14"/>
      <c r="X272" s="14"/>
      <c r="Y272" s="27"/>
    </row>
    <row r="273" spans="2:25" x14ac:dyDescent="0.2">
      <c r="B273" s="11"/>
      <c r="E273" s="11"/>
      <c r="F273" s="11"/>
      <c r="R273" s="26"/>
      <c r="S273" s="20"/>
      <c r="X273" s="14"/>
    </row>
    <row r="275" spans="2:25" x14ac:dyDescent="0.2">
      <c r="B275" s="11"/>
      <c r="E275" s="11"/>
      <c r="F275" s="11"/>
      <c r="N275" s="20"/>
      <c r="R275" s="15"/>
      <c r="S275" s="20"/>
      <c r="X275" s="22"/>
      <c r="Y275" s="15"/>
    </row>
    <row r="276" spans="2:25" x14ac:dyDescent="0.2">
      <c r="B276" s="11"/>
      <c r="E276" s="11"/>
      <c r="F276" s="11"/>
      <c r="R276" s="22"/>
      <c r="S276" s="20"/>
      <c r="T276" s="15"/>
      <c r="U276" s="15"/>
      <c r="V276" s="15"/>
      <c r="W276" s="15"/>
      <c r="X276" s="22"/>
      <c r="Y276" s="15"/>
    </row>
    <row r="277" spans="2:25" x14ac:dyDescent="0.2">
      <c r="B277" s="11"/>
      <c r="E277" s="11"/>
      <c r="F277" s="11"/>
      <c r="N277" s="20"/>
      <c r="P277" s="20"/>
      <c r="R277" s="22"/>
      <c r="S277" s="20"/>
      <c r="T277" s="15"/>
      <c r="U277" s="15"/>
      <c r="V277" s="15"/>
      <c r="W277" s="15"/>
      <c r="X277" s="22"/>
      <c r="Y277" s="15"/>
    </row>
    <row r="279" spans="2:25" x14ac:dyDescent="0.2">
      <c r="B279" s="11"/>
      <c r="E279" s="11"/>
      <c r="F279" s="11"/>
      <c r="R279" s="26"/>
      <c r="S279" s="20"/>
      <c r="W279" s="14"/>
      <c r="X279" s="14"/>
      <c r="Y279" s="27"/>
    </row>
    <row r="280" spans="2:25" x14ac:dyDescent="0.2">
      <c r="B280" s="11"/>
      <c r="E280" s="11"/>
      <c r="F280" s="11"/>
      <c r="R280" s="26"/>
      <c r="S280" s="20"/>
      <c r="X280" s="14"/>
    </row>
    <row r="282" spans="2:25" x14ac:dyDescent="0.2">
      <c r="B282" s="11"/>
      <c r="E282" s="11"/>
      <c r="F282" s="11"/>
      <c r="N282" s="20"/>
      <c r="R282" s="15"/>
      <c r="S282" s="20"/>
      <c r="X282" s="22"/>
      <c r="Y282" s="15"/>
    </row>
    <row r="283" spans="2:25" x14ac:dyDescent="0.2">
      <c r="B283" s="11"/>
      <c r="E283" s="11"/>
      <c r="F283" s="11"/>
      <c r="R283" s="22"/>
      <c r="S283" s="20"/>
      <c r="T283" s="15"/>
      <c r="U283" s="15"/>
      <c r="V283" s="15"/>
      <c r="W283" s="15"/>
      <c r="X283" s="22"/>
      <c r="Y283" s="15"/>
    </row>
    <row r="284" spans="2:25" x14ac:dyDescent="0.2">
      <c r="B284" s="11"/>
      <c r="E284" s="11"/>
      <c r="F284" s="11"/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86" spans="2:25" x14ac:dyDescent="0.2">
      <c r="B286" s="11"/>
      <c r="E286" s="11"/>
      <c r="F286" s="11"/>
      <c r="R286" s="26"/>
      <c r="S286" s="20"/>
      <c r="W286" s="14"/>
      <c r="X286" s="14"/>
      <c r="Y286" s="27"/>
    </row>
    <row r="287" spans="2:25" x14ac:dyDescent="0.2">
      <c r="B287" s="11"/>
      <c r="E287" s="11"/>
      <c r="F287" s="11"/>
      <c r="R287" s="26"/>
      <c r="S287" s="20"/>
      <c r="X287" s="14"/>
    </row>
    <row r="296" spans="2:26" x14ac:dyDescent="0.2">
      <c r="B296" s="11"/>
      <c r="E296" s="11"/>
      <c r="F296" s="11"/>
      <c r="Z296" s="20"/>
    </row>
    <row r="297" spans="2:26" x14ac:dyDescent="0.2">
      <c r="B297" s="11"/>
      <c r="E297" s="11"/>
      <c r="F297" s="11"/>
      <c r="N297" s="20"/>
    </row>
    <row r="298" spans="2:26" x14ac:dyDescent="0.2">
      <c r="B298" s="11"/>
      <c r="E298" s="11"/>
      <c r="F298" s="11"/>
      <c r="N298" s="20"/>
    </row>
    <row r="300" spans="2:26" x14ac:dyDescent="0.2">
      <c r="B300" s="11"/>
      <c r="E300" s="11"/>
      <c r="F300" s="11"/>
      <c r="N300" s="20"/>
      <c r="R300" s="15"/>
      <c r="S300" s="20"/>
      <c r="X300" s="22"/>
      <c r="Y300" s="15"/>
    </row>
    <row r="301" spans="2:26" x14ac:dyDescent="0.2">
      <c r="B301" s="11"/>
      <c r="E301" s="11"/>
      <c r="F301" s="11"/>
      <c r="R301" s="22"/>
      <c r="S301" s="20"/>
      <c r="T301" s="15"/>
      <c r="U301" s="15"/>
      <c r="V301" s="15"/>
      <c r="W301" s="15"/>
      <c r="X301" s="22"/>
      <c r="Y301" s="15"/>
    </row>
    <row r="302" spans="2:26" x14ac:dyDescent="0.2">
      <c r="B302" s="11"/>
      <c r="E302" s="11"/>
      <c r="F302" s="11"/>
      <c r="N302" s="20"/>
      <c r="P302" s="20"/>
      <c r="R302" s="22"/>
      <c r="S302" s="20"/>
      <c r="T302" s="15"/>
      <c r="U302" s="15"/>
      <c r="V302" s="15"/>
      <c r="W302" s="15"/>
      <c r="X302" s="22"/>
      <c r="Y302" s="15"/>
    </row>
    <row r="308" spans="2:25" x14ac:dyDescent="0.2">
      <c r="B308" s="11"/>
      <c r="E308" s="11"/>
      <c r="F308" s="11"/>
      <c r="R308" s="26"/>
      <c r="S308" s="20"/>
      <c r="W308" s="14"/>
      <c r="X308" s="14"/>
      <c r="Y308" s="27"/>
    </row>
    <row r="309" spans="2:25" x14ac:dyDescent="0.2">
      <c r="B309" s="11"/>
      <c r="E309" s="11"/>
      <c r="F309" s="11"/>
      <c r="R309" s="26"/>
      <c r="S309" s="20"/>
      <c r="X309" s="14"/>
    </row>
    <row r="311" spans="2:25" x14ac:dyDescent="0.2">
      <c r="B311" s="11"/>
      <c r="E311" s="11"/>
      <c r="F311" s="11"/>
      <c r="N311" s="20"/>
      <c r="R311" s="15"/>
      <c r="S311" s="20"/>
      <c r="X311" s="22"/>
      <c r="Y311" s="15"/>
    </row>
    <row r="312" spans="2:25" x14ac:dyDescent="0.2">
      <c r="B312" s="11"/>
      <c r="E312" s="11"/>
      <c r="F312" s="11"/>
      <c r="R312" s="22"/>
      <c r="S312" s="20"/>
      <c r="T312" s="15"/>
      <c r="U312" s="15"/>
      <c r="V312" s="15"/>
      <c r="W312" s="15"/>
      <c r="X312" s="22"/>
      <c r="Y312" s="15"/>
    </row>
    <row r="313" spans="2:25" x14ac:dyDescent="0.2">
      <c r="B313" s="11"/>
      <c r="E313" s="11"/>
      <c r="F313" s="11"/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20" spans="2:25" x14ac:dyDescent="0.2">
      <c r="B320" s="11"/>
      <c r="E320" s="11"/>
      <c r="F320" s="11"/>
      <c r="R320" s="26"/>
      <c r="S320" s="20"/>
      <c r="W320" s="14"/>
      <c r="X320" s="14"/>
      <c r="Y320" s="27"/>
    </row>
    <row r="321" spans="2:26" x14ac:dyDescent="0.2">
      <c r="B321" s="11"/>
      <c r="E321" s="11"/>
      <c r="F321" s="11"/>
      <c r="R321" s="26"/>
      <c r="S321" s="20"/>
      <c r="X321" s="14"/>
    </row>
    <row r="323" spans="2:26" x14ac:dyDescent="0.2">
      <c r="B323" s="11"/>
      <c r="E323" s="11"/>
      <c r="F323" s="11"/>
      <c r="N323" s="20"/>
      <c r="R323" s="15"/>
      <c r="S323" s="20"/>
      <c r="X323" s="22"/>
      <c r="Y323" s="15"/>
    </row>
    <row r="324" spans="2:26" x14ac:dyDescent="0.2">
      <c r="B324" s="11"/>
      <c r="E324" s="11"/>
      <c r="F324" s="11"/>
      <c r="R324" s="22"/>
      <c r="S324" s="20"/>
      <c r="T324" s="15"/>
      <c r="U324" s="15"/>
      <c r="V324" s="15"/>
      <c r="W324" s="15"/>
      <c r="X324" s="22"/>
      <c r="Y324" s="15"/>
    </row>
    <row r="325" spans="2:26" x14ac:dyDescent="0.2">
      <c r="B325" s="11"/>
      <c r="E325" s="11"/>
      <c r="F325" s="11"/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8" spans="2:26" x14ac:dyDescent="0.2">
      <c r="B328" s="11"/>
      <c r="E328" s="11"/>
      <c r="F328" s="11"/>
      <c r="R328" s="26"/>
      <c r="S328" s="20"/>
      <c r="W328" s="14"/>
      <c r="X328" s="14"/>
      <c r="Y328" s="27"/>
    </row>
    <row r="329" spans="2:26" x14ac:dyDescent="0.2">
      <c r="B329" s="11"/>
      <c r="E329" s="11"/>
      <c r="F329" s="11"/>
      <c r="R329" s="26"/>
      <c r="S329" s="20"/>
      <c r="X329" s="14"/>
    </row>
    <row r="331" spans="2:26" x14ac:dyDescent="0.2">
      <c r="B331" s="11"/>
      <c r="E331" s="11"/>
      <c r="F331" s="11"/>
      <c r="N331" s="20"/>
      <c r="R331" s="15"/>
      <c r="S331" s="20"/>
      <c r="X331" s="22"/>
      <c r="Y331" s="15"/>
    </row>
    <row r="332" spans="2:26" x14ac:dyDescent="0.2">
      <c r="B332" s="11"/>
      <c r="E332" s="11"/>
      <c r="F332" s="11"/>
      <c r="R332" s="22"/>
      <c r="S332" s="20"/>
      <c r="T332" s="15"/>
      <c r="U332" s="15"/>
      <c r="V332" s="15"/>
      <c r="W332" s="15"/>
      <c r="X332" s="22"/>
      <c r="Y332" s="15"/>
    </row>
    <row r="333" spans="2:26" x14ac:dyDescent="0.2">
      <c r="B333" s="11"/>
      <c r="E333" s="11"/>
      <c r="F333" s="11"/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4" spans="2:26" x14ac:dyDescent="0.2">
      <c r="B334" s="11"/>
      <c r="E334" s="11"/>
      <c r="F334" s="11"/>
      <c r="N334" s="20"/>
    </row>
    <row r="335" spans="2:26" x14ac:dyDescent="0.2">
      <c r="B335" s="11"/>
      <c r="E335" s="11"/>
      <c r="F335" s="11"/>
      <c r="N335" s="25"/>
      <c r="P335" s="25"/>
      <c r="R335" s="25"/>
      <c r="S335" s="25"/>
      <c r="X335" s="25"/>
      <c r="Z335" s="20"/>
    </row>
    <row r="336" spans="2:26" x14ac:dyDescent="0.2">
      <c r="B336" s="11"/>
      <c r="E336" s="11"/>
      <c r="F336" s="11"/>
      <c r="N336" s="20"/>
      <c r="R336" s="15"/>
      <c r="S336" s="20"/>
      <c r="X336" s="22"/>
      <c r="Y336" s="15"/>
    </row>
    <row r="337" spans="2:25" x14ac:dyDescent="0.2">
      <c r="B337" s="11"/>
      <c r="E337" s="11"/>
      <c r="F337" s="11"/>
      <c r="R337" s="22"/>
      <c r="S337" s="20"/>
      <c r="T337" s="15"/>
      <c r="U337" s="15"/>
      <c r="V337" s="15"/>
      <c r="W337" s="15"/>
      <c r="X337" s="22"/>
      <c r="Y337" s="15"/>
    </row>
    <row r="338" spans="2:25" x14ac:dyDescent="0.2">
      <c r="B338" s="11"/>
      <c r="E338" s="11"/>
      <c r="F338" s="11"/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0" spans="2:25" x14ac:dyDescent="0.2">
      <c r="B340" s="11"/>
      <c r="E340" s="11"/>
      <c r="F340" s="11"/>
      <c r="R340" s="26"/>
      <c r="S340" s="20"/>
      <c r="W340" s="14"/>
      <c r="X340" s="14"/>
      <c r="Y340" s="27"/>
    </row>
    <row r="341" spans="2:25" x14ac:dyDescent="0.2">
      <c r="B341" s="11"/>
      <c r="E341" s="11"/>
      <c r="F341" s="11"/>
      <c r="R341" s="26"/>
      <c r="S341" s="20"/>
      <c r="X341" s="14"/>
    </row>
    <row r="343" spans="2:25" x14ac:dyDescent="0.2">
      <c r="B343" s="11"/>
      <c r="E343" s="11"/>
      <c r="F343" s="11"/>
      <c r="N343" s="20"/>
      <c r="R343" s="15"/>
      <c r="S343" s="20"/>
      <c r="X343" s="22"/>
      <c r="Y343" s="15"/>
    </row>
    <row r="344" spans="2:25" x14ac:dyDescent="0.2">
      <c r="B344" s="11"/>
      <c r="E344" s="11"/>
      <c r="F344" s="11"/>
      <c r="R344" s="22"/>
      <c r="S344" s="20"/>
      <c r="T344" s="15"/>
      <c r="U344" s="15"/>
      <c r="V344" s="15"/>
      <c r="W344" s="15"/>
      <c r="X344" s="22"/>
      <c r="Y344" s="15"/>
    </row>
    <row r="345" spans="2:25" x14ac:dyDescent="0.2">
      <c r="B345" s="11"/>
      <c r="E345" s="11"/>
      <c r="F345" s="11"/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46" spans="2:25" x14ac:dyDescent="0.2">
      <c r="B346" s="11"/>
      <c r="E346" s="11"/>
      <c r="F346" s="11"/>
      <c r="N346" s="20"/>
    </row>
    <row r="347" spans="2:25" x14ac:dyDescent="0.2">
      <c r="B347" s="11"/>
      <c r="E347" s="11"/>
      <c r="F347" s="11"/>
      <c r="N347" s="25"/>
      <c r="P347" s="25"/>
      <c r="R347" s="25"/>
      <c r="S347" s="25"/>
      <c r="X347" s="25"/>
    </row>
    <row r="349" spans="2:25" x14ac:dyDescent="0.2">
      <c r="B349" s="11"/>
      <c r="E349" s="11"/>
      <c r="F349" s="11"/>
      <c r="N349" s="20"/>
      <c r="R349" s="15"/>
      <c r="S349" s="20"/>
      <c r="X349" s="22"/>
      <c r="Y349" s="15"/>
    </row>
    <row r="350" spans="2:25" x14ac:dyDescent="0.2">
      <c r="B350" s="11"/>
      <c r="E350" s="11"/>
      <c r="F350" s="11"/>
      <c r="R350" s="22"/>
      <c r="S350" s="20"/>
      <c r="T350" s="15"/>
      <c r="U350" s="15"/>
      <c r="V350" s="15"/>
      <c r="W350" s="15"/>
      <c r="X350" s="22"/>
      <c r="Y350" s="15"/>
    </row>
    <row r="351" spans="2:25" x14ac:dyDescent="0.2">
      <c r="B351" s="11"/>
      <c r="E351" s="11"/>
      <c r="F351" s="11"/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3" spans="2:25" x14ac:dyDescent="0.2">
      <c r="B353" s="11"/>
      <c r="E353" s="11"/>
      <c r="F353" s="11"/>
      <c r="R353" s="26"/>
      <c r="S353" s="20"/>
      <c r="W353" s="14"/>
      <c r="X353" s="14"/>
      <c r="Y353" s="27"/>
    </row>
    <row r="354" spans="2:25" x14ac:dyDescent="0.2">
      <c r="B354" s="11"/>
      <c r="E354" s="11"/>
      <c r="F354" s="11"/>
      <c r="R354" s="26"/>
      <c r="S354" s="20"/>
      <c r="X354" s="14"/>
    </row>
    <row r="357" spans="2:25" x14ac:dyDescent="0.2">
      <c r="B357" s="11"/>
      <c r="E357" s="11"/>
      <c r="F357" s="11"/>
      <c r="N357" s="25"/>
      <c r="P357" s="25"/>
      <c r="R357" s="25"/>
      <c r="S357" s="25"/>
      <c r="X357" s="25"/>
    </row>
    <row r="359" spans="2:25" x14ac:dyDescent="0.2">
      <c r="B359" s="11"/>
      <c r="E359" s="11"/>
      <c r="F359" s="11"/>
      <c r="N359" s="20"/>
      <c r="R359" s="15"/>
      <c r="S359" s="20"/>
      <c r="X359" s="22"/>
      <c r="Y359" s="15"/>
    </row>
    <row r="360" spans="2:25" x14ac:dyDescent="0.2">
      <c r="B360" s="11"/>
      <c r="E360" s="11"/>
      <c r="F360" s="11"/>
      <c r="R360" s="22"/>
      <c r="S360" s="20"/>
      <c r="T360" s="15"/>
      <c r="U360" s="15"/>
      <c r="V360" s="15"/>
      <c r="W360" s="15"/>
      <c r="X360" s="22"/>
      <c r="Y360" s="15"/>
    </row>
    <row r="361" spans="2:25" x14ac:dyDescent="0.2">
      <c r="B361" s="11"/>
      <c r="E361" s="11"/>
      <c r="F361" s="11"/>
      <c r="N361" s="20"/>
      <c r="P361" s="20"/>
      <c r="R361" s="22"/>
      <c r="S361" s="20"/>
      <c r="T361" s="15"/>
      <c r="U361" s="15"/>
      <c r="V361" s="15"/>
      <c r="W361" s="15"/>
      <c r="X361" s="22"/>
      <c r="Y361" s="15"/>
    </row>
    <row r="362" spans="2:25" x14ac:dyDescent="0.2">
      <c r="B362" s="11"/>
      <c r="E362" s="11"/>
      <c r="F362" s="11"/>
      <c r="N362" s="20"/>
    </row>
    <row r="363" spans="2:25" x14ac:dyDescent="0.2">
      <c r="B363" s="11"/>
      <c r="E363" s="11"/>
      <c r="F363" s="11"/>
      <c r="N363" s="25"/>
      <c r="P363" s="25"/>
      <c r="R363" s="25"/>
      <c r="S363" s="25"/>
      <c r="X363" s="25"/>
    </row>
    <row r="365" spans="2:25" x14ac:dyDescent="0.2">
      <c r="B365" s="11"/>
      <c r="E365" s="11"/>
      <c r="F365" s="11"/>
      <c r="N365" s="20"/>
      <c r="R365" s="15"/>
      <c r="S365" s="20"/>
      <c r="X365" s="22"/>
      <c r="Y365" s="15"/>
    </row>
    <row r="366" spans="2:25" x14ac:dyDescent="0.2">
      <c r="B366" s="11"/>
      <c r="E366" s="11"/>
      <c r="F366" s="11"/>
      <c r="R366" s="22"/>
      <c r="S366" s="20"/>
      <c r="T366" s="15"/>
      <c r="U366" s="15"/>
      <c r="V366" s="15"/>
      <c r="W366" s="15"/>
      <c r="X366" s="22"/>
      <c r="Y366" s="15"/>
    </row>
    <row r="367" spans="2:25" x14ac:dyDescent="0.2">
      <c r="B367" s="11"/>
      <c r="E367" s="11"/>
      <c r="F367" s="11"/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71" spans="2:26" x14ac:dyDescent="0.2">
      <c r="B371" s="11"/>
      <c r="E371" s="11"/>
      <c r="F371" s="11"/>
      <c r="R371" s="26"/>
      <c r="S371" s="20"/>
      <c r="W371" s="14"/>
      <c r="X371" s="14"/>
      <c r="Y371" s="27"/>
    </row>
    <row r="372" spans="2:26" x14ac:dyDescent="0.2">
      <c r="B372" s="11"/>
      <c r="E372" s="11"/>
      <c r="F372" s="11"/>
      <c r="R372" s="26"/>
      <c r="S372" s="20"/>
      <c r="X372" s="14"/>
    </row>
    <row r="374" spans="2:26" x14ac:dyDescent="0.2">
      <c r="B374" s="11"/>
      <c r="E374" s="11"/>
      <c r="F374" s="11"/>
      <c r="N374" s="20"/>
      <c r="R374" s="15"/>
      <c r="S374" s="20"/>
      <c r="X374" s="22"/>
      <c r="Y374" s="15"/>
    </row>
    <row r="375" spans="2:26" x14ac:dyDescent="0.2">
      <c r="B375" s="11"/>
      <c r="E375" s="11"/>
      <c r="F375" s="11"/>
      <c r="R375" s="22"/>
      <c r="S375" s="20"/>
      <c r="T375" s="15"/>
      <c r="U375" s="15"/>
      <c r="V375" s="15"/>
      <c r="W375" s="15"/>
      <c r="X375" s="22"/>
      <c r="Y375" s="15"/>
    </row>
    <row r="376" spans="2:26" x14ac:dyDescent="0.2">
      <c r="B376" s="11"/>
      <c r="E376" s="11"/>
      <c r="F376" s="11"/>
      <c r="N376" s="20"/>
      <c r="P376" s="20"/>
      <c r="R376" s="22"/>
      <c r="S376" s="20"/>
      <c r="T376" s="15"/>
      <c r="U376" s="15"/>
      <c r="V376" s="15"/>
      <c r="W376" s="15"/>
      <c r="X376" s="22"/>
      <c r="Y376" s="15"/>
    </row>
    <row r="378" spans="2:26" x14ac:dyDescent="0.2">
      <c r="B378" s="11"/>
      <c r="E378" s="11"/>
      <c r="F378" s="11"/>
      <c r="R378" s="26"/>
      <c r="S378" s="20"/>
      <c r="W378" s="14"/>
      <c r="X378" s="14"/>
      <c r="Y378" s="27"/>
    </row>
    <row r="379" spans="2:26" x14ac:dyDescent="0.2">
      <c r="B379" s="11"/>
      <c r="E379" s="11"/>
      <c r="F379" s="11"/>
      <c r="R379" s="26"/>
      <c r="S379" s="20"/>
      <c r="X379" s="14"/>
      <c r="Y379" s="27"/>
      <c r="Z379" s="20"/>
    </row>
  </sheetData>
  <phoneticPr fontId="8" type="noConversion"/>
  <printOptions horizontalCentered="1"/>
  <pageMargins left="0" right="0" top="0" bottom="0" header="0" footer="0"/>
  <pageSetup paperSize="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Z365"/>
  <sheetViews>
    <sheetView showGridLines="0" zoomScaleNormal="10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9.10937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3" customWidth="1"/>
    <col min="6" max="6" width="13.77734375" style="43" customWidth="1"/>
    <col min="7" max="9" width="13.77734375" style="11" customWidth="1"/>
    <col min="10" max="10" width="19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23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23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23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23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23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23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23" s="30" customFormat="1" ht="11.5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23" ht="10.5" x14ac:dyDescent="0.25">
      <c r="A9" s="28" t="s">
        <v>20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ht="10.5" x14ac:dyDescent="0.25">
      <c r="A11" s="20" t="s">
        <v>24</v>
      </c>
      <c r="B11" s="20" t="s">
        <v>64</v>
      </c>
      <c r="C11" s="52">
        <v>4897677</v>
      </c>
      <c r="D11" s="40">
        <v>40210</v>
      </c>
      <c r="E11" s="37">
        <v>4812</v>
      </c>
      <c r="F11" s="43">
        <v>6199</v>
      </c>
      <c r="G11" s="46">
        <f t="shared" ref="G11:G17" si="0">ROUND(F11/E11,5)</f>
        <v>1.2882400000000001</v>
      </c>
      <c r="H11" s="54">
        <f t="shared" ref="H11:H17" si="1">ROUND(C11/I11*G11,2)</f>
        <v>260.5</v>
      </c>
      <c r="I11" s="24">
        <v>24220</v>
      </c>
      <c r="J11" s="38">
        <f t="shared" ref="J11:J17" si="2">(ROUND(C11*G11,0))*(1.005)</f>
        <v>6340929.9149999991</v>
      </c>
      <c r="K11" s="1"/>
    </row>
    <row r="12" spans="1:23" x14ac:dyDescent="0.2">
      <c r="A12" s="20" t="s">
        <v>118</v>
      </c>
      <c r="B12" s="53" t="s">
        <v>119</v>
      </c>
      <c r="C12" s="44">
        <v>25732684</v>
      </c>
      <c r="D12" s="78">
        <v>40231</v>
      </c>
      <c r="E12" s="43">
        <v>4812</v>
      </c>
      <c r="F12" s="43">
        <v>6199</v>
      </c>
      <c r="G12" s="46">
        <f>ROUND(F12/E12,5)</f>
        <v>1.2882400000000001</v>
      </c>
      <c r="H12" s="54">
        <f>ROUND(C12/I12*G12,2)</f>
        <v>334.84</v>
      </c>
      <c r="I12" s="51">
        <v>99002</v>
      </c>
      <c r="J12" s="38">
        <f t="shared" si="2"/>
        <v>33315622.364999995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101</v>
      </c>
      <c r="B13" s="53" t="s">
        <v>90</v>
      </c>
      <c r="C13" s="52">
        <v>5850512</v>
      </c>
      <c r="D13" s="45">
        <v>40587</v>
      </c>
      <c r="E13" s="37">
        <v>5007</v>
      </c>
      <c r="F13" s="43">
        <v>6199</v>
      </c>
      <c r="G13" s="46">
        <f>ROUND(F13/E13,5)</f>
        <v>1.23807</v>
      </c>
      <c r="H13" s="54">
        <f>ROUND(C13/I13*G13,2)</f>
        <v>187.13</v>
      </c>
      <c r="I13" s="47">
        <v>38707</v>
      </c>
      <c r="J13" s="38">
        <f t="shared" si="2"/>
        <v>7279559.7149999989</v>
      </c>
    </row>
    <row r="14" spans="1:23" x14ac:dyDescent="0.2">
      <c r="A14" s="20" t="s">
        <v>19</v>
      </c>
      <c r="B14" s="53" t="s">
        <v>79</v>
      </c>
      <c r="C14" s="52">
        <v>2837934</v>
      </c>
      <c r="D14" s="45">
        <v>40787</v>
      </c>
      <c r="E14" s="37">
        <v>5098</v>
      </c>
      <c r="F14" s="43">
        <v>6199</v>
      </c>
      <c r="G14" s="46">
        <f t="shared" si="0"/>
        <v>1.21597</v>
      </c>
      <c r="H14" s="54">
        <f t="shared" si="1"/>
        <v>363.63</v>
      </c>
      <c r="I14" s="47">
        <v>9490</v>
      </c>
      <c r="J14" s="38">
        <f t="shared" si="2"/>
        <v>3468097.2149999999</v>
      </c>
    </row>
    <row r="15" spans="1:23" x14ac:dyDescent="0.2">
      <c r="A15" s="20" t="s">
        <v>188</v>
      </c>
      <c r="B15" s="53" t="s">
        <v>190</v>
      </c>
      <c r="C15" s="52">
        <v>1092905</v>
      </c>
      <c r="D15" s="45">
        <v>42793</v>
      </c>
      <c r="E15" s="37">
        <v>5742</v>
      </c>
      <c r="F15" s="43">
        <v>6199</v>
      </c>
      <c r="G15" s="46">
        <f t="shared" si="0"/>
        <v>1.07959</v>
      </c>
      <c r="H15" s="54">
        <f t="shared" si="1"/>
        <v>176.13</v>
      </c>
      <c r="I15" s="47">
        <v>6699</v>
      </c>
      <c r="J15" s="38">
        <f t="shared" si="2"/>
        <v>1185788.4449999998</v>
      </c>
    </row>
    <row r="16" spans="1:23" x14ac:dyDescent="0.2">
      <c r="A16" s="20" t="s">
        <v>35</v>
      </c>
      <c r="B16" s="53" t="s">
        <v>209</v>
      </c>
      <c r="C16" s="52">
        <v>10282703</v>
      </c>
      <c r="D16" s="45">
        <v>43177</v>
      </c>
      <c r="E16" s="37">
        <v>5942</v>
      </c>
      <c r="F16" s="43">
        <v>6199</v>
      </c>
      <c r="G16" s="46">
        <f t="shared" si="0"/>
        <v>1.04325</v>
      </c>
      <c r="H16" s="54">
        <f t="shared" si="1"/>
        <v>244.86</v>
      </c>
      <c r="I16" s="47">
        <v>43810</v>
      </c>
      <c r="J16" s="38">
        <f t="shared" si="2"/>
        <v>10781067.149999999</v>
      </c>
    </row>
    <row r="17" spans="1:25" x14ac:dyDescent="0.2">
      <c r="A17" s="20" t="s">
        <v>205</v>
      </c>
      <c r="B17" s="53" t="s">
        <v>206</v>
      </c>
      <c r="C17" s="52">
        <v>12357749</v>
      </c>
      <c r="D17" s="45">
        <v>43177</v>
      </c>
      <c r="E17" s="37">
        <v>5942</v>
      </c>
      <c r="F17" s="43">
        <v>6199</v>
      </c>
      <c r="G17" s="46">
        <f t="shared" si="0"/>
        <v>1.04325</v>
      </c>
      <c r="H17" s="54">
        <f t="shared" si="1"/>
        <v>202.45</v>
      </c>
      <c r="I17" s="47">
        <v>63681</v>
      </c>
      <c r="J17" s="38">
        <f t="shared" si="2"/>
        <v>12956683.109999999</v>
      </c>
    </row>
    <row r="18" spans="1:25" x14ac:dyDescent="0.2">
      <c r="A18" s="20"/>
      <c r="B18" s="53"/>
      <c r="C18" s="52"/>
      <c r="D18" s="45"/>
      <c r="E18" s="37"/>
      <c r="G18" s="46"/>
      <c r="H18" s="54"/>
      <c r="I18" s="47"/>
      <c r="J18" s="54"/>
    </row>
    <row r="19" spans="1:25" ht="10.5" x14ac:dyDescent="0.25">
      <c r="A19" s="3"/>
      <c r="B19" s="3" t="s">
        <v>16</v>
      </c>
      <c r="C19" s="4"/>
      <c r="D19" s="5"/>
      <c r="E19" s="6"/>
      <c r="F19" s="6"/>
      <c r="G19" s="7"/>
      <c r="H19" s="6"/>
      <c r="I19" s="8">
        <f>SUM(I11:I17)</f>
        <v>285609</v>
      </c>
      <c r="J19" s="8">
        <f>SUM(J11:J17)</f>
        <v>75327747.914999992</v>
      </c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 t="s">
        <v>136</v>
      </c>
      <c r="C21" s="4"/>
      <c r="D21" s="5"/>
      <c r="E21" s="6"/>
      <c r="F21" s="6"/>
      <c r="G21" s="7"/>
      <c r="H21" s="9">
        <f>ROUND(J19/I19,2)</f>
        <v>263.74</v>
      </c>
      <c r="I21" s="8"/>
      <c r="J21" s="8"/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21"/>
      <c r="H24" s="6"/>
      <c r="I24" s="8"/>
      <c r="J24" s="8"/>
      <c r="K24" s="1"/>
      <c r="N24" s="20"/>
      <c r="R24" s="15"/>
      <c r="S24" s="20"/>
      <c r="X24" s="22"/>
      <c r="Y24" s="15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  <c r="R25" s="22"/>
      <c r="S25" s="20"/>
      <c r="T25" s="15"/>
      <c r="U25" s="15"/>
      <c r="V25" s="15"/>
      <c r="W25" s="15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  <c r="N26" s="20"/>
      <c r="P26" s="20"/>
      <c r="R26" s="22"/>
      <c r="S26" s="20"/>
      <c r="T26" s="15"/>
      <c r="U26" s="15"/>
      <c r="V26" s="15"/>
      <c r="W26" s="15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34"/>
      <c r="F30" s="34"/>
      <c r="G30" s="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4"/>
      <c r="F31" s="34"/>
      <c r="G31" s="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4"/>
      <c r="F32" s="34"/>
      <c r="G32" s="1"/>
      <c r="H32" s="23"/>
      <c r="I32" s="1"/>
      <c r="J32" s="8"/>
      <c r="K32" s="1"/>
    </row>
    <row r="33" spans="1:25" x14ac:dyDescent="0.2">
      <c r="A33" s="20"/>
      <c r="C33" s="14"/>
      <c r="H33" s="18"/>
      <c r="J33" s="24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G37" s="17"/>
      <c r="H37" s="18"/>
      <c r="J37" s="24"/>
    </row>
    <row r="38" spans="1:25" x14ac:dyDescent="0.2">
      <c r="A38" s="20"/>
      <c r="C38" s="14"/>
      <c r="G38" s="17"/>
      <c r="H38" s="18"/>
      <c r="J38" s="14"/>
      <c r="N38" s="20"/>
      <c r="R38" s="15"/>
      <c r="S38" s="20"/>
      <c r="X38" s="22"/>
      <c r="Y38" s="15"/>
    </row>
    <row r="39" spans="1:25" x14ac:dyDescent="0.2">
      <c r="A39" s="20"/>
      <c r="C39" s="14"/>
      <c r="G39" s="17"/>
      <c r="H39" s="18"/>
      <c r="J39" s="14"/>
      <c r="R39" s="22"/>
      <c r="S39" s="20"/>
      <c r="T39" s="15"/>
      <c r="U39" s="15"/>
      <c r="V39" s="15"/>
      <c r="W39" s="15"/>
      <c r="X39" s="22"/>
      <c r="Y39" s="15"/>
    </row>
    <row r="40" spans="1:25" x14ac:dyDescent="0.2">
      <c r="A40" s="20"/>
      <c r="C40" s="14"/>
      <c r="G40" s="17"/>
      <c r="H40" s="18"/>
      <c r="J40" s="14"/>
      <c r="N40" s="20"/>
      <c r="P40" s="20"/>
      <c r="R40" s="22"/>
      <c r="S40" s="20"/>
      <c r="T40" s="15"/>
      <c r="U40" s="15"/>
      <c r="V40" s="15"/>
      <c r="W40" s="15"/>
      <c r="X40" s="22"/>
      <c r="Y40" s="15"/>
    </row>
    <row r="41" spans="1:25" x14ac:dyDescent="0.2">
      <c r="A41" s="20"/>
      <c r="C41" s="14"/>
      <c r="G41" s="17"/>
      <c r="H41" s="18"/>
      <c r="J41" s="14"/>
    </row>
    <row r="42" spans="1:25" x14ac:dyDescent="0.2">
      <c r="A42" s="20"/>
      <c r="C42" s="14"/>
      <c r="G42" s="17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C50" s="14"/>
      <c r="H50" s="18"/>
      <c r="J50" s="14"/>
    </row>
    <row r="51" spans="1:25" x14ac:dyDescent="0.2"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G55" s="17"/>
      <c r="H55" s="18"/>
      <c r="J55" s="14"/>
    </row>
    <row r="56" spans="1:25" x14ac:dyDescent="0.2">
      <c r="C56" s="14"/>
      <c r="G56" s="17"/>
      <c r="H56" s="18"/>
      <c r="J56" s="14"/>
      <c r="N56" s="20"/>
      <c r="R56" s="15"/>
      <c r="S56" s="20"/>
      <c r="X56" s="22"/>
      <c r="Y56" s="15"/>
    </row>
    <row r="57" spans="1:25" x14ac:dyDescent="0.2">
      <c r="C57" s="14"/>
      <c r="G57" s="17"/>
      <c r="H57" s="18"/>
      <c r="J57" s="14"/>
      <c r="R57" s="22"/>
      <c r="S57" s="20"/>
      <c r="T57" s="15"/>
      <c r="U57" s="15"/>
      <c r="V57" s="15"/>
      <c r="W57" s="15"/>
      <c r="X57" s="22"/>
      <c r="Y57" s="15"/>
    </row>
    <row r="58" spans="1:25" x14ac:dyDescent="0.2">
      <c r="C58" s="14"/>
      <c r="G58" s="17"/>
      <c r="H58" s="18"/>
      <c r="J58" s="14"/>
      <c r="N58" s="20"/>
      <c r="P58" s="20"/>
      <c r="R58" s="22"/>
      <c r="S58" s="20"/>
      <c r="T58" s="15"/>
      <c r="U58" s="15"/>
      <c r="V58" s="15"/>
      <c r="W58" s="15"/>
      <c r="X58" s="22"/>
      <c r="Y58" s="15"/>
    </row>
    <row r="59" spans="1:25" x14ac:dyDescent="0.2">
      <c r="C59" s="14"/>
      <c r="G59" s="17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G61" s="17"/>
      <c r="H61" s="18"/>
      <c r="J61" s="14"/>
    </row>
    <row r="62" spans="1:25" x14ac:dyDescent="0.2">
      <c r="C62" s="14"/>
      <c r="G62" s="17"/>
      <c r="H62" s="18"/>
      <c r="J62" s="14"/>
      <c r="N62" s="20"/>
      <c r="R62" s="15"/>
      <c r="S62" s="20"/>
      <c r="X62" s="22"/>
      <c r="Y62" s="15"/>
    </row>
    <row r="63" spans="1:25" x14ac:dyDescent="0.2">
      <c r="C63" s="14"/>
      <c r="G63" s="17"/>
      <c r="H63" s="18"/>
      <c r="J63" s="14"/>
      <c r="R63" s="22"/>
      <c r="S63" s="20"/>
      <c r="T63" s="15"/>
      <c r="U63" s="15"/>
      <c r="V63" s="15"/>
      <c r="W63" s="15"/>
      <c r="X63" s="22"/>
      <c r="Y63" s="15"/>
    </row>
    <row r="64" spans="1:25" x14ac:dyDescent="0.2">
      <c r="C64" s="14"/>
      <c r="G64" s="17"/>
      <c r="H64" s="18"/>
      <c r="J64" s="14"/>
      <c r="N64" s="20"/>
      <c r="P64" s="20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</row>
    <row r="66" spans="3:26" x14ac:dyDescent="0.2">
      <c r="C66" s="14"/>
      <c r="G66" s="17"/>
      <c r="H66" s="18"/>
      <c r="J66" s="14"/>
      <c r="N66" s="25"/>
      <c r="P66" s="25"/>
      <c r="R66" s="25"/>
      <c r="S66" s="25"/>
      <c r="X66" s="25"/>
    </row>
    <row r="67" spans="3:26" x14ac:dyDescent="0.2">
      <c r="C67" s="14"/>
      <c r="G67" s="17"/>
      <c r="H67" s="18"/>
      <c r="J67" s="14"/>
    </row>
    <row r="68" spans="3:26" x14ac:dyDescent="0.2">
      <c r="C68" s="14"/>
      <c r="G68" s="17"/>
      <c r="H68" s="18"/>
      <c r="J68" s="14"/>
    </row>
    <row r="69" spans="3:26" x14ac:dyDescent="0.2">
      <c r="C69" s="14"/>
      <c r="G69" s="17"/>
      <c r="H69" s="18"/>
      <c r="J69" s="14"/>
      <c r="N69" s="20"/>
      <c r="R69" s="15"/>
      <c r="S69" s="20"/>
      <c r="X69" s="22"/>
      <c r="Y69" s="15"/>
    </row>
    <row r="70" spans="3:26" x14ac:dyDescent="0.2">
      <c r="C70" s="14"/>
      <c r="G70" s="17"/>
      <c r="H70" s="18"/>
      <c r="J70" s="14"/>
      <c r="R70" s="22"/>
      <c r="S70" s="20"/>
      <c r="T70" s="15"/>
      <c r="U70" s="15"/>
      <c r="V70" s="15"/>
      <c r="W70" s="15"/>
      <c r="X70" s="22"/>
      <c r="Y70" s="15"/>
    </row>
    <row r="71" spans="3:26" x14ac:dyDescent="0.2">
      <c r="C71" s="14"/>
      <c r="G71" s="17"/>
      <c r="H71" s="18"/>
      <c r="J71" s="14"/>
      <c r="N71" s="20"/>
      <c r="P71" s="20"/>
      <c r="R71" s="22"/>
      <c r="S71" s="20"/>
      <c r="T71" s="15"/>
      <c r="U71" s="15"/>
      <c r="V71" s="15"/>
      <c r="W71" s="15"/>
      <c r="X71" s="22"/>
      <c r="Y71" s="15"/>
    </row>
    <row r="72" spans="3:26" x14ac:dyDescent="0.2">
      <c r="C72" s="14"/>
      <c r="G72" s="17"/>
      <c r="H72" s="18"/>
      <c r="J72" s="14"/>
    </row>
    <row r="73" spans="3:26" x14ac:dyDescent="0.2">
      <c r="C73" s="14"/>
      <c r="H73" s="18"/>
      <c r="J73" s="14"/>
    </row>
    <row r="74" spans="3:26" x14ac:dyDescent="0.2">
      <c r="C74" s="14"/>
      <c r="E74" s="82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G76" s="17"/>
      <c r="H76" s="18"/>
      <c r="J76" s="14"/>
      <c r="Z76" s="20"/>
    </row>
    <row r="77" spans="3:26" x14ac:dyDescent="0.2">
      <c r="C77" s="14"/>
      <c r="G77" s="17"/>
      <c r="H77" s="18"/>
      <c r="J77" s="14"/>
      <c r="N77" s="20"/>
      <c r="R77" s="15"/>
      <c r="S77" s="20"/>
      <c r="X77" s="22"/>
      <c r="Y77" s="15"/>
    </row>
    <row r="78" spans="3:26" x14ac:dyDescent="0.2">
      <c r="C78" s="14"/>
      <c r="G78" s="17"/>
      <c r="H78" s="18"/>
      <c r="J78" s="14"/>
      <c r="R78" s="22"/>
      <c r="S78" s="20"/>
      <c r="T78" s="15"/>
      <c r="U78" s="15"/>
      <c r="V78" s="15"/>
      <c r="W78" s="15"/>
      <c r="X78" s="22"/>
      <c r="Y78" s="15"/>
    </row>
    <row r="79" spans="3:26" x14ac:dyDescent="0.2">
      <c r="C79" s="14"/>
      <c r="G79" s="17"/>
      <c r="H79" s="18"/>
      <c r="J79" s="14"/>
      <c r="N79" s="20"/>
      <c r="P79" s="20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</row>
    <row r="81" spans="3:25" x14ac:dyDescent="0.2">
      <c r="C81" s="14"/>
      <c r="H81" s="18"/>
      <c r="J81" s="14"/>
    </row>
    <row r="82" spans="3:25" x14ac:dyDescent="0.2">
      <c r="C82" s="14"/>
      <c r="G82" s="17"/>
      <c r="H82" s="18"/>
      <c r="J82" s="14"/>
      <c r="R82" s="26"/>
      <c r="S82" s="20"/>
      <c r="X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</row>
    <row r="88" spans="3:25" x14ac:dyDescent="0.2">
      <c r="C88" s="14"/>
      <c r="H88" s="18"/>
      <c r="J88" s="14"/>
    </row>
    <row r="89" spans="3:25" x14ac:dyDescent="0.2">
      <c r="C89" s="14"/>
      <c r="G89" s="17"/>
      <c r="H89" s="18"/>
      <c r="J89" s="14"/>
    </row>
    <row r="90" spans="3:25" x14ac:dyDescent="0.2">
      <c r="C90" s="14"/>
      <c r="G90" s="17"/>
      <c r="H90" s="18"/>
      <c r="J90" s="14"/>
      <c r="N90" s="20"/>
      <c r="R90" s="15"/>
      <c r="S90" s="20"/>
      <c r="X90" s="22"/>
      <c r="Y90" s="15"/>
    </row>
    <row r="91" spans="3:25" x14ac:dyDescent="0.2">
      <c r="C91" s="14"/>
      <c r="G91" s="17"/>
      <c r="H91" s="18"/>
      <c r="J91" s="14"/>
      <c r="R91" s="22"/>
      <c r="S91" s="20"/>
      <c r="T91" s="15"/>
      <c r="U91" s="15"/>
      <c r="V91" s="15"/>
      <c r="W91" s="15"/>
      <c r="X91" s="22"/>
      <c r="Y91" s="15"/>
    </row>
    <row r="92" spans="3:25" x14ac:dyDescent="0.2"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  <c r="N100" s="20"/>
      <c r="R100" s="15"/>
      <c r="S100" s="20"/>
      <c r="X100" s="22"/>
      <c r="Y100" s="15"/>
    </row>
    <row r="101" spans="3:25" x14ac:dyDescent="0.2">
      <c r="C101" s="14"/>
      <c r="H101" s="18"/>
      <c r="J101" s="14"/>
    </row>
    <row r="102" spans="3:25" x14ac:dyDescent="0.2">
      <c r="C102" s="14"/>
      <c r="G102" s="17"/>
      <c r="H102" s="18"/>
      <c r="J102" s="14"/>
      <c r="N102" s="20"/>
      <c r="P102" s="20"/>
      <c r="R102" s="22"/>
      <c r="S102" s="20"/>
      <c r="T102" s="15"/>
      <c r="U102" s="15"/>
      <c r="V102" s="15"/>
      <c r="W102" s="15"/>
      <c r="X102" s="22"/>
      <c r="Y102" s="15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  <c r="N111" s="20"/>
      <c r="R111" s="15"/>
      <c r="S111" s="20"/>
      <c r="X111" s="22"/>
      <c r="Y111" s="15"/>
    </row>
    <row r="112" spans="3:25" x14ac:dyDescent="0.2">
      <c r="C112" s="14"/>
      <c r="G112" s="17"/>
      <c r="H112" s="18"/>
      <c r="J112" s="14"/>
      <c r="R112" s="22"/>
      <c r="S112" s="20"/>
      <c r="T112" s="15"/>
      <c r="U112" s="15"/>
      <c r="V112" s="15"/>
      <c r="W112" s="15"/>
      <c r="X112" s="22"/>
      <c r="Y112" s="15"/>
    </row>
    <row r="113" spans="3:26" x14ac:dyDescent="0.2">
      <c r="C113" s="14"/>
      <c r="G113" s="17"/>
      <c r="H113" s="18"/>
      <c r="J113" s="14"/>
      <c r="N113" s="20"/>
      <c r="P113" s="20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  <c r="Z119" s="20"/>
    </row>
    <row r="120" spans="3:26" x14ac:dyDescent="0.2">
      <c r="C120" s="14"/>
      <c r="G120" s="17"/>
      <c r="H120" s="18"/>
      <c r="J120" s="14"/>
      <c r="N120" s="20"/>
    </row>
    <row r="121" spans="3:26" x14ac:dyDescent="0.2">
      <c r="C121" s="14"/>
      <c r="G121" s="17"/>
      <c r="H121" s="18"/>
      <c r="J121" s="14"/>
      <c r="N121" s="20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8"/>
      <c r="J123" s="14"/>
      <c r="N123" s="20"/>
      <c r="R123" s="15"/>
      <c r="S123" s="20"/>
      <c r="X123" s="22"/>
      <c r="Y123" s="15"/>
    </row>
    <row r="124" spans="3:26" x14ac:dyDescent="0.2">
      <c r="C124" s="14"/>
      <c r="G124" s="17"/>
      <c r="H124" s="18"/>
      <c r="J124" s="14"/>
      <c r="R124" s="22"/>
      <c r="S124" s="20"/>
      <c r="T124" s="15"/>
      <c r="U124" s="15"/>
      <c r="V124" s="15"/>
      <c r="W124" s="15"/>
      <c r="X124" s="22"/>
      <c r="Y124" s="15"/>
    </row>
    <row r="125" spans="3:26" x14ac:dyDescent="0.2">
      <c r="C125" s="14"/>
      <c r="G125" s="17"/>
      <c r="H125" s="18"/>
      <c r="J125" s="14"/>
      <c r="N125" s="20"/>
      <c r="P125" s="20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6"/>
      <c r="J128" s="14"/>
    </row>
    <row r="129" spans="3:25" x14ac:dyDescent="0.2">
      <c r="C129" s="14"/>
      <c r="G129" s="17"/>
      <c r="H129" s="16"/>
      <c r="J129" s="14"/>
      <c r="R129" s="26"/>
      <c r="S129" s="20"/>
      <c r="W129" s="14"/>
      <c r="X129" s="14"/>
      <c r="Y129" s="27"/>
    </row>
    <row r="130" spans="3:25" x14ac:dyDescent="0.2">
      <c r="C130" s="14"/>
      <c r="G130" s="17"/>
      <c r="H130" s="16"/>
      <c r="J130" s="14"/>
      <c r="R130" s="26"/>
      <c r="S130" s="20"/>
      <c r="X130" s="14"/>
    </row>
    <row r="131" spans="3:25" x14ac:dyDescent="0.2">
      <c r="C131" s="14"/>
      <c r="G131" s="17"/>
      <c r="H131" s="16"/>
      <c r="J131" s="14"/>
    </row>
    <row r="132" spans="3:25" x14ac:dyDescent="0.2">
      <c r="C132" s="14"/>
      <c r="G132" s="17"/>
      <c r="H132" s="16"/>
      <c r="J132" s="14"/>
      <c r="N132" s="20"/>
      <c r="R132" s="15"/>
      <c r="S132" s="20"/>
      <c r="X132" s="22"/>
      <c r="Y132" s="15"/>
    </row>
    <row r="133" spans="3:25" x14ac:dyDescent="0.2">
      <c r="C133" s="14"/>
      <c r="G133" s="17"/>
      <c r="H133" s="16"/>
      <c r="J133" s="14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6"/>
      <c r="J134" s="14"/>
      <c r="N134" s="20"/>
      <c r="P134" s="20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</row>
    <row r="136" spans="3:25" x14ac:dyDescent="0.2">
      <c r="C136" s="14"/>
    </row>
    <row r="137" spans="3:25" x14ac:dyDescent="0.2">
      <c r="C137" s="14"/>
      <c r="G137" s="17"/>
      <c r="H137" s="16"/>
      <c r="J137" s="14"/>
      <c r="R137" s="26"/>
      <c r="S137" s="20"/>
      <c r="W137" s="14"/>
      <c r="X137" s="14"/>
      <c r="Y137" s="27"/>
    </row>
    <row r="138" spans="3:25" x14ac:dyDescent="0.2">
      <c r="C138" s="14"/>
      <c r="G138" s="17"/>
      <c r="H138" s="16"/>
      <c r="J138" s="14"/>
      <c r="R138" s="26"/>
      <c r="S138" s="20"/>
      <c r="X138" s="14"/>
    </row>
    <row r="139" spans="3:25" x14ac:dyDescent="0.2">
      <c r="C139" s="14"/>
      <c r="G139" s="17"/>
      <c r="H139" s="16"/>
      <c r="J139" s="14"/>
    </row>
    <row r="140" spans="3:25" x14ac:dyDescent="0.2">
      <c r="C140" s="14"/>
      <c r="G140" s="17"/>
      <c r="H140" s="16"/>
      <c r="J140" s="14"/>
      <c r="N140" s="20"/>
      <c r="R140" s="15"/>
      <c r="S140" s="20"/>
      <c r="X140" s="22"/>
      <c r="Y140" s="15"/>
    </row>
    <row r="141" spans="3:25" x14ac:dyDescent="0.2">
      <c r="C141" s="14"/>
      <c r="G141" s="17"/>
      <c r="H141" s="16"/>
      <c r="J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  <c r="G142" s="17"/>
      <c r="H142" s="16"/>
      <c r="J142" s="14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</row>
    <row r="144" spans="3:25" x14ac:dyDescent="0.2">
      <c r="C144" s="14"/>
      <c r="N144" s="25"/>
      <c r="P144" s="25"/>
      <c r="R144" s="25"/>
      <c r="S144" s="25"/>
      <c r="X144" s="25"/>
    </row>
    <row r="145" spans="3:26" x14ac:dyDescent="0.2">
      <c r="C145" s="14"/>
    </row>
    <row r="146" spans="3:26" x14ac:dyDescent="0.2">
      <c r="C146" s="14"/>
      <c r="N146" s="20"/>
      <c r="R146" s="15"/>
      <c r="S146" s="20"/>
      <c r="X146" s="22"/>
      <c r="Y146" s="15"/>
    </row>
    <row r="147" spans="3:26" x14ac:dyDescent="0.2">
      <c r="C147" s="14"/>
      <c r="R147" s="22"/>
      <c r="S147" s="20"/>
      <c r="T147" s="15"/>
      <c r="U147" s="15"/>
      <c r="V147" s="15"/>
      <c r="W147" s="15"/>
      <c r="X147" s="22"/>
      <c r="Y147" s="15"/>
    </row>
    <row r="148" spans="3:26" x14ac:dyDescent="0.2"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6" x14ac:dyDescent="0.2">
      <c r="N149" s="20"/>
    </row>
    <row r="150" spans="3:26" x14ac:dyDescent="0.2">
      <c r="N150" s="25"/>
      <c r="P150" s="25"/>
      <c r="R150" s="25"/>
      <c r="S150" s="25"/>
      <c r="X150" s="25"/>
    </row>
    <row r="152" spans="3:26" x14ac:dyDescent="0.2">
      <c r="N152" s="20"/>
      <c r="R152" s="15"/>
      <c r="S152" s="20"/>
      <c r="X152" s="22"/>
      <c r="Y152" s="15"/>
    </row>
    <row r="153" spans="3:26" x14ac:dyDescent="0.2">
      <c r="R153" s="22"/>
      <c r="S153" s="20"/>
      <c r="T153" s="15"/>
      <c r="U153" s="15"/>
      <c r="V153" s="15"/>
      <c r="W153" s="15"/>
      <c r="X153" s="22"/>
      <c r="Y153" s="15"/>
    </row>
    <row r="154" spans="3:26" x14ac:dyDescent="0.2">
      <c r="N154" s="20"/>
      <c r="P154" s="20"/>
      <c r="R154" s="22"/>
      <c r="S154" s="20"/>
      <c r="T154" s="15"/>
      <c r="U154" s="15"/>
      <c r="V154" s="15"/>
      <c r="W154" s="15"/>
      <c r="X154" s="22"/>
      <c r="Y154" s="15"/>
    </row>
    <row r="158" spans="3:26" x14ac:dyDescent="0.2">
      <c r="R158" s="26"/>
      <c r="S158" s="20"/>
      <c r="W158" s="14"/>
      <c r="X158" s="14"/>
      <c r="Y158" s="27"/>
    </row>
    <row r="159" spans="3:26" x14ac:dyDescent="0.2">
      <c r="R159" s="26"/>
      <c r="S159" s="20"/>
      <c r="X159" s="14"/>
      <c r="Z159" s="20"/>
    </row>
    <row r="160" spans="3:26" x14ac:dyDescent="0.2">
      <c r="N160" s="20"/>
      <c r="R160" s="15"/>
      <c r="S160" s="20"/>
      <c r="X160" s="22"/>
      <c r="Y160" s="15"/>
    </row>
    <row r="161" spans="14:25" x14ac:dyDescent="0.2">
      <c r="R161" s="22"/>
      <c r="S161" s="20"/>
      <c r="T161" s="15"/>
      <c r="U161" s="15"/>
      <c r="V161" s="15"/>
      <c r="W161" s="15"/>
      <c r="X161" s="22"/>
      <c r="Y161" s="15"/>
    </row>
    <row r="162" spans="14:25" x14ac:dyDescent="0.2"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4" spans="14:25" x14ac:dyDescent="0.2">
      <c r="R164" s="26"/>
      <c r="S164" s="20"/>
      <c r="W164" s="14"/>
      <c r="X164" s="14"/>
      <c r="Y164" s="27"/>
    </row>
    <row r="165" spans="14:25" x14ac:dyDescent="0.2">
      <c r="R165" s="26"/>
      <c r="S165" s="20"/>
      <c r="X165" s="14"/>
    </row>
    <row r="167" spans="14:25" x14ac:dyDescent="0.2">
      <c r="N167" s="20"/>
      <c r="R167" s="15"/>
      <c r="S167" s="20"/>
      <c r="X167" s="22"/>
      <c r="Y167" s="15"/>
    </row>
    <row r="168" spans="14:25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0" spans="14:25" x14ac:dyDescent="0.2">
      <c r="N170" s="20"/>
    </row>
    <row r="171" spans="14:25" x14ac:dyDescent="0.2">
      <c r="N171" s="25"/>
      <c r="P171" s="25"/>
      <c r="R171" s="25"/>
      <c r="S171" s="25"/>
      <c r="X171" s="25"/>
    </row>
    <row r="173" spans="14:25" x14ac:dyDescent="0.2">
      <c r="N173" s="20"/>
      <c r="R173" s="15"/>
      <c r="S173" s="20"/>
      <c r="X173" s="22"/>
      <c r="Y173" s="15"/>
    </row>
    <row r="174" spans="14:25" x14ac:dyDescent="0.2">
      <c r="R174" s="22"/>
      <c r="S174" s="20"/>
      <c r="T174" s="15"/>
      <c r="U174" s="15"/>
      <c r="V174" s="15"/>
      <c r="W174" s="15"/>
      <c r="X174" s="22"/>
      <c r="Y174" s="15"/>
    </row>
    <row r="175" spans="14:25" x14ac:dyDescent="0.2">
      <c r="N175" s="20"/>
      <c r="P175" s="20"/>
      <c r="R175" s="22"/>
      <c r="S175" s="20"/>
      <c r="T175" s="15"/>
      <c r="U175" s="15"/>
      <c r="V175" s="15"/>
      <c r="W175" s="15"/>
      <c r="X175" s="22"/>
      <c r="Y175" s="15"/>
    </row>
    <row r="181" spans="14:25" x14ac:dyDescent="0.2">
      <c r="R181" s="26"/>
      <c r="S181" s="20"/>
      <c r="W181" s="14"/>
      <c r="X181" s="14"/>
      <c r="Y181" s="27"/>
    </row>
    <row r="182" spans="14:25" x14ac:dyDescent="0.2">
      <c r="R182" s="26"/>
      <c r="S182" s="20"/>
      <c r="X182" s="14"/>
    </row>
    <row r="184" spans="14:25" x14ac:dyDescent="0.2">
      <c r="N184" s="20"/>
      <c r="R184" s="15"/>
      <c r="S184" s="20"/>
      <c r="X184" s="22"/>
      <c r="Y184" s="15"/>
    </row>
    <row r="185" spans="14:25" x14ac:dyDescent="0.2">
      <c r="R185" s="22"/>
      <c r="S185" s="20"/>
      <c r="T185" s="15"/>
      <c r="U185" s="15"/>
      <c r="V185" s="15"/>
      <c r="W185" s="15"/>
      <c r="X185" s="22"/>
      <c r="Y185" s="15"/>
    </row>
    <row r="186" spans="14:25" x14ac:dyDescent="0.2">
      <c r="N186" s="20"/>
      <c r="P186" s="20"/>
      <c r="R186" s="22"/>
      <c r="S186" s="20"/>
      <c r="T186" s="15"/>
      <c r="U186" s="15"/>
      <c r="V186" s="15"/>
      <c r="W186" s="15"/>
      <c r="X186" s="22"/>
      <c r="Y186" s="15"/>
    </row>
    <row r="188" spans="14:25" x14ac:dyDescent="0.2">
      <c r="R188" s="26"/>
      <c r="S188" s="20"/>
      <c r="W188" s="14"/>
      <c r="X188" s="14"/>
      <c r="Y188" s="27"/>
    </row>
    <row r="189" spans="14:25" x14ac:dyDescent="0.2">
      <c r="R189" s="26"/>
      <c r="S189" s="20"/>
      <c r="X189" s="14"/>
    </row>
    <row r="191" spans="14:25" x14ac:dyDescent="0.2">
      <c r="N191" s="20"/>
      <c r="R191" s="15"/>
      <c r="S191" s="20"/>
      <c r="X191" s="22"/>
      <c r="Y191" s="15"/>
    </row>
    <row r="192" spans="14:25" x14ac:dyDescent="0.2">
      <c r="R192" s="22"/>
      <c r="S192" s="20"/>
      <c r="T192" s="15"/>
      <c r="U192" s="15"/>
      <c r="V192" s="15"/>
      <c r="W192" s="15"/>
      <c r="X192" s="22"/>
      <c r="Y192" s="15"/>
    </row>
    <row r="193" spans="14:26" x14ac:dyDescent="0.2">
      <c r="N193" s="20"/>
      <c r="P193" s="20"/>
      <c r="R193" s="22"/>
      <c r="S193" s="20"/>
      <c r="T193" s="15"/>
      <c r="U193" s="15"/>
      <c r="V193" s="15"/>
      <c r="W193" s="15"/>
      <c r="X193" s="22"/>
      <c r="Y193" s="15"/>
    </row>
    <row r="195" spans="14:26" x14ac:dyDescent="0.2">
      <c r="R195" s="26"/>
      <c r="S195" s="20"/>
      <c r="W195" s="14"/>
      <c r="X195" s="14"/>
      <c r="Y195" s="27"/>
    </row>
    <row r="196" spans="14:26" x14ac:dyDescent="0.2">
      <c r="R196" s="26"/>
      <c r="S196" s="20"/>
      <c r="X196" s="14"/>
    </row>
    <row r="200" spans="14:26" x14ac:dyDescent="0.2">
      <c r="Z200" s="20"/>
    </row>
    <row r="201" spans="14:26" x14ac:dyDescent="0.2">
      <c r="N201" s="20"/>
    </row>
    <row r="202" spans="14:26" x14ac:dyDescent="0.2">
      <c r="N202" s="20"/>
    </row>
    <row r="204" spans="14:26" x14ac:dyDescent="0.2">
      <c r="N204" s="20"/>
      <c r="R204" s="15"/>
      <c r="S204" s="20"/>
      <c r="X204" s="22"/>
      <c r="Y204" s="15"/>
    </row>
    <row r="205" spans="14:26" x14ac:dyDescent="0.2">
      <c r="R205" s="22"/>
      <c r="S205" s="20"/>
      <c r="T205" s="15"/>
      <c r="U205" s="15"/>
      <c r="V205" s="15"/>
      <c r="W205" s="15"/>
      <c r="X205" s="22"/>
      <c r="Y205" s="15"/>
    </row>
    <row r="206" spans="14:26" x14ac:dyDescent="0.2">
      <c r="N206" s="20"/>
      <c r="P206" s="20"/>
      <c r="R206" s="22"/>
      <c r="S206" s="20"/>
      <c r="T206" s="15"/>
      <c r="U206" s="15"/>
      <c r="V206" s="15"/>
      <c r="W206" s="15"/>
      <c r="X206" s="22"/>
      <c r="Y206" s="15"/>
    </row>
    <row r="208" spans="14:26" x14ac:dyDescent="0.2">
      <c r="R208" s="26"/>
      <c r="S208" s="20"/>
      <c r="W208" s="14"/>
      <c r="X208" s="14"/>
      <c r="Y208" s="27"/>
    </row>
    <row r="209" spans="14:25" x14ac:dyDescent="0.2">
      <c r="R209" s="26"/>
      <c r="S209" s="20"/>
      <c r="X209" s="14"/>
    </row>
    <row r="211" spans="14:25" x14ac:dyDescent="0.2">
      <c r="N211" s="20"/>
      <c r="R211" s="15"/>
      <c r="S211" s="20"/>
      <c r="X211" s="22"/>
      <c r="Y211" s="15"/>
    </row>
    <row r="212" spans="14:25" x14ac:dyDescent="0.2">
      <c r="R212" s="22"/>
      <c r="S212" s="20"/>
      <c r="T212" s="15"/>
      <c r="U212" s="15"/>
      <c r="V212" s="15"/>
      <c r="W212" s="15"/>
      <c r="X212" s="22"/>
      <c r="Y212" s="15"/>
    </row>
    <row r="213" spans="14:25" x14ac:dyDescent="0.2"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8" spans="14:25" x14ac:dyDescent="0.2">
      <c r="R218" s="26"/>
      <c r="S218" s="20"/>
      <c r="W218" s="14"/>
      <c r="X218" s="14"/>
      <c r="Y218" s="27"/>
    </row>
    <row r="219" spans="14:25" x14ac:dyDescent="0.2">
      <c r="R219" s="26"/>
      <c r="S219" s="20"/>
      <c r="X219" s="14"/>
    </row>
    <row r="221" spans="14:25" x14ac:dyDescent="0.2">
      <c r="N221" s="20"/>
      <c r="R221" s="15"/>
      <c r="S221" s="20"/>
      <c r="X221" s="22"/>
      <c r="Y221" s="15"/>
    </row>
    <row r="222" spans="14:25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</row>
    <row r="225" spans="14:25" x14ac:dyDescent="0.2">
      <c r="N225" s="25"/>
      <c r="P225" s="25"/>
      <c r="R225" s="25"/>
      <c r="S225" s="25"/>
      <c r="X225" s="25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1" spans="14:25" x14ac:dyDescent="0.2">
      <c r="N231" s="25"/>
      <c r="P231" s="25"/>
      <c r="R231" s="25"/>
      <c r="S231" s="25"/>
      <c r="X231" s="25"/>
    </row>
    <row r="233" spans="14:25" x14ac:dyDescent="0.2">
      <c r="N233" s="20"/>
      <c r="R233" s="15"/>
      <c r="S233" s="20"/>
      <c r="X233" s="22"/>
      <c r="Y233" s="15"/>
    </row>
    <row r="234" spans="14:25" x14ac:dyDescent="0.2"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  <c r="P235" s="20"/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</row>
    <row r="242" spans="14:25" x14ac:dyDescent="0.2">
      <c r="N242" s="25"/>
      <c r="P242" s="25"/>
      <c r="R242" s="25"/>
      <c r="S242" s="25"/>
      <c r="X242" s="25"/>
    </row>
    <row r="244" spans="14:25" x14ac:dyDescent="0.2">
      <c r="N244" s="20"/>
      <c r="R244" s="15"/>
      <c r="S244" s="20"/>
      <c r="X244" s="22"/>
      <c r="Y244" s="15"/>
    </row>
    <row r="245" spans="14:25" x14ac:dyDescent="0.2"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8" spans="14:25" x14ac:dyDescent="0.2">
      <c r="R248" s="26"/>
      <c r="S248" s="20"/>
      <c r="W248" s="14"/>
      <c r="X248" s="14"/>
      <c r="Y248" s="27"/>
    </row>
    <row r="249" spans="14:25" x14ac:dyDescent="0.2">
      <c r="R249" s="26"/>
      <c r="S249" s="20"/>
      <c r="X249" s="14"/>
    </row>
    <row r="252" spans="14:25" x14ac:dyDescent="0.2">
      <c r="N252" s="25"/>
      <c r="P252" s="25"/>
      <c r="R252" s="25"/>
      <c r="S252" s="25"/>
      <c r="X252" s="25"/>
    </row>
    <row r="254" spans="14:25" x14ac:dyDescent="0.2">
      <c r="N254" s="20"/>
      <c r="R254" s="15"/>
      <c r="S254" s="20"/>
      <c r="X254" s="22"/>
      <c r="Y254" s="15"/>
    </row>
    <row r="255" spans="14:25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5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8" spans="14:25" x14ac:dyDescent="0.2">
      <c r="R258" s="26"/>
      <c r="S258" s="20"/>
      <c r="W258" s="14"/>
      <c r="X258" s="14"/>
      <c r="Y258" s="27"/>
    </row>
    <row r="259" spans="14:25" x14ac:dyDescent="0.2">
      <c r="R259" s="26"/>
      <c r="S259" s="20"/>
      <c r="X259" s="14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14:25" x14ac:dyDescent="0.2">
      <c r="R272" s="26"/>
      <c r="S272" s="20"/>
      <c r="W272" s="14"/>
      <c r="X272" s="14"/>
      <c r="Y272" s="27"/>
    </row>
    <row r="273" spans="14:26" x14ac:dyDescent="0.2">
      <c r="R273" s="26"/>
      <c r="S273" s="20"/>
      <c r="X273" s="14"/>
    </row>
    <row r="282" spans="14:26" x14ac:dyDescent="0.2">
      <c r="Z282" s="20"/>
    </row>
    <row r="283" spans="14:26" x14ac:dyDescent="0.2">
      <c r="N283" s="20"/>
    </row>
    <row r="284" spans="14:26" x14ac:dyDescent="0.2">
      <c r="N284" s="20"/>
    </row>
    <row r="286" spans="14:26" x14ac:dyDescent="0.2">
      <c r="N286" s="20"/>
      <c r="R286" s="15"/>
      <c r="S286" s="20"/>
      <c r="X286" s="22"/>
      <c r="Y286" s="15"/>
    </row>
    <row r="287" spans="14:26" x14ac:dyDescent="0.2">
      <c r="R287" s="22"/>
      <c r="S287" s="20"/>
      <c r="T287" s="15"/>
      <c r="U287" s="15"/>
      <c r="V287" s="15"/>
      <c r="W287" s="15"/>
      <c r="X287" s="22"/>
      <c r="Y287" s="15"/>
    </row>
    <row r="288" spans="14:26" x14ac:dyDescent="0.2">
      <c r="N288" s="20"/>
      <c r="P288" s="20"/>
      <c r="R288" s="22"/>
      <c r="S288" s="20"/>
      <c r="T288" s="15"/>
      <c r="U288" s="15"/>
      <c r="V288" s="15"/>
      <c r="W288" s="15"/>
      <c r="X288" s="22"/>
      <c r="Y288" s="15"/>
    </row>
    <row r="294" spans="14:25" x14ac:dyDescent="0.2">
      <c r="R294" s="26"/>
      <c r="S294" s="20"/>
      <c r="W294" s="14"/>
      <c r="X294" s="14"/>
      <c r="Y294" s="27"/>
    </row>
    <row r="295" spans="14:25" x14ac:dyDescent="0.2">
      <c r="R295" s="26"/>
      <c r="S295" s="20"/>
      <c r="X295" s="14"/>
    </row>
    <row r="297" spans="14:25" x14ac:dyDescent="0.2">
      <c r="N297" s="20"/>
      <c r="R297" s="15"/>
      <c r="S297" s="20"/>
      <c r="X297" s="22"/>
      <c r="Y297" s="15"/>
    </row>
    <row r="298" spans="14:25" x14ac:dyDescent="0.2">
      <c r="R298" s="22"/>
      <c r="S298" s="20"/>
      <c r="T298" s="15"/>
      <c r="U298" s="15"/>
      <c r="V298" s="15"/>
      <c r="W298" s="15"/>
      <c r="X298" s="22"/>
      <c r="Y298" s="15"/>
    </row>
    <row r="299" spans="14:25" x14ac:dyDescent="0.2">
      <c r="N299" s="20"/>
      <c r="P299" s="20"/>
      <c r="R299" s="22"/>
      <c r="S299" s="20"/>
      <c r="T299" s="15"/>
      <c r="U299" s="15"/>
      <c r="V299" s="15"/>
      <c r="W299" s="15"/>
      <c r="X299" s="22"/>
      <c r="Y299" s="15"/>
    </row>
    <row r="306" spans="14:25" x14ac:dyDescent="0.2">
      <c r="R306" s="26"/>
      <c r="S306" s="20"/>
      <c r="W306" s="14"/>
      <c r="X306" s="14"/>
      <c r="Y306" s="27"/>
    </row>
    <row r="307" spans="14:25" x14ac:dyDescent="0.2">
      <c r="R307" s="26"/>
      <c r="S307" s="20"/>
      <c r="X307" s="14"/>
    </row>
    <row r="309" spans="14:25" x14ac:dyDescent="0.2">
      <c r="N309" s="20"/>
      <c r="R309" s="15"/>
      <c r="S309" s="20"/>
      <c r="X309" s="22"/>
      <c r="Y309" s="15"/>
    </row>
    <row r="310" spans="14:25" x14ac:dyDescent="0.2">
      <c r="R310" s="22"/>
      <c r="S310" s="20"/>
      <c r="T310" s="15"/>
      <c r="U310" s="15"/>
      <c r="V310" s="15"/>
      <c r="W310" s="15"/>
      <c r="X310" s="22"/>
      <c r="Y310" s="15"/>
    </row>
    <row r="311" spans="14:25" x14ac:dyDescent="0.2">
      <c r="N311" s="20"/>
      <c r="P311" s="20"/>
      <c r="R311" s="22"/>
      <c r="S311" s="20"/>
      <c r="T311" s="15"/>
      <c r="U311" s="15"/>
      <c r="V311" s="15"/>
      <c r="W311" s="15"/>
      <c r="X311" s="22"/>
      <c r="Y311" s="15"/>
    </row>
    <row r="314" spans="14:25" x14ac:dyDescent="0.2">
      <c r="R314" s="26"/>
      <c r="S314" s="20"/>
      <c r="W314" s="14"/>
      <c r="X314" s="14"/>
      <c r="Y314" s="27"/>
    </row>
    <row r="315" spans="14:25" x14ac:dyDescent="0.2">
      <c r="R315" s="26"/>
      <c r="S315" s="20"/>
      <c r="X315" s="14"/>
    </row>
    <row r="317" spans="14:25" x14ac:dyDescent="0.2">
      <c r="N317" s="20"/>
      <c r="R317" s="15"/>
      <c r="S317" s="20"/>
      <c r="X317" s="22"/>
      <c r="Y317" s="15"/>
    </row>
    <row r="318" spans="14:25" x14ac:dyDescent="0.2">
      <c r="R318" s="22"/>
      <c r="S318" s="20"/>
      <c r="T318" s="15"/>
      <c r="U318" s="15"/>
      <c r="V318" s="15"/>
      <c r="W318" s="15"/>
      <c r="X318" s="22"/>
      <c r="Y318" s="15"/>
    </row>
    <row r="319" spans="14:25" x14ac:dyDescent="0.2">
      <c r="N319" s="20"/>
      <c r="P319" s="20"/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</row>
    <row r="321" spans="14:26" x14ac:dyDescent="0.2">
      <c r="N321" s="25"/>
      <c r="P321" s="25"/>
      <c r="R321" s="25"/>
      <c r="S321" s="25"/>
      <c r="X321" s="25"/>
      <c r="Z321" s="20"/>
    </row>
    <row r="322" spans="14:26" x14ac:dyDescent="0.2">
      <c r="N322" s="20"/>
      <c r="R322" s="15"/>
      <c r="S322" s="20"/>
      <c r="X322" s="22"/>
      <c r="Y322" s="15"/>
    </row>
    <row r="323" spans="14:26" x14ac:dyDescent="0.2"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  <c r="P324" s="20"/>
      <c r="R324" s="22"/>
      <c r="S324" s="20"/>
      <c r="T324" s="15"/>
      <c r="U324" s="15"/>
      <c r="V324" s="15"/>
      <c r="W324" s="15"/>
      <c r="X324" s="22"/>
      <c r="Y324" s="15"/>
    </row>
    <row r="326" spans="14:26" x14ac:dyDescent="0.2">
      <c r="R326" s="26"/>
      <c r="S326" s="20"/>
      <c r="W326" s="14"/>
      <c r="X326" s="14"/>
      <c r="Y326" s="27"/>
    </row>
    <row r="327" spans="14:26" x14ac:dyDescent="0.2">
      <c r="R327" s="26"/>
      <c r="S327" s="20"/>
      <c r="X327" s="14"/>
    </row>
    <row r="329" spans="14:26" x14ac:dyDescent="0.2">
      <c r="N329" s="20"/>
      <c r="R329" s="15"/>
      <c r="S329" s="20"/>
      <c r="X329" s="22"/>
      <c r="Y329" s="15"/>
    </row>
    <row r="330" spans="14:26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6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2" spans="14:26" x14ac:dyDescent="0.2">
      <c r="N332" s="20"/>
    </row>
    <row r="333" spans="14:26" x14ac:dyDescent="0.2">
      <c r="N333" s="25"/>
      <c r="P333" s="25"/>
      <c r="R333" s="25"/>
      <c r="S333" s="25"/>
      <c r="X333" s="25"/>
    </row>
    <row r="335" spans="14:26" x14ac:dyDescent="0.2">
      <c r="N335" s="20"/>
      <c r="R335" s="15"/>
      <c r="S335" s="20"/>
      <c r="X335" s="22"/>
      <c r="Y335" s="15"/>
    </row>
    <row r="336" spans="14:26" x14ac:dyDescent="0.2">
      <c r="R336" s="22"/>
      <c r="S336" s="20"/>
      <c r="T336" s="15"/>
      <c r="U336" s="15"/>
      <c r="V336" s="15"/>
      <c r="W336" s="15"/>
      <c r="X336" s="22"/>
      <c r="Y336" s="15"/>
    </row>
    <row r="337" spans="14:25" x14ac:dyDescent="0.2"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39" spans="14:25" x14ac:dyDescent="0.2">
      <c r="R339" s="26"/>
      <c r="S339" s="20"/>
      <c r="W339" s="14"/>
      <c r="X339" s="14"/>
      <c r="Y339" s="27"/>
    </row>
    <row r="340" spans="14:25" x14ac:dyDescent="0.2">
      <c r="R340" s="26"/>
      <c r="S340" s="20"/>
      <c r="X340" s="14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8" spans="14:25" x14ac:dyDescent="0.2">
      <c r="N348" s="20"/>
    </row>
    <row r="349" spans="14:25" x14ac:dyDescent="0.2">
      <c r="N349" s="25"/>
      <c r="P349" s="25"/>
      <c r="R349" s="25"/>
      <c r="S349" s="25"/>
      <c r="X349" s="25"/>
    </row>
    <row r="351" spans="14:25" x14ac:dyDescent="0.2">
      <c r="N351" s="20"/>
      <c r="R351" s="15"/>
      <c r="S351" s="20"/>
      <c r="X351" s="22"/>
      <c r="Y351" s="15"/>
    </row>
    <row r="352" spans="14:25" x14ac:dyDescent="0.2">
      <c r="R352" s="22"/>
      <c r="S352" s="20"/>
      <c r="T352" s="15"/>
      <c r="U352" s="15"/>
      <c r="V352" s="15"/>
      <c r="W352" s="15"/>
      <c r="X352" s="22"/>
      <c r="Y352" s="15"/>
    </row>
    <row r="353" spans="14:26" x14ac:dyDescent="0.2"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7" spans="14:26" x14ac:dyDescent="0.2">
      <c r="R357" s="26"/>
      <c r="S357" s="20"/>
      <c r="W357" s="14"/>
      <c r="X357" s="14"/>
      <c r="Y357" s="27"/>
    </row>
    <row r="358" spans="14:26" x14ac:dyDescent="0.2">
      <c r="R358" s="26"/>
      <c r="S358" s="20"/>
      <c r="X358" s="14"/>
    </row>
    <row r="360" spans="14:26" x14ac:dyDescent="0.2">
      <c r="N360" s="20"/>
      <c r="R360" s="15"/>
      <c r="S360" s="20"/>
      <c r="X360" s="22"/>
      <c r="Y360" s="15"/>
    </row>
    <row r="361" spans="14:26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6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4" spans="14:26" x14ac:dyDescent="0.2">
      <c r="R364" s="26"/>
      <c r="S364" s="20"/>
      <c r="W364" s="14"/>
      <c r="X364" s="14"/>
      <c r="Y364" s="27"/>
    </row>
    <row r="365" spans="14:26" x14ac:dyDescent="0.2">
      <c r="R365" s="26"/>
      <c r="S365" s="20"/>
      <c r="X365" s="14"/>
      <c r="Y365" s="27"/>
      <c r="Z365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Z355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E22" sqref="E22"/>
    </sheetView>
  </sheetViews>
  <sheetFormatPr defaultColWidth="9.77734375" defaultRowHeight="10" x14ac:dyDescent="0.2"/>
  <cols>
    <col min="1" max="1" width="21.6640625" style="11" bestFit="1" customWidth="1"/>
    <col min="2" max="2" width="53.6640625" style="20" bestFit="1" customWidth="1"/>
    <col min="3" max="3" width="20" style="11" customWidth="1"/>
    <col min="4" max="4" width="17.44140625" style="11" customWidth="1"/>
    <col min="5" max="5" width="17.6640625" style="43" customWidth="1"/>
    <col min="6" max="6" width="13.77734375" style="43" customWidth="1"/>
    <col min="7" max="9" width="13.77734375" style="11" customWidth="1"/>
    <col min="10" max="10" width="20" style="11" customWidth="1"/>
    <col min="11" max="11" width="9.77734375" style="11"/>
    <col min="12" max="12" width="15.44140625" style="11" bestFit="1" customWidth="1"/>
    <col min="13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23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23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23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23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23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23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23" s="30" customFormat="1" ht="11.5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23" ht="10.5" x14ac:dyDescent="0.25">
      <c r="A9" s="28" t="s">
        <v>22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11" t="s">
        <v>15</v>
      </c>
      <c r="B11" s="11" t="s">
        <v>43</v>
      </c>
      <c r="C11" s="44">
        <v>35573448</v>
      </c>
      <c r="D11" s="45">
        <v>39814</v>
      </c>
      <c r="E11" s="160">
        <v>4782</v>
      </c>
      <c r="F11" s="43">
        <v>6199</v>
      </c>
      <c r="G11" s="72">
        <f t="shared" ref="G11:G20" si="0">ROUND(F11/E11,5)</f>
        <v>1.2963199999999999</v>
      </c>
      <c r="H11" s="54">
        <f t="shared" ref="H11:H16" si="1">ROUND(C11/I11*G11,2)</f>
        <v>406.17</v>
      </c>
      <c r="I11" s="51">
        <v>113535</v>
      </c>
      <c r="J11" s="38">
        <f>(ROUND(C11*G11,0))*(1.005)</f>
        <v>46345144.859999992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">
      <c r="A12" s="11" t="s">
        <v>12</v>
      </c>
      <c r="B12" s="11" t="s">
        <v>42</v>
      </c>
      <c r="C12" s="44">
        <v>19179884</v>
      </c>
      <c r="D12" s="45">
        <v>39995</v>
      </c>
      <c r="E12" s="160">
        <v>4762</v>
      </c>
      <c r="F12" s="43">
        <v>6199</v>
      </c>
      <c r="G12" s="72">
        <f t="shared" si="0"/>
        <v>1.30176</v>
      </c>
      <c r="H12" s="54">
        <f t="shared" si="1"/>
        <v>334.19</v>
      </c>
      <c r="I12" s="51">
        <v>74710</v>
      </c>
      <c r="J12" s="38">
        <f t="shared" ref="J12:J22" si="2">(ROUND(C12*G12,0))*(1.005)</f>
        <v>25092444.029999997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11" t="s">
        <v>24</v>
      </c>
      <c r="B13" s="11" t="s">
        <v>65</v>
      </c>
      <c r="C13" s="44">
        <v>20084073</v>
      </c>
      <c r="D13" s="45">
        <v>40330</v>
      </c>
      <c r="E13" s="160">
        <v>4888</v>
      </c>
      <c r="F13" s="43">
        <v>6199</v>
      </c>
      <c r="G13" s="72">
        <f t="shared" si="0"/>
        <v>1.2682100000000001</v>
      </c>
      <c r="H13" s="54">
        <f t="shared" si="1"/>
        <v>392.78</v>
      </c>
      <c r="I13" s="51">
        <v>64847</v>
      </c>
      <c r="J13" s="38">
        <f t="shared" si="2"/>
        <v>25598176.109999996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11" t="s">
        <v>24</v>
      </c>
      <c r="B14" s="11" t="s">
        <v>65</v>
      </c>
      <c r="C14" s="44">
        <v>24880565</v>
      </c>
      <c r="D14" s="45">
        <v>40360</v>
      </c>
      <c r="E14" s="157">
        <v>4910</v>
      </c>
      <c r="F14" s="43">
        <v>6199</v>
      </c>
      <c r="G14" s="72">
        <f t="shared" si="0"/>
        <v>1.2625299999999999</v>
      </c>
      <c r="H14" s="54">
        <f t="shared" si="1"/>
        <v>520.62</v>
      </c>
      <c r="I14" s="51">
        <v>60337</v>
      </c>
      <c r="J14" s="38">
        <f t="shared" si="2"/>
        <v>31569522.299999997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11" t="s">
        <v>15</v>
      </c>
      <c r="B15" s="11" t="s">
        <v>63</v>
      </c>
      <c r="C15" s="44">
        <v>64347917</v>
      </c>
      <c r="D15" s="45">
        <v>40422</v>
      </c>
      <c r="E15" s="160">
        <v>4910</v>
      </c>
      <c r="F15" s="43">
        <v>6199</v>
      </c>
      <c r="G15" s="72">
        <f t="shared" si="0"/>
        <v>1.2625299999999999</v>
      </c>
      <c r="H15" s="54">
        <f t="shared" si="1"/>
        <v>340.61</v>
      </c>
      <c r="I15" s="51">
        <v>238516</v>
      </c>
      <c r="J15" s="38">
        <f t="shared" si="2"/>
        <v>81647381.879999995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11" t="s">
        <v>19</v>
      </c>
      <c r="B16" s="11" t="s">
        <v>77</v>
      </c>
      <c r="C16" s="44">
        <v>46275000</v>
      </c>
      <c r="D16" s="45">
        <v>40575</v>
      </c>
      <c r="E16" s="157">
        <v>5007</v>
      </c>
      <c r="F16" s="43">
        <v>6199</v>
      </c>
      <c r="G16" s="72">
        <f t="shared" si="0"/>
        <v>1.23807</v>
      </c>
      <c r="H16" s="54">
        <f t="shared" si="1"/>
        <v>501.11</v>
      </c>
      <c r="I16" s="51">
        <v>114329</v>
      </c>
      <c r="J16" s="38">
        <f t="shared" si="2"/>
        <v>57578147.444999993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5" x14ac:dyDescent="0.2">
      <c r="A17" s="11" t="s">
        <v>29</v>
      </c>
      <c r="B17" s="11" t="s">
        <v>179</v>
      </c>
      <c r="C17" s="44">
        <v>12183639</v>
      </c>
      <c r="D17" s="45">
        <v>42353</v>
      </c>
      <c r="E17" s="157">
        <v>5574</v>
      </c>
      <c r="F17" s="43">
        <v>6199</v>
      </c>
      <c r="G17" s="72">
        <f t="shared" si="0"/>
        <v>1.1121300000000001</v>
      </c>
      <c r="H17" s="54">
        <f t="shared" ref="H17:H22" si="3">ROUND(C17/I17*G17,2)</f>
        <v>451.66</v>
      </c>
      <c r="I17" s="51">
        <v>30000</v>
      </c>
      <c r="J17" s="38">
        <f t="shared" si="2"/>
        <v>13617538.949999999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5" x14ac:dyDescent="0.2">
      <c r="A18" s="11" t="s">
        <v>19</v>
      </c>
      <c r="B18" s="11" t="s">
        <v>180</v>
      </c>
      <c r="C18" s="44">
        <v>66630000</v>
      </c>
      <c r="D18" s="45">
        <v>42567</v>
      </c>
      <c r="E18" s="157">
        <v>5659</v>
      </c>
      <c r="F18" s="43">
        <v>6199</v>
      </c>
      <c r="G18" s="72">
        <f t="shared" si="0"/>
        <v>1.0954200000000001</v>
      </c>
      <c r="H18" s="54">
        <f t="shared" si="3"/>
        <v>654.29</v>
      </c>
      <c r="I18" s="51">
        <v>111552</v>
      </c>
      <c r="J18" s="38">
        <f t="shared" si="2"/>
        <v>73352774.174999997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5" x14ac:dyDescent="0.2">
      <c r="A19" s="11" t="s">
        <v>12</v>
      </c>
      <c r="B19" s="11" t="s">
        <v>193</v>
      </c>
      <c r="C19" s="44">
        <v>44860690</v>
      </c>
      <c r="D19" s="116">
        <v>43100</v>
      </c>
      <c r="E19" s="158">
        <v>5914</v>
      </c>
      <c r="F19" s="43">
        <v>6199</v>
      </c>
      <c r="G19" s="72">
        <f t="shared" si="0"/>
        <v>1.04819</v>
      </c>
      <c r="H19" s="54">
        <f t="shared" si="3"/>
        <v>444.55</v>
      </c>
      <c r="I19" s="51">
        <v>105775</v>
      </c>
      <c r="J19" s="38">
        <f t="shared" si="2"/>
        <v>47257639.634999998</v>
      </c>
      <c r="K19" s="1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5" x14ac:dyDescent="0.2">
      <c r="A20" s="11" t="s">
        <v>19</v>
      </c>
      <c r="B20" s="11" t="s">
        <v>194</v>
      </c>
      <c r="C20" s="44">
        <v>15124707</v>
      </c>
      <c r="D20" s="116">
        <v>43070</v>
      </c>
      <c r="E20" s="158">
        <v>5914</v>
      </c>
      <c r="F20" s="43">
        <v>6199</v>
      </c>
      <c r="G20" s="72">
        <f t="shared" si="0"/>
        <v>1.04819</v>
      </c>
      <c r="H20" s="54">
        <f t="shared" si="3"/>
        <v>306.76</v>
      </c>
      <c r="I20" s="51">
        <v>51681</v>
      </c>
      <c r="J20" s="38">
        <f t="shared" si="2"/>
        <v>15932834.834999999</v>
      </c>
      <c r="K20" s="1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5" x14ac:dyDescent="0.2">
      <c r="A21" s="11" t="s">
        <v>19</v>
      </c>
      <c r="B21" s="11" t="s">
        <v>207</v>
      </c>
      <c r="C21" s="44">
        <v>3008500</v>
      </c>
      <c r="D21" s="116">
        <v>43299</v>
      </c>
      <c r="E21" s="158">
        <v>6043</v>
      </c>
      <c r="F21" s="43">
        <v>6199</v>
      </c>
      <c r="G21" s="72">
        <f>ROUND(F21/E21,5)</f>
        <v>1.0258100000000001</v>
      </c>
      <c r="H21" s="54">
        <f t="shared" si="3"/>
        <v>385</v>
      </c>
      <c r="I21" s="51">
        <v>8016</v>
      </c>
      <c r="J21" s="55">
        <f t="shared" si="2"/>
        <v>3101579.7449999996</v>
      </c>
      <c r="K21" s="1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5" s="102" customFormat="1" x14ac:dyDescent="0.2">
      <c r="A22" s="136" t="s">
        <v>24</v>
      </c>
      <c r="B22" s="136" t="s">
        <v>225</v>
      </c>
      <c r="C22" s="128">
        <v>56225483</v>
      </c>
      <c r="D22" s="148">
        <v>43800</v>
      </c>
      <c r="E22" s="161">
        <v>6199</v>
      </c>
      <c r="F22" s="139">
        <v>6199</v>
      </c>
      <c r="G22" s="149">
        <f>ROUND(F22/E22,5)</f>
        <v>1</v>
      </c>
      <c r="H22" s="132">
        <f t="shared" si="3"/>
        <v>393.08</v>
      </c>
      <c r="I22" s="150">
        <v>143038</v>
      </c>
      <c r="J22" s="134">
        <f t="shared" si="2"/>
        <v>56506610.414999992</v>
      </c>
      <c r="L22" s="151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spans="1:25" s="19" customFormat="1" x14ac:dyDescent="0.2">
      <c r="A23" s="48"/>
      <c r="B23" s="67"/>
      <c r="C23" s="68"/>
      <c r="D23" s="49"/>
      <c r="E23" s="66"/>
      <c r="F23" s="66"/>
      <c r="G23" s="69"/>
      <c r="H23" s="70"/>
      <c r="I23" s="50"/>
      <c r="J23" s="71"/>
    </row>
    <row r="24" spans="1:25" ht="10.5" x14ac:dyDescent="0.25">
      <c r="A24" s="3"/>
      <c r="B24" s="3" t="s">
        <v>16</v>
      </c>
      <c r="C24" s="4"/>
      <c r="D24" s="5"/>
      <c r="E24" s="6"/>
      <c r="F24" s="6"/>
      <c r="G24" s="7"/>
      <c r="H24" s="37"/>
      <c r="I24" s="8">
        <f>SUM(I11:I23)</f>
        <v>1116336</v>
      </c>
      <c r="J24" s="8">
        <f>SUM(J11:J23)</f>
        <v>477599794.38</v>
      </c>
      <c r="K24" s="1"/>
    </row>
    <row r="25" spans="1:25" ht="10.5" x14ac:dyDescent="0.25">
      <c r="A25" s="3"/>
      <c r="B25" s="3"/>
      <c r="C25" s="4"/>
      <c r="D25" s="5"/>
      <c r="E25" s="6"/>
      <c r="F25" s="6"/>
      <c r="G25" s="7"/>
      <c r="H25" s="37"/>
      <c r="I25" s="8"/>
      <c r="J25" s="8"/>
      <c r="K25" s="1"/>
    </row>
    <row r="26" spans="1:25" ht="10.5" x14ac:dyDescent="0.25">
      <c r="A26" s="3"/>
      <c r="B26" s="3" t="s">
        <v>137</v>
      </c>
      <c r="C26" s="4"/>
      <c r="D26" s="5"/>
      <c r="E26" s="6"/>
      <c r="F26" s="6"/>
      <c r="G26" s="7"/>
      <c r="H26" s="9">
        <f>ROUND(J24/I24,2)</f>
        <v>427.83</v>
      </c>
      <c r="I26" s="8"/>
      <c r="J26" s="8"/>
      <c r="K26" s="1"/>
    </row>
    <row r="27" spans="1:25" x14ac:dyDescent="0.2">
      <c r="A27" s="20"/>
      <c r="C27" s="14"/>
      <c r="G27" s="17"/>
      <c r="H27" s="18"/>
      <c r="J27" s="24"/>
    </row>
    <row r="28" spans="1:25" x14ac:dyDescent="0.2">
      <c r="A28" s="20"/>
      <c r="C28" s="14"/>
      <c r="G28" s="17"/>
      <c r="H28" s="18"/>
      <c r="J28" s="14"/>
      <c r="N28" s="20"/>
      <c r="R28" s="15"/>
      <c r="S28" s="20"/>
      <c r="X28" s="22"/>
      <c r="Y28" s="15"/>
    </row>
    <row r="29" spans="1:25" x14ac:dyDescent="0.2">
      <c r="A29" s="20"/>
      <c r="C29" s="14"/>
      <c r="G29" s="17"/>
      <c r="H29" s="18"/>
      <c r="J29" s="14"/>
      <c r="R29" s="22"/>
      <c r="S29" s="20"/>
      <c r="T29" s="15"/>
      <c r="U29" s="15"/>
      <c r="V29" s="15"/>
      <c r="W29" s="15"/>
      <c r="X29" s="22"/>
      <c r="Y29" s="15"/>
    </row>
    <row r="30" spans="1:25" x14ac:dyDescent="0.2">
      <c r="A30" s="20"/>
      <c r="C30" s="14"/>
      <c r="G30" s="17"/>
      <c r="H30" s="18"/>
      <c r="J30" s="14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x14ac:dyDescent="0.2">
      <c r="A31" s="20"/>
      <c r="C31" s="14"/>
      <c r="G31" s="17"/>
      <c r="H31" s="18"/>
      <c r="J31" s="14"/>
    </row>
    <row r="32" spans="1:25" x14ac:dyDescent="0.2">
      <c r="A32" s="20"/>
      <c r="C32" s="14"/>
      <c r="G32" s="17"/>
      <c r="H32" s="18"/>
      <c r="J32" s="14"/>
    </row>
    <row r="33" spans="1:25" x14ac:dyDescent="0.2">
      <c r="A33" s="20"/>
      <c r="C33" s="14"/>
      <c r="H33" s="18"/>
      <c r="J33" s="14"/>
    </row>
    <row r="34" spans="1:25" x14ac:dyDescent="0.2">
      <c r="A34" s="20"/>
      <c r="C34" s="14"/>
      <c r="H34" s="18"/>
      <c r="J34" s="14"/>
    </row>
    <row r="35" spans="1:25" x14ac:dyDescent="0.2">
      <c r="A35" s="20"/>
      <c r="C35" s="14"/>
      <c r="H35" s="18"/>
      <c r="J35" s="14"/>
    </row>
    <row r="36" spans="1:25" x14ac:dyDescent="0.2">
      <c r="A36" s="20"/>
      <c r="C36" s="14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C40" s="14"/>
      <c r="H40" s="18"/>
      <c r="J40" s="14"/>
    </row>
    <row r="41" spans="1:25" x14ac:dyDescent="0.2">
      <c r="C41" s="14"/>
      <c r="H41" s="18"/>
      <c r="J41" s="14"/>
    </row>
    <row r="42" spans="1:25" x14ac:dyDescent="0.2">
      <c r="C42" s="14"/>
      <c r="H42" s="18"/>
      <c r="J42" s="14"/>
    </row>
    <row r="43" spans="1:25" x14ac:dyDescent="0.2"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G45" s="17"/>
      <c r="H45" s="18"/>
      <c r="J45" s="14"/>
    </row>
    <row r="46" spans="1:25" x14ac:dyDescent="0.2">
      <c r="C46" s="14"/>
      <c r="G46" s="17"/>
      <c r="H46" s="18"/>
      <c r="J46" s="14"/>
      <c r="N46" s="20"/>
      <c r="R46" s="15"/>
      <c r="S46" s="20"/>
      <c r="X46" s="22"/>
      <c r="Y46" s="15"/>
    </row>
    <row r="47" spans="1:25" x14ac:dyDescent="0.2">
      <c r="B47" s="11"/>
      <c r="C47" s="14"/>
      <c r="G47" s="17"/>
      <c r="H47" s="18"/>
      <c r="J47" s="14"/>
      <c r="R47" s="22"/>
      <c r="S47" s="20"/>
      <c r="T47" s="15"/>
      <c r="U47" s="15"/>
      <c r="V47" s="15"/>
      <c r="W47" s="15"/>
      <c r="X47" s="22"/>
      <c r="Y47" s="15"/>
    </row>
    <row r="48" spans="1:25" x14ac:dyDescent="0.2">
      <c r="B48" s="11"/>
      <c r="C48" s="14"/>
      <c r="G48" s="17"/>
      <c r="H48" s="18"/>
      <c r="J48" s="14"/>
      <c r="N48" s="20"/>
      <c r="P48" s="20"/>
      <c r="R48" s="22"/>
      <c r="S48" s="20"/>
      <c r="T48" s="15"/>
      <c r="U48" s="15"/>
      <c r="V48" s="15"/>
      <c r="W48" s="15"/>
      <c r="X48" s="22"/>
      <c r="Y48" s="15"/>
    </row>
    <row r="49" spans="2:25" x14ac:dyDescent="0.2">
      <c r="B49" s="11"/>
      <c r="C49" s="14"/>
      <c r="G49" s="17"/>
      <c r="H49" s="18"/>
      <c r="J49" s="14"/>
    </row>
    <row r="50" spans="2:25" x14ac:dyDescent="0.2">
      <c r="B50" s="11"/>
      <c r="C50" s="14"/>
      <c r="H50" s="18"/>
      <c r="J50" s="14"/>
    </row>
    <row r="51" spans="2:25" x14ac:dyDescent="0.2">
      <c r="B51" s="11"/>
      <c r="C51" s="14"/>
      <c r="G51" s="17"/>
      <c r="H51" s="18"/>
      <c r="J51" s="14"/>
    </row>
    <row r="52" spans="2:25" x14ac:dyDescent="0.2">
      <c r="B52" s="11"/>
      <c r="C52" s="14"/>
      <c r="G52" s="17"/>
      <c r="H52" s="18"/>
      <c r="J52" s="14"/>
      <c r="N52" s="20"/>
      <c r="R52" s="15"/>
      <c r="S52" s="20"/>
      <c r="X52" s="22"/>
      <c r="Y52" s="15"/>
    </row>
    <row r="53" spans="2:25" x14ac:dyDescent="0.2">
      <c r="B53" s="11"/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2:25" x14ac:dyDescent="0.2">
      <c r="B54" s="11"/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2:25" x14ac:dyDescent="0.2">
      <c r="B55" s="11"/>
      <c r="C55" s="14"/>
      <c r="G55" s="17"/>
      <c r="H55" s="18"/>
      <c r="J55" s="14"/>
      <c r="N55" s="20"/>
    </row>
    <row r="56" spans="2:25" x14ac:dyDescent="0.2">
      <c r="B56" s="11"/>
      <c r="C56" s="14"/>
      <c r="G56" s="17"/>
      <c r="H56" s="18"/>
      <c r="J56" s="14"/>
      <c r="N56" s="25"/>
      <c r="P56" s="25"/>
      <c r="R56" s="25"/>
      <c r="S56" s="25"/>
      <c r="X56" s="25"/>
    </row>
    <row r="57" spans="2:25" x14ac:dyDescent="0.2">
      <c r="B57" s="11"/>
      <c r="C57" s="14"/>
      <c r="G57" s="17"/>
      <c r="H57" s="18"/>
      <c r="J57" s="14"/>
    </row>
    <row r="58" spans="2:25" x14ac:dyDescent="0.2">
      <c r="B58" s="11"/>
      <c r="C58" s="14"/>
      <c r="G58" s="17"/>
      <c r="H58" s="18"/>
      <c r="J58" s="14"/>
    </row>
    <row r="59" spans="2:25" x14ac:dyDescent="0.2">
      <c r="B59" s="11"/>
      <c r="C59" s="14"/>
      <c r="G59" s="17"/>
      <c r="H59" s="18"/>
      <c r="J59" s="14"/>
      <c r="N59" s="20"/>
      <c r="R59" s="15"/>
      <c r="S59" s="20"/>
      <c r="X59" s="22"/>
      <c r="Y59" s="15"/>
    </row>
    <row r="60" spans="2:25" x14ac:dyDescent="0.2">
      <c r="B60" s="11"/>
      <c r="C60" s="14"/>
      <c r="G60" s="17"/>
      <c r="H60" s="18"/>
      <c r="J60" s="14"/>
      <c r="R60" s="22"/>
      <c r="S60" s="20"/>
      <c r="T60" s="15"/>
      <c r="U60" s="15"/>
      <c r="V60" s="15"/>
      <c r="W60" s="15"/>
      <c r="X60" s="22"/>
      <c r="Y60" s="15"/>
    </row>
    <row r="61" spans="2:25" x14ac:dyDescent="0.2">
      <c r="B61" s="11"/>
      <c r="C61" s="14"/>
      <c r="G61" s="17"/>
      <c r="H61" s="18"/>
      <c r="J61" s="14"/>
      <c r="N61" s="20"/>
      <c r="P61" s="20"/>
      <c r="R61" s="22"/>
      <c r="S61" s="20"/>
      <c r="T61" s="15"/>
      <c r="U61" s="15"/>
      <c r="V61" s="15"/>
      <c r="W61" s="15"/>
      <c r="X61" s="22"/>
      <c r="Y61" s="15"/>
    </row>
    <row r="62" spans="2:25" x14ac:dyDescent="0.2">
      <c r="B62" s="11"/>
      <c r="C62" s="14"/>
      <c r="G62" s="17"/>
      <c r="H62" s="18"/>
      <c r="J62" s="14"/>
    </row>
    <row r="63" spans="2:25" x14ac:dyDescent="0.2">
      <c r="B63" s="11"/>
      <c r="C63" s="14"/>
      <c r="H63" s="18"/>
      <c r="J63" s="14"/>
    </row>
    <row r="64" spans="2:25" x14ac:dyDescent="0.2">
      <c r="B64" s="11"/>
      <c r="C64" s="14"/>
      <c r="H64" s="18"/>
      <c r="J64" s="14"/>
    </row>
    <row r="65" spans="2:26" x14ac:dyDescent="0.2">
      <c r="B65" s="11"/>
      <c r="C65" s="14"/>
      <c r="H65" s="18"/>
      <c r="J65" s="14"/>
    </row>
    <row r="66" spans="2:26" x14ac:dyDescent="0.2">
      <c r="B66" s="11"/>
      <c r="C66" s="14"/>
      <c r="G66" s="17"/>
      <c r="H66" s="18"/>
      <c r="J66" s="14"/>
      <c r="Z66" s="20"/>
    </row>
    <row r="67" spans="2:26" x14ac:dyDescent="0.2">
      <c r="B67" s="11"/>
      <c r="C67" s="14"/>
      <c r="G67" s="17"/>
      <c r="H67" s="18"/>
      <c r="J67" s="14"/>
      <c r="N67" s="20"/>
      <c r="R67" s="15"/>
      <c r="S67" s="20"/>
      <c r="X67" s="22"/>
      <c r="Y67" s="15"/>
    </row>
    <row r="68" spans="2:26" x14ac:dyDescent="0.2">
      <c r="B68" s="11"/>
      <c r="C68" s="14"/>
      <c r="G68" s="17"/>
      <c r="H68" s="18"/>
      <c r="J68" s="14"/>
      <c r="R68" s="22"/>
      <c r="S68" s="20"/>
      <c r="T68" s="15"/>
      <c r="U68" s="15"/>
      <c r="V68" s="15"/>
      <c r="W68" s="15"/>
      <c r="X68" s="22"/>
      <c r="Y68" s="15"/>
    </row>
    <row r="69" spans="2:26" x14ac:dyDescent="0.2">
      <c r="B69" s="11"/>
      <c r="C69" s="14"/>
      <c r="G69" s="17"/>
      <c r="H69" s="18"/>
      <c r="J69" s="14"/>
      <c r="N69" s="20"/>
      <c r="P69" s="20"/>
      <c r="R69" s="22"/>
      <c r="S69" s="20"/>
      <c r="T69" s="15"/>
      <c r="U69" s="15"/>
      <c r="V69" s="15"/>
      <c r="W69" s="15"/>
      <c r="X69" s="22"/>
      <c r="Y69" s="15"/>
    </row>
    <row r="70" spans="2:26" x14ac:dyDescent="0.2">
      <c r="B70" s="11"/>
      <c r="C70" s="14"/>
      <c r="G70" s="17"/>
      <c r="H70" s="18"/>
      <c r="J70" s="14"/>
    </row>
    <row r="71" spans="2:26" x14ac:dyDescent="0.2">
      <c r="B71" s="11"/>
      <c r="C71" s="14"/>
      <c r="H71" s="18"/>
      <c r="J71" s="14"/>
    </row>
    <row r="72" spans="2:26" x14ac:dyDescent="0.2">
      <c r="B72" s="11"/>
      <c r="C72" s="14"/>
      <c r="G72" s="17"/>
      <c r="H72" s="18"/>
      <c r="J72" s="14"/>
      <c r="R72" s="26"/>
      <c r="S72" s="20"/>
      <c r="X72" s="14"/>
    </row>
    <row r="73" spans="2:26" x14ac:dyDescent="0.2">
      <c r="B73" s="11"/>
      <c r="C73" s="14"/>
      <c r="G73" s="17"/>
      <c r="H73" s="18"/>
      <c r="J73" s="14"/>
    </row>
    <row r="74" spans="2:26" x14ac:dyDescent="0.2">
      <c r="B74" s="11"/>
      <c r="C74" s="14"/>
      <c r="G74" s="17"/>
      <c r="H74" s="18"/>
      <c r="J74" s="14"/>
      <c r="N74" s="20"/>
      <c r="R74" s="15"/>
      <c r="S74" s="20"/>
      <c r="X74" s="22"/>
      <c r="Y74" s="15"/>
    </row>
    <row r="75" spans="2:26" x14ac:dyDescent="0.2">
      <c r="B75" s="11"/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2:26" x14ac:dyDescent="0.2">
      <c r="B76" s="11"/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2:26" x14ac:dyDescent="0.2">
      <c r="B77" s="11"/>
      <c r="C77" s="14"/>
      <c r="G77" s="17"/>
      <c r="H77" s="18"/>
      <c r="J77" s="14"/>
    </row>
    <row r="78" spans="2:26" x14ac:dyDescent="0.2">
      <c r="B78" s="11"/>
      <c r="C78" s="14"/>
      <c r="H78" s="18"/>
      <c r="J78" s="14"/>
    </row>
    <row r="79" spans="2:26" x14ac:dyDescent="0.2">
      <c r="B79" s="11"/>
      <c r="C79" s="14"/>
      <c r="G79" s="17"/>
      <c r="H79" s="18"/>
      <c r="J79" s="14"/>
    </row>
    <row r="80" spans="2:26" x14ac:dyDescent="0.2">
      <c r="B80" s="11"/>
      <c r="C80" s="14"/>
      <c r="G80" s="17"/>
      <c r="H80" s="18"/>
      <c r="J80" s="14"/>
      <c r="N80" s="20"/>
      <c r="R80" s="15"/>
      <c r="S80" s="20"/>
      <c r="X80" s="22"/>
      <c r="Y80" s="15"/>
    </row>
    <row r="81" spans="2:25" x14ac:dyDescent="0.2">
      <c r="B81" s="11"/>
      <c r="C81" s="14"/>
      <c r="G81" s="17"/>
      <c r="H81" s="18"/>
      <c r="J81" s="14"/>
      <c r="R81" s="22"/>
      <c r="S81" s="20"/>
      <c r="T81" s="15"/>
      <c r="U81" s="15"/>
      <c r="V81" s="15"/>
      <c r="W81" s="15"/>
      <c r="X81" s="22"/>
      <c r="Y81" s="15"/>
    </row>
    <row r="82" spans="2:25" x14ac:dyDescent="0.2">
      <c r="B82" s="11"/>
      <c r="C82" s="14"/>
      <c r="G82" s="17"/>
      <c r="H82" s="18"/>
      <c r="J82" s="14"/>
      <c r="N82" s="20"/>
      <c r="P82" s="20"/>
      <c r="R82" s="22"/>
      <c r="S82" s="20"/>
      <c r="T82" s="15"/>
      <c r="U82" s="15"/>
      <c r="V82" s="15"/>
      <c r="W82" s="15"/>
      <c r="X82" s="22"/>
      <c r="Y82" s="15"/>
    </row>
    <row r="83" spans="2:25" x14ac:dyDescent="0.2">
      <c r="B83" s="11"/>
      <c r="C83" s="14"/>
      <c r="G83" s="17"/>
      <c r="H83" s="18"/>
      <c r="J83" s="14"/>
    </row>
    <row r="84" spans="2:25" x14ac:dyDescent="0.2">
      <c r="B84" s="11"/>
      <c r="C84" s="14"/>
      <c r="H84" s="18"/>
      <c r="J84" s="14"/>
    </row>
    <row r="85" spans="2:25" x14ac:dyDescent="0.2">
      <c r="B85" s="11"/>
      <c r="C85" s="14"/>
      <c r="H85" s="18"/>
      <c r="J85" s="14"/>
    </row>
    <row r="86" spans="2:25" x14ac:dyDescent="0.2">
      <c r="B86" s="11"/>
      <c r="C86" s="14"/>
      <c r="H86" s="18"/>
      <c r="J86" s="14"/>
    </row>
    <row r="87" spans="2:25" x14ac:dyDescent="0.2">
      <c r="B87" s="11"/>
      <c r="C87" s="14"/>
      <c r="H87" s="18"/>
      <c r="J87" s="14"/>
    </row>
    <row r="88" spans="2:25" x14ac:dyDescent="0.2">
      <c r="B88" s="11"/>
      <c r="C88" s="14"/>
      <c r="H88" s="18"/>
      <c r="J88" s="14"/>
    </row>
    <row r="89" spans="2:25" x14ac:dyDescent="0.2">
      <c r="B89" s="11"/>
      <c r="C89" s="14"/>
      <c r="G89" s="17"/>
      <c r="H89" s="18"/>
      <c r="J89" s="14"/>
    </row>
    <row r="90" spans="2:25" x14ac:dyDescent="0.2">
      <c r="B90" s="11"/>
      <c r="C90" s="14"/>
      <c r="G90" s="17"/>
      <c r="H90" s="18"/>
      <c r="J90" s="14"/>
      <c r="N90" s="20"/>
      <c r="R90" s="15"/>
      <c r="S90" s="20"/>
      <c r="X90" s="22"/>
      <c r="Y90" s="15"/>
    </row>
    <row r="91" spans="2:25" x14ac:dyDescent="0.2">
      <c r="B91" s="11"/>
      <c r="C91" s="14"/>
      <c r="H91" s="18"/>
      <c r="J91" s="14"/>
    </row>
    <row r="92" spans="2:25" x14ac:dyDescent="0.2">
      <c r="B92" s="11"/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2:25" x14ac:dyDescent="0.2">
      <c r="B93" s="11"/>
      <c r="C93" s="14"/>
      <c r="G93" s="17"/>
      <c r="H93" s="18"/>
      <c r="J93" s="14"/>
    </row>
    <row r="94" spans="2:25" x14ac:dyDescent="0.2">
      <c r="B94" s="11"/>
      <c r="C94" s="14"/>
      <c r="G94" s="17"/>
      <c r="H94" s="18"/>
      <c r="J94" s="14"/>
    </row>
    <row r="95" spans="2:25" x14ac:dyDescent="0.2">
      <c r="B95" s="11"/>
      <c r="C95" s="14"/>
      <c r="H95" s="18"/>
      <c r="J95" s="14"/>
    </row>
    <row r="96" spans="2:25" x14ac:dyDescent="0.2">
      <c r="B96" s="11"/>
      <c r="C96" s="14"/>
      <c r="H96" s="18"/>
      <c r="J96" s="14"/>
    </row>
    <row r="97" spans="2:26" x14ac:dyDescent="0.2">
      <c r="B97" s="11"/>
      <c r="C97" s="14"/>
      <c r="H97" s="18"/>
      <c r="J97" s="14"/>
    </row>
    <row r="98" spans="2:26" x14ac:dyDescent="0.2">
      <c r="B98" s="11"/>
      <c r="C98" s="14"/>
      <c r="H98" s="18"/>
      <c r="J98" s="14"/>
    </row>
    <row r="99" spans="2:26" x14ac:dyDescent="0.2">
      <c r="B99" s="11"/>
      <c r="C99" s="14"/>
      <c r="H99" s="18"/>
      <c r="J99" s="14"/>
    </row>
    <row r="100" spans="2:26" x14ac:dyDescent="0.2">
      <c r="B100" s="11"/>
      <c r="C100" s="14"/>
      <c r="G100" s="17"/>
      <c r="H100" s="18"/>
      <c r="J100" s="14"/>
    </row>
    <row r="101" spans="2:26" x14ac:dyDescent="0.2">
      <c r="B101" s="11"/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2:26" x14ac:dyDescent="0.2">
      <c r="B102" s="11"/>
      <c r="C102" s="14"/>
      <c r="G102" s="17"/>
      <c r="H102" s="18"/>
      <c r="J102" s="14"/>
      <c r="R102" s="22"/>
      <c r="S102" s="20"/>
      <c r="T102" s="15"/>
      <c r="U102" s="15"/>
      <c r="V102" s="15"/>
      <c r="W102" s="15"/>
      <c r="X102" s="22"/>
      <c r="Y102" s="15"/>
    </row>
    <row r="103" spans="2:26" x14ac:dyDescent="0.2">
      <c r="B103" s="11"/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2:26" x14ac:dyDescent="0.2">
      <c r="B104" s="11"/>
      <c r="C104" s="14"/>
      <c r="G104" s="17"/>
      <c r="H104" s="18"/>
      <c r="J104" s="14"/>
    </row>
    <row r="105" spans="2:26" x14ac:dyDescent="0.2">
      <c r="B105" s="11"/>
      <c r="C105" s="14"/>
      <c r="G105" s="17"/>
      <c r="H105" s="18"/>
      <c r="J105" s="14"/>
    </row>
    <row r="106" spans="2:26" x14ac:dyDescent="0.2">
      <c r="B106" s="11"/>
      <c r="C106" s="14"/>
      <c r="H106" s="18"/>
      <c r="J106" s="14"/>
    </row>
    <row r="107" spans="2:26" x14ac:dyDescent="0.2">
      <c r="B107" s="11"/>
      <c r="C107" s="14"/>
      <c r="H107" s="18"/>
      <c r="J107" s="14"/>
    </row>
    <row r="108" spans="2:26" x14ac:dyDescent="0.2">
      <c r="B108" s="11"/>
      <c r="C108" s="14"/>
      <c r="H108" s="18"/>
      <c r="J108" s="14"/>
    </row>
    <row r="109" spans="2:26" x14ac:dyDescent="0.2">
      <c r="B109" s="11"/>
      <c r="C109" s="14"/>
      <c r="G109" s="17"/>
      <c r="H109" s="18"/>
      <c r="J109" s="14"/>
      <c r="Z109" s="20"/>
    </row>
    <row r="110" spans="2:26" x14ac:dyDescent="0.2">
      <c r="B110" s="11"/>
      <c r="C110" s="14"/>
      <c r="G110" s="17"/>
      <c r="H110" s="18"/>
      <c r="J110" s="14"/>
      <c r="N110" s="20"/>
    </row>
    <row r="111" spans="2:26" x14ac:dyDescent="0.2">
      <c r="B111" s="11"/>
      <c r="C111" s="14"/>
      <c r="G111" s="17"/>
      <c r="H111" s="18"/>
      <c r="J111" s="14"/>
      <c r="N111" s="20"/>
    </row>
    <row r="112" spans="2:26" x14ac:dyDescent="0.2">
      <c r="B112" s="11"/>
      <c r="C112" s="14"/>
      <c r="G112" s="17"/>
      <c r="H112" s="18"/>
      <c r="J112" s="14"/>
    </row>
    <row r="113" spans="2:25" x14ac:dyDescent="0.2">
      <c r="B113" s="11"/>
      <c r="C113" s="14"/>
      <c r="G113" s="17"/>
      <c r="H113" s="18"/>
      <c r="J113" s="14"/>
      <c r="N113" s="20"/>
      <c r="R113" s="15"/>
      <c r="S113" s="20"/>
      <c r="X113" s="22"/>
      <c r="Y113" s="15"/>
    </row>
    <row r="114" spans="2:25" x14ac:dyDescent="0.2">
      <c r="B114" s="11"/>
      <c r="C114" s="14"/>
      <c r="G114" s="17"/>
      <c r="H114" s="18"/>
      <c r="J114" s="14"/>
      <c r="R114" s="22"/>
      <c r="S114" s="20"/>
      <c r="T114" s="15"/>
      <c r="U114" s="15"/>
      <c r="V114" s="15"/>
      <c r="W114" s="15"/>
      <c r="X114" s="22"/>
      <c r="Y114" s="15"/>
    </row>
    <row r="115" spans="2:25" x14ac:dyDescent="0.2">
      <c r="B115" s="11"/>
      <c r="C115" s="14"/>
      <c r="G115" s="17"/>
      <c r="H115" s="18"/>
      <c r="J115" s="14"/>
      <c r="N115" s="20"/>
      <c r="P115" s="20"/>
      <c r="R115" s="22"/>
      <c r="S115" s="20"/>
      <c r="T115" s="15"/>
      <c r="U115" s="15"/>
      <c r="V115" s="15"/>
      <c r="W115" s="15"/>
      <c r="X115" s="22"/>
      <c r="Y115" s="15"/>
    </row>
    <row r="116" spans="2:25" x14ac:dyDescent="0.2">
      <c r="B116" s="11"/>
      <c r="C116" s="14"/>
      <c r="G116" s="17"/>
      <c r="H116" s="18"/>
      <c r="J116" s="14"/>
    </row>
    <row r="117" spans="2:25" x14ac:dyDescent="0.2">
      <c r="B117" s="11"/>
      <c r="C117" s="14"/>
      <c r="G117" s="17"/>
      <c r="H117" s="18"/>
      <c r="J117" s="14"/>
    </row>
    <row r="118" spans="2:25" x14ac:dyDescent="0.2">
      <c r="B118" s="11"/>
      <c r="C118" s="14"/>
      <c r="G118" s="17"/>
      <c r="H118" s="16"/>
      <c r="J118" s="14"/>
    </row>
    <row r="119" spans="2:25" x14ac:dyDescent="0.2">
      <c r="B119" s="11"/>
      <c r="C119" s="14"/>
      <c r="G119" s="17"/>
      <c r="H119" s="16"/>
      <c r="J119" s="14"/>
      <c r="R119" s="26"/>
      <c r="S119" s="20"/>
      <c r="W119" s="14"/>
      <c r="X119" s="14"/>
      <c r="Y119" s="27"/>
    </row>
    <row r="120" spans="2:25" x14ac:dyDescent="0.2">
      <c r="B120" s="11"/>
      <c r="C120" s="14"/>
      <c r="G120" s="17"/>
      <c r="H120" s="16"/>
      <c r="J120" s="14"/>
      <c r="R120" s="26"/>
      <c r="S120" s="20"/>
      <c r="X120" s="14"/>
    </row>
    <row r="121" spans="2:25" x14ac:dyDescent="0.2">
      <c r="B121" s="11"/>
      <c r="C121" s="14"/>
      <c r="G121" s="17"/>
      <c r="H121" s="16"/>
      <c r="J121" s="14"/>
    </row>
    <row r="122" spans="2:25" x14ac:dyDescent="0.2">
      <c r="B122" s="11"/>
      <c r="C122" s="14"/>
      <c r="G122" s="17"/>
      <c r="H122" s="16"/>
      <c r="J122" s="14"/>
      <c r="N122" s="20"/>
      <c r="R122" s="15"/>
      <c r="S122" s="20"/>
      <c r="X122" s="22"/>
      <c r="Y122" s="15"/>
    </row>
    <row r="123" spans="2:25" x14ac:dyDescent="0.2">
      <c r="B123" s="11"/>
      <c r="C123" s="14"/>
      <c r="G123" s="17"/>
      <c r="H123" s="16"/>
      <c r="J123" s="14"/>
      <c r="R123" s="22"/>
      <c r="S123" s="20"/>
      <c r="T123" s="15"/>
      <c r="U123" s="15"/>
      <c r="V123" s="15"/>
      <c r="W123" s="15"/>
      <c r="X123" s="22"/>
      <c r="Y123" s="15"/>
    </row>
    <row r="124" spans="2:25" x14ac:dyDescent="0.2">
      <c r="B124" s="11"/>
      <c r="C124" s="14"/>
      <c r="G124" s="17"/>
      <c r="H124" s="16"/>
      <c r="J124" s="14"/>
      <c r="N124" s="20"/>
      <c r="P124" s="20"/>
      <c r="R124" s="22"/>
      <c r="S124" s="20"/>
      <c r="T124" s="15"/>
      <c r="U124" s="15"/>
      <c r="V124" s="15"/>
      <c r="W124" s="15"/>
      <c r="X124" s="22"/>
      <c r="Y124" s="15"/>
    </row>
    <row r="125" spans="2:25" x14ac:dyDescent="0.2">
      <c r="B125" s="11"/>
      <c r="C125" s="14"/>
    </row>
    <row r="126" spans="2:25" x14ac:dyDescent="0.2">
      <c r="B126" s="11"/>
      <c r="C126" s="14"/>
    </row>
    <row r="127" spans="2:25" x14ac:dyDescent="0.2">
      <c r="B127" s="11"/>
      <c r="C127" s="14"/>
      <c r="G127" s="17"/>
      <c r="H127" s="16"/>
      <c r="J127" s="14"/>
      <c r="R127" s="26"/>
      <c r="S127" s="20"/>
      <c r="W127" s="14"/>
      <c r="X127" s="14"/>
      <c r="Y127" s="27"/>
    </row>
    <row r="128" spans="2:25" x14ac:dyDescent="0.2">
      <c r="B128" s="11"/>
      <c r="C128" s="14"/>
      <c r="G128" s="17"/>
      <c r="H128" s="16"/>
      <c r="J128" s="14"/>
      <c r="R128" s="26"/>
      <c r="S128" s="20"/>
      <c r="X128" s="14"/>
    </row>
    <row r="129" spans="2:25" x14ac:dyDescent="0.2">
      <c r="B129" s="11"/>
      <c r="C129" s="14"/>
      <c r="G129" s="17"/>
      <c r="H129" s="16"/>
      <c r="J129" s="14"/>
    </row>
    <row r="130" spans="2:25" x14ac:dyDescent="0.2">
      <c r="B130" s="11"/>
      <c r="C130" s="14"/>
      <c r="G130" s="17"/>
      <c r="H130" s="16"/>
      <c r="J130" s="14"/>
      <c r="N130" s="20"/>
      <c r="R130" s="15"/>
      <c r="S130" s="20"/>
      <c r="X130" s="22"/>
      <c r="Y130" s="15"/>
    </row>
    <row r="131" spans="2:25" x14ac:dyDescent="0.2">
      <c r="B131" s="11"/>
      <c r="C131" s="14"/>
      <c r="G131" s="17"/>
      <c r="H131" s="16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2:25" x14ac:dyDescent="0.2">
      <c r="B132" s="11"/>
      <c r="C132" s="14"/>
      <c r="G132" s="17"/>
      <c r="H132" s="16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2:25" x14ac:dyDescent="0.2">
      <c r="B133" s="11"/>
      <c r="C133" s="14"/>
      <c r="G133" s="17"/>
      <c r="H133" s="16"/>
      <c r="J133" s="14"/>
      <c r="N133" s="20"/>
    </row>
    <row r="134" spans="2:25" x14ac:dyDescent="0.2">
      <c r="B134" s="11"/>
      <c r="C134" s="14"/>
      <c r="N134" s="25"/>
      <c r="P134" s="25"/>
      <c r="R134" s="25"/>
      <c r="S134" s="25"/>
      <c r="X134" s="25"/>
    </row>
    <row r="135" spans="2:25" x14ac:dyDescent="0.2">
      <c r="B135" s="11"/>
      <c r="C135" s="14"/>
    </row>
    <row r="136" spans="2:25" x14ac:dyDescent="0.2">
      <c r="B136" s="11"/>
      <c r="C136" s="14"/>
      <c r="N136" s="20"/>
      <c r="R136" s="15"/>
      <c r="S136" s="20"/>
      <c r="X136" s="22"/>
      <c r="Y136" s="15"/>
    </row>
    <row r="137" spans="2:25" x14ac:dyDescent="0.2">
      <c r="B137" s="11"/>
      <c r="C137" s="14"/>
      <c r="R137" s="22"/>
      <c r="S137" s="20"/>
      <c r="T137" s="15"/>
      <c r="U137" s="15"/>
      <c r="V137" s="15"/>
      <c r="W137" s="15"/>
      <c r="X137" s="22"/>
      <c r="Y137" s="15"/>
    </row>
    <row r="138" spans="2:25" x14ac:dyDescent="0.2">
      <c r="B138" s="11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2:25" x14ac:dyDescent="0.2">
      <c r="B139" s="11"/>
      <c r="N139" s="20"/>
    </row>
    <row r="140" spans="2:25" x14ac:dyDescent="0.2">
      <c r="B140" s="11"/>
      <c r="N140" s="25"/>
      <c r="P140" s="25"/>
      <c r="R140" s="25"/>
      <c r="S140" s="25"/>
      <c r="X140" s="25"/>
    </row>
    <row r="142" spans="2:25" x14ac:dyDescent="0.2">
      <c r="B142" s="11"/>
      <c r="N142" s="20"/>
      <c r="R142" s="15"/>
      <c r="S142" s="20"/>
      <c r="X142" s="22"/>
      <c r="Y142" s="15"/>
    </row>
    <row r="143" spans="2:25" x14ac:dyDescent="0.2">
      <c r="B143" s="11"/>
      <c r="E143" s="11"/>
      <c r="F143" s="11"/>
      <c r="R143" s="22"/>
      <c r="S143" s="20"/>
      <c r="T143" s="15"/>
      <c r="U143" s="15"/>
      <c r="V143" s="15"/>
      <c r="W143" s="15"/>
      <c r="X143" s="22"/>
      <c r="Y143" s="15"/>
    </row>
    <row r="144" spans="2:25" x14ac:dyDescent="0.2">
      <c r="B144" s="11"/>
      <c r="E144" s="11"/>
      <c r="F144" s="11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8" spans="2:26" x14ac:dyDescent="0.2">
      <c r="B148" s="11"/>
      <c r="E148" s="11"/>
      <c r="F148" s="11"/>
      <c r="R148" s="26"/>
      <c r="S148" s="20"/>
      <c r="W148" s="14"/>
      <c r="X148" s="14"/>
      <c r="Y148" s="27"/>
    </row>
    <row r="149" spans="2:26" x14ac:dyDescent="0.2">
      <c r="B149" s="11"/>
      <c r="E149" s="11"/>
      <c r="F149" s="11"/>
      <c r="R149" s="26"/>
      <c r="S149" s="20"/>
      <c r="X149" s="14"/>
      <c r="Z149" s="20"/>
    </row>
    <row r="150" spans="2:26" x14ac:dyDescent="0.2">
      <c r="B150" s="11"/>
      <c r="E150" s="11"/>
      <c r="F150" s="11"/>
      <c r="N150" s="20"/>
      <c r="R150" s="15"/>
      <c r="S150" s="20"/>
      <c r="X150" s="22"/>
      <c r="Y150" s="15"/>
    </row>
    <row r="151" spans="2:26" x14ac:dyDescent="0.2">
      <c r="B151" s="11"/>
      <c r="E151" s="11"/>
      <c r="F151" s="11"/>
      <c r="R151" s="22"/>
      <c r="S151" s="20"/>
      <c r="T151" s="15"/>
      <c r="U151" s="15"/>
      <c r="V151" s="15"/>
      <c r="W151" s="15"/>
      <c r="X151" s="22"/>
      <c r="Y151" s="15"/>
    </row>
    <row r="152" spans="2:26" x14ac:dyDescent="0.2">
      <c r="B152" s="11"/>
      <c r="E152" s="11"/>
      <c r="F152" s="11"/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4" spans="2:26" x14ac:dyDescent="0.2">
      <c r="B154" s="11"/>
      <c r="E154" s="11"/>
      <c r="F154" s="11"/>
      <c r="R154" s="26"/>
      <c r="S154" s="20"/>
      <c r="W154" s="14"/>
      <c r="X154" s="14"/>
      <c r="Y154" s="27"/>
    </row>
    <row r="155" spans="2:26" x14ac:dyDescent="0.2">
      <c r="B155" s="11"/>
      <c r="E155" s="11"/>
      <c r="F155" s="11"/>
      <c r="R155" s="26"/>
      <c r="S155" s="20"/>
      <c r="X155" s="14"/>
    </row>
    <row r="157" spans="2:26" x14ac:dyDescent="0.2">
      <c r="B157" s="11"/>
      <c r="E157" s="11"/>
      <c r="F157" s="11"/>
      <c r="N157" s="20"/>
      <c r="R157" s="15"/>
      <c r="S157" s="20"/>
      <c r="X157" s="22"/>
      <c r="Y157" s="15"/>
    </row>
    <row r="158" spans="2:26" x14ac:dyDescent="0.2">
      <c r="B158" s="11"/>
      <c r="E158" s="11"/>
      <c r="F158" s="11"/>
      <c r="R158" s="22"/>
      <c r="S158" s="20"/>
      <c r="T158" s="15"/>
      <c r="U158" s="15"/>
      <c r="V158" s="15"/>
      <c r="W158" s="15"/>
      <c r="X158" s="22"/>
      <c r="Y158" s="15"/>
    </row>
    <row r="159" spans="2:26" x14ac:dyDescent="0.2">
      <c r="B159" s="11"/>
      <c r="E159" s="11"/>
      <c r="F159" s="11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2:26" x14ac:dyDescent="0.2">
      <c r="B160" s="11"/>
      <c r="E160" s="11"/>
      <c r="F160" s="11"/>
      <c r="N160" s="20"/>
    </row>
    <row r="161" spans="2:25" x14ac:dyDescent="0.2">
      <c r="B161" s="11"/>
      <c r="E161" s="11"/>
      <c r="F161" s="11"/>
      <c r="N161" s="25"/>
      <c r="P161" s="25"/>
      <c r="R161" s="25"/>
      <c r="S161" s="25"/>
      <c r="X161" s="25"/>
    </row>
    <row r="163" spans="2:25" x14ac:dyDescent="0.2">
      <c r="B163" s="11"/>
      <c r="E163" s="11"/>
      <c r="F163" s="11"/>
      <c r="N163" s="20"/>
      <c r="R163" s="15"/>
      <c r="S163" s="20"/>
      <c r="X163" s="22"/>
      <c r="Y163" s="15"/>
    </row>
    <row r="164" spans="2:25" x14ac:dyDescent="0.2">
      <c r="B164" s="11"/>
      <c r="E164" s="11"/>
      <c r="F164" s="11"/>
      <c r="R164" s="22"/>
      <c r="S164" s="20"/>
      <c r="T164" s="15"/>
      <c r="U164" s="15"/>
      <c r="V164" s="15"/>
      <c r="W164" s="15"/>
      <c r="X164" s="22"/>
      <c r="Y164" s="15"/>
    </row>
    <row r="165" spans="2:25" x14ac:dyDescent="0.2">
      <c r="B165" s="11"/>
      <c r="E165" s="11"/>
      <c r="F165" s="11"/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71" spans="2:25" x14ac:dyDescent="0.2">
      <c r="B171" s="11"/>
      <c r="E171" s="11"/>
      <c r="F171" s="11"/>
      <c r="R171" s="26"/>
      <c r="S171" s="20"/>
      <c r="W171" s="14"/>
      <c r="X171" s="14"/>
      <c r="Y171" s="27"/>
    </row>
    <row r="172" spans="2:25" x14ac:dyDescent="0.2">
      <c r="B172" s="11"/>
      <c r="E172" s="11"/>
      <c r="F172" s="11"/>
      <c r="R172" s="26"/>
      <c r="S172" s="20"/>
      <c r="X172" s="14"/>
    </row>
    <row r="174" spans="2:25" x14ac:dyDescent="0.2">
      <c r="B174" s="11"/>
      <c r="E174" s="11"/>
      <c r="F174" s="11"/>
      <c r="N174" s="20"/>
      <c r="R174" s="15"/>
      <c r="S174" s="20"/>
      <c r="X174" s="22"/>
      <c r="Y174" s="15"/>
    </row>
    <row r="175" spans="2:25" x14ac:dyDescent="0.2">
      <c r="B175" s="11"/>
      <c r="E175" s="11"/>
      <c r="F175" s="11"/>
      <c r="R175" s="22"/>
      <c r="S175" s="20"/>
      <c r="T175" s="15"/>
      <c r="U175" s="15"/>
      <c r="V175" s="15"/>
      <c r="W175" s="15"/>
      <c r="X175" s="22"/>
      <c r="Y175" s="15"/>
    </row>
    <row r="176" spans="2:25" x14ac:dyDescent="0.2">
      <c r="B176" s="11"/>
      <c r="E176" s="11"/>
      <c r="F176" s="11"/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8" spans="2:26" x14ac:dyDescent="0.2">
      <c r="B178" s="11"/>
      <c r="E178" s="11"/>
      <c r="F178" s="11"/>
      <c r="R178" s="26"/>
      <c r="S178" s="20"/>
      <c r="W178" s="14"/>
      <c r="X178" s="14"/>
      <c r="Y178" s="27"/>
    </row>
    <row r="179" spans="2:26" x14ac:dyDescent="0.2">
      <c r="B179" s="11"/>
      <c r="E179" s="11"/>
      <c r="F179" s="11"/>
      <c r="R179" s="26"/>
      <c r="S179" s="20"/>
      <c r="X179" s="14"/>
    </row>
    <row r="181" spans="2:26" x14ac:dyDescent="0.2">
      <c r="B181" s="11"/>
      <c r="E181" s="11"/>
      <c r="F181" s="11"/>
      <c r="N181" s="20"/>
      <c r="R181" s="15"/>
      <c r="S181" s="20"/>
      <c r="X181" s="22"/>
      <c r="Y181" s="15"/>
    </row>
    <row r="182" spans="2:26" x14ac:dyDescent="0.2">
      <c r="B182" s="11"/>
      <c r="E182" s="11"/>
      <c r="F182" s="11"/>
      <c r="R182" s="22"/>
      <c r="S182" s="20"/>
      <c r="T182" s="15"/>
      <c r="U182" s="15"/>
      <c r="V182" s="15"/>
      <c r="W182" s="15"/>
      <c r="X182" s="22"/>
      <c r="Y182" s="15"/>
    </row>
    <row r="183" spans="2:26" x14ac:dyDescent="0.2">
      <c r="B183" s="11"/>
      <c r="E183" s="11"/>
      <c r="F183" s="11"/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5" spans="2:26" x14ac:dyDescent="0.2">
      <c r="B185" s="11"/>
      <c r="E185" s="11"/>
      <c r="F185" s="11"/>
      <c r="R185" s="26"/>
      <c r="S185" s="20"/>
      <c r="W185" s="14"/>
      <c r="X185" s="14"/>
      <c r="Y185" s="27"/>
    </row>
    <row r="186" spans="2:26" x14ac:dyDescent="0.2">
      <c r="B186" s="11"/>
      <c r="E186" s="11"/>
      <c r="F186" s="11"/>
      <c r="R186" s="26"/>
      <c r="S186" s="20"/>
      <c r="X186" s="14"/>
    </row>
    <row r="190" spans="2:26" x14ac:dyDescent="0.2">
      <c r="B190" s="11"/>
      <c r="E190" s="11"/>
      <c r="F190" s="11"/>
      <c r="Z190" s="20"/>
    </row>
    <row r="191" spans="2:26" x14ac:dyDescent="0.2">
      <c r="B191" s="11"/>
      <c r="E191" s="11"/>
      <c r="F191" s="11"/>
      <c r="N191" s="20"/>
    </row>
    <row r="192" spans="2:26" x14ac:dyDescent="0.2">
      <c r="B192" s="11"/>
      <c r="E192" s="11"/>
      <c r="F192" s="11"/>
      <c r="N192" s="20"/>
    </row>
    <row r="194" spans="2:25" x14ac:dyDescent="0.2">
      <c r="B194" s="11"/>
      <c r="E194" s="11"/>
      <c r="F194" s="11"/>
      <c r="N194" s="20"/>
      <c r="R194" s="15"/>
      <c r="S194" s="20"/>
      <c r="X194" s="22"/>
      <c r="Y194" s="15"/>
    </row>
    <row r="195" spans="2:25" x14ac:dyDescent="0.2">
      <c r="B195" s="11"/>
      <c r="E195" s="11"/>
      <c r="F195" s="11"/>
      <c r="R195" s="22"/>
      <c r="S195" s="20"/>
      <c r="T195" s="15"/>
      <c r="U195" s="15"/>
      <c r="V195" s="15"/>
      <c r="W195" s="15"/>
      <c r="X195" s="22"/>
      <c r="Y195" s="15"/>
    </row>
    <row r="196" spans="2:25" x14ac:dyDescent="0.2">
      <c r="B196" s="11"/>
      <c r="E196" s="11"/>
      <c r="F196" s="11"/>
      <c r="N196" s="20"/>
      <c r="P196" s="20"/>
      <c r="R196" s="22"/>
      <c r="S196" s="20"/>
      <c r="T196" s="15"/>
      <c r="U196" s="15"/>
      <c r="V196" s="15"/>
      <c r="W196" s="15"/>
      <c r="X196" s="22"/>
      <c r="Y196" s="15"/>
    </row>
    <row r="198" spans="2:25" x14ac:dyDescent="0.2">
      <c r="B198" s="11"/>
      <c r="E198" s="11"/>
      <c r="F198" s="11"/>
      <c r="R198" s="26"/>
      <c r="S198" s="20"/>
      <c r="W198" s="14"/>
      <c r="X198" s="14"/>
      <c r="Y198" s="27"/>
    </row>
    <row r="199" spans="2:25" x14ac:dyDescent="0.2">
      <c r="B199" s="11"/>
      <c r="E199" s="11"/>
      <c r="F199" s="11"/>
      <c r="R199" s="26"/>
      <c r="S199" s="20"/>
      <c r="X199" s="14"/>
    </row>
    <row r="201" spans="2:25" x14ac:dyDescent="0.2">
      <c r="B201" s="11"/>
      <c r="E201" s="11"/>
      <c r="F201" s="11"/>
      <c r="N201" s="20"/>
      <c r="R201" s="15"/>
      <c r="S201" s="20"/>
      <c r="X201" s="22"/>
      <c r="Y201" s="15"/>
    </row>
    <row r="202" spans="2:25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5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8" spans="2:25" x14ac:dyDescent="0.2">
      <c r="B208" s="11"/>
      <c r="E208" s="11"/>
      <c r="F208" s="11"/>
      <c r="R208" s="26"/>
      <c r="S208" s="20"/>
      <c r="W208" s="14"/>
      <c r="X208" s="14"/>
      <c r="Y208" s="27"/>
    </row>
    <row r="209" spans="2:25" x14ac:dyDescent="0.2">
      <c r="B209" s="11"/>
      <c r="E209" s="11"/>
      <c r="F209" s="11"/>
      <c r="R209" s="26"/>
      <c r="S209" s="20"/>
      <c r="X209" s="14"/>
    </row>
    <row r="211" spans="2:25" x14ac:dyDescent="0.2">
      <c r="B211" s="11"/>
      <c r="E211" s="11"/>
      <c r="F211" s="11"/>
      <c r="N211" s="20"/>
      <c r="R211" s="15"/>
      <c r="S211" s="20"/>
      <c r="X211" s="22"/>
      <c r="Y211" s="15"/>
    </row>
    <row r="212" spans="2:25" x14ac:dyDescent="0.2">
      <c r="B212" s="11"/>
      <c r="E212" s="11"/>
      <c r="F212" s="11"/>
      <c r="R212" s="22"/>
      <c r="S212" s="20"/>
      <c r="T212" s="15"/>
      <c r="U212" s="15"/>
      <c r="V212" s="15"/>
      <c r="W212" s="15"/>
      <c r="X212" s="22"/>
      <c r="Y212" s="15"/>
    </row>
    <row r="213" spans="2:25" x14ac:dyDescent="0.2">
      <c r="B213" s="11"/>
      <c r="E213" s="11"/>
      <c r="F213" s="11"/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4" spans="2:25" x14ac:dyDescent="0.2">
      <c r="B214" s="11"/>
      <c r="E214" s="11"/>
      <c r="F214" s="11"/>
      <c r="N214" s="20"/>
    </row>
    <row r="215" spans="2:25" x14ac:dyDescent="0.2">
      <c r="B215" s="11"/>
      <c r="E215" s="11"/>
      <c r="F215" s="11"/>
      <c r="N215" s="25"/>
      <c r="P215" s="25"/>
      <c r="R215" s="25"/>
      <c r="S215" s="25"/>
      <c r="X215" s="25"/>
    </row>
    <row r="217" spans="2:25" x14ac:dyDescent="0.2">
      <c r="B217" s="11"/>
      <c r="E217" s="11"/>
      <c r="F217" s="11"/>
      <c r="N217" s="20"/>
      <c r="R217" s="15"/>
      <c r="S217" s="20"/>
      <c r="X217" s="22"/>
      <c r="Y217" s="15"/>
    </row>
    <row r="218" spans="2:25" x14ac:dyDescent="0.2">
      <c r="B218" s="11"/>
      <c r="E218" s="11"/>
      <c r="F218" s="11"/>
      <c r="R218" s="22"/>
      <c r="S218" s="20"/>
      <c r="T218" s="15"/>
      <c r="U218" s="15"/>
      <c r="V218" s="15"/>
      <c r="W218" s="15"/>
      <c r="X218" s="22"/>
      <c r="Y218" s="15"/>
    </row>
    <row r="219" spans="2:25" x14ac:dyDescent="0.2">
      <c r="B219" s="11"/>
      <c r="E219" s="11"/>
      <c r="F219" s="11"/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2:25" x14ac:dyDescent="0.2">
      <c r="B220" s="11"/>
      <c r="E220" s="11"/>
      <c r="F220" s="11"/>
      <c r="N220" s="20"/>
    </row>
    <row r="221" spans="2:25" x14ac:dyDescent="0.2">
      <c r="B221" s="11"/>
      <c r="E221" s="11"/>
      <c r="F221" s="11"/>
      <c r="N221" s="25"/>
      <c r="P221" s="25"/>
      <c r="R221" s="25"/>
      <c r="S221" s="25"/>
      <c r="X221" s="25"/>
    </row>
    <row r="223" spans="2:25" x14ac:dyDescent="0.2">
      <c r="B223" s="11"/>
      <c r="E223" s="11"/>
      <c r="F223" s="11"/>
      <c r="N223" s="20"/>
      <c r="R223" s="15"/>
      <c r="S223" s="20"/>
      <c r="X223" s="22"/>
      <c r="Y223" s="15"/>
    </row>
    <row r="224" spans="2:25" x14ac:dyDescent="0.2">
      <c r="B224" s="11"/>
      <c r="E224" s="11"/>
      <c r="F224" s="11"/>
      <c r="R224" s="22"/>
      <c r="S224" s="20"/>
      <c r="T224" s="15"/>
      <c r="U224" s="15"/>
      <c r="V224" s="15"/>
      <c r="W224" s="15"/>
      <c r="X224" s="22"/>
      <c r="Y224" s="15"/>
    </row>
    <row r="225" spans="2:25" x14ac:dyDescent="0.2">
      <c r="B225" s="11"/>
      <c r="E225" s="11"/>
      <c r="F225" s="11"/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2:25" x14ac:dyDescent="0.2">
      <c r="B226" s="11"/>
      <c r="E226" s="11"/>
      <c r="F226" s="11"/>
      <c r="N226" s="20"/>
    </row>
    <row r="228" spans="2:25" x14ac:dyDescent="0.2">
      <c r="B228" s="11"/>
      <c r="E228" s="11"/>
      <c r="F228" s="11"/>
      <c r="N228" s="20"/>
      <c r="R228" s="15"/>
      <c r="S228" s="20"/>
      <c r="X228" s="22"/>
      <c r="Y228" s="15"/>
    </row>
    <row r="229" spans="2:25" x14ac:dyDescent="0.2">
      <c r="B229" s="11"/>
      <c r="E229" s="11"/>
      <c r="F229" s="11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2:25" x14ac:dyDescent="0.2">
      <c r="B231" s="11"/>
      <c r="E231" s="11"/>
      <c r="F231" s="11"/>
      <c r="N231" s="20"/>
    </row>
    <row r="232" spans="2:25" x14ac:dyDescent="0.2">
      <c r="B232" s="11"/>
      <c r="E232" s="11"/>
      <c r="F232" s="11"/>
      <c r="N232" s="25"/>
      <c r="P232" s="25"/>
      <c r="R232" s="25"/>
      <c r="S232" s="25"/>
      <c r="X232" s="25"/>
    </row>
    <row r="234" spans="2:25" x14ac:dyDescent="0.2">
      <c r="B234" s="11"/>
      <c r="E234" s="11"/>
      <c r="F234" s="11"/>
      <c r="N234" s="20"/>
      <c r="R234" s="15"/>
      <c r="S234" s="20"/>
      <c r="X234" s="22"/>
      <c r="Y234" s="15"/>
    </row>
    <row r="235" spans="2:25" x14ac:dyDescent="0.2">
      <c r="B235" s="11"/>
      <c r="E235" s="11"/>
      <c r="F235" s="11"/>
      <c r="R235" s="22"/>
      <c r="S235" s="20"/>
      <c r="T235" s="15"/>
      <c r="U235" s="15"/>
      <c r="V235" s="15"/>
      <c r="W235" s="15"/>
      <c r="X235" s="22"/>
      <c r="Y235" s="15"/>
    </row>
    <row r="236" spans="2:25" x14ac:dyDescent="0.2">
      <c r="B236" s="11"/>
      <c r="E236" s="11"/>
      <c r="F236" s="11"/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8" spans="2:25" x14ac:dyDescent="0.2">
      <c r="B238" s="11"/>
      <c r="E238" s="11"/>
      <c r="F238" s="11"/>
      <c r="R238" s="26"/>
      <c r="S238" s="20"/>
      <c r="W238" s="14"/>
      <c r="X238" s="14"/>
      <c r="Y238" s="27"/>
    </row>
    <row r="239" spans="2:25" x14ac:dyDescent="0.2">
      <c r="B239" s="11"/>
      <c r="E239" s="11"/>
      <c r="F239" s="11"/>
      <c r="R239" s="26"/>
      <c r="S239" s="20"/>
      <c r="X239" s="14"/>
    </row>
    <row r="242" spans="2:25" x14ac:dyDescent="0.2">
      <c r="B242" s="11"/>
      <c r="E242" s="11"/>
      <c r="F242" s="11"/>
      <c r="N242" s="25"/>
      <c r="P242" s="25"/>
      <c r="R242" s="25"/>
      <c r="S242" s="25"/>
      <c r="X242" s="25"/>
    </row>
    <row r="244" spans="2:25" x14ac:dyDescent="0.2">
      <c r="B244" s="11"/>
      <c r="E244" s="11"/>
      <c r="F244" s="11"/>
      <c r="N244" s="20"/>
      <c r="R244" s="15"/>
      <c r="S244" s="20"/>
      <c r="X244" s="22"/>
      <c r="Y244" s="15"/>
    </row>
    <row r="245" spans="2:25" x14ac:dyDescent="0.2">
      <c r="B245" s="11"/>
      <c r="E245" s="11"/>
      <c r="F245" s="11"/>
      <c r="R245" s="22"/>
      <c r="S245" s="20"/>
      <c r="T245" s="15"/>
      <c r="U245" s="15"/>
      <c r="V245" s="15"/>
      <c r="W245" s="15"/>
      <c r="X245" s="22"/>
      <c r="Y245" s="15"/>
    </row>
    <row r="246" spans="2:25" x14ac:dyDescent="0.2">
      <c r="B246" s="11"/>
      <c r="E246" s="11"/>
      <c r="F246" s="11"/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8" spans="2:25" x14ac:dyDescent="0.2">
      <c r="B248" s="11"/>
      <c r="E248" s="11"/>
      <c r="F248" s="11"/>
      <c r="R248" s="26"/>
      <c r="S248" s="20"/>
      <c r="W248" s="14"/>
      <c r="X248" s="14"/>
      <c r="Y248" s="27"/>
    </row>
    <row r="249" spans="2:25" x14ac:dyDescent="0.2">
      <c r="B249" s="11"/>
      <c r="E249" s="11"/>
      <c r="F249" s="11"/>
      <c r="R249" s="26"/>
      <c r="S249" s="20"/>
      <c r="X249" s="14"/>
    </row>
    <row r="251" spans="2:25" x14ac:dyDescent="0.2">
      <c r="B251" s="11"/>
      <c r="E251" s="11"/>
      <c r="F251" s="11"/>
      <c r="N251" s="20"/>
      <c r="R251" s="15"/>
      <c r="S251" s="20"/>
      <c r="X251" s="22"/>
      <c r="Y251" s="15"/>
    </row>
    <row r="252" spans="2:25" x14ac:dyDescent="0.2">
      <c r="B252" s="11"/>
      <c r="E252" s="11"/>
      <c r="F252" s="11"/>
      <c r="R252" s="22"/>
      <c r="S252" s="20"/>
      <c r="T252" s="15"/>
      <c r="U252" s="15"/>
      <c r="V252" s="15"/>
      <c r="W252" s="15"/>
      <c r="X252" s="22"/>
      <c r="Y252" s="15"/>
    </row>
    <row r="253" spans="2:25" x14ac:dyDescent="0.2">
      <c r="B253" s="11"/>
      <c r="E253" s="11"/>
      <c r="F253" s="11"/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2:25" x14ac:dyDescent="0.2">
      <c r="B255" s="11"/>
      <c r="E255" s="11"/>
      <c r="F255" s="11"/>
      <c r="R255" s="26"/>
      <c r="S255" s="20"/>
      <c r="W255" s="14"/>
      <c r="X255" s="14"/>
      <c r="Y255" s="27"/>
    </row>
    <row r="256" spans="2:25" x14ac:dyDescent="0.2">
      <c r="B256" s="11"/>
      <c r="E256" s="11"/>
      <c r="F256" s="11"/>
      <c r="R256" s="26"/>
      <c r="S256" s="20"/>
      <c r="X256" s="14"/>
    </row>
    <row r="258" spans="2:26" x14ac:dyDescent="0.2">
      <c r="B258" s="11"/>
      <c r="E258" s="11"/>
      <c r="F258" s="11"/>
      <c r="N258" s="20"/>
      <c r="R258" s="15"/>
      <c r="S258" s="20"/>
      <c r="X258" s="22"/>
      <c r="Y258" s="15"/>
    </row>
    <row r="259" spans="2:26" x14ac:dyDescent="0.2">
      <c r="B259" s="11"/>
      <c r="E259" s="11"/>
      <c r="F259" s="11"/>
      <c r="R259" s="22"/>
      <c r="S259" s="20"/>
      <c r="T259" s="15"/>
      <c r="U259" s="15"/>
      <c r="V259" s="15"/>
      <c r="W259" s="15"/>
      <c r="X259" s="22"/>
      <c r="Y259" s="15"/>
    </row>
    <row r="260" spans="2:26" x14ac:dyDescent="0.2">
      <c r="B260" s="11"/>
      <c r="E260" s="11"/>
      <c r="F260" s="11"/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2:26" x14ac:dyDescent="0.2">
      <c r="B262" s="11"/>
      <c r="E262" s="11"/>
      <c r="F262" s="11"/>
      <c r="R262" s="26"/>
      <c r="S262" s="20"/>
      <c r="W262" s="14"/>
      <c r="X262" s="14"/>
      <c r="Y262" s="27"/>
    </row>
    <row r="263" spans="2:26" x14ac:dyDescent="0.2">
      <c r="B263" s="11"/>
      <c r="E263" s="11"/>
      <c r="F263" s="11"/>
      <c r="R263" s="26"/>
      <c r="S263" s="20"/>
      <c r="X263" s="14"/>
    </row>
    <row r="272" spans="2:26" x14ac:dyDescent="0.2">
      <c r="B272" s="11"/>
      <c r="E272" s="11"/>
      <c r="F272" s="11"/>
      <c r="Z272" s="20"/>
    </row>
    <row r="273" spans="2:25" x14ac:dyDescent="0.2">
      <c r="B273" s="11"/>
      <c r="E273" s="11"/>
      <c r="F273" s="11"/>
      <c r="N273" s="20"/>
    </row>
    <row r="274" spans="2:25" x14ac:dyDescent="0.2">
      <c r="B274" s="11"/>
      <c r="E274" s="11"/>
      <c r="F274" s="11"/>
      <c r="N274" s="20"/>
    </row>
    <row r="276" spans="2:25" x14ac:dyDescent="0.2">
      <c r="B276" s="11"/>
      <c r="E276" s="11"/>
      <c r="F276" s="11"/>
      <c r="N276" s="20"/>
      <c r="R276" s="15"/>
      <c r="S276" s="20"/>
      <c r="X276" s="22"/>
      <c r="Y276" s="15"/>
    </row>
    <row r="277" spans="2:25" x14ac:dyDescent="0.2">
      <c r="B277" s="11"/>
      <c r="E277" s="11"/>
      <c r="F277" s="11"/>
      <c r="R277" s="22"/>
      <c r="S277" s="20"/>
      <c r="T277" s="15"/>
      <c r="U277" s="15"/>
      <c r="V277" s="15"/>
      <c r="W277" s="15"/>
      <c r="X277" s="22"/>
      <c r="Y277" s="15"/>
    </row>
    <row r="278" spans="2:25" x14ac:dyDescent="0.2">
      <c r="B278" s="11"/>
      <c r="E278" s="11"/>
      <c r="F278" s="11"/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84" spans="2:25" x14ac:dyDescent="0.2">
      <c r="B284" s="11"/>
      <c r="E284" s="11"/>
      <c r="F284" s="11"/>
      <c r="R284" s="26"/>
      <c r="S284" s="20"/>
      <c r="W284" s="14"/>
      <c r="X284" s="14"/>
      <c r="Y284" s="27"/>
    </row>
    <row r="285" spans="2:25" x14ac:dyDescent="0.2">
      <c r="B285" s="11"/>
      <c r="E285" s="11"/>
      <c r="F285" s="11"/>
      <c r="R285" s="26"/>
      <c r="S285" s="20"/>
      <c r="X285" s="14"/>
    </row>
    <row r="287" spans="2:25" x14ac:dyDescent="0.2">
      <c r="B287" s="11"/>
      <c r="E287" s="11"/>
      <c r="F287" s="11"/>
      <c r="N287" s="20"/>
      <c r="R287" s="15"/>
      <c r="S287" s="20"/>
      <c r="X287" s="22"/>
      <c r="Y287" s="15"/>
    </row>
    <row r="288" spans="2:25" x14ac:dyDescent="0.2">
      <c r="B288" s="11"/>
      <c r="E288" s="11"/>
      <c r="F288" s="11"/>
      <c r="R288" s="22"/>
      <c r="S288" s="20"/>
      <c r="T288" s="15"/>
      <c r="U288" s="15"/>
      <c r="V288" s="15"/>
      <c r="W288" s="15"/>
      <c r="X288" s="22"/>
      <c r="Y288" s="15"/>
    </row>
    <row r="289" spans="2:25" x14ac:dyDescent="0.2">
      <c r="B289" s="11"/>
      <c r="E289" s="11"/>
      <c r="F289" s="11"/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6" spans="2:25" x14ac:dyDescent="0.2">
      <c r="B296" s="11"/>
      <c r="E296" s="11"/>
      <c r="F296" s="11"/>
      <c r="R296" s="26"/>
      <c r="S296" s="20"/>
      <c r="W296" s="14"/>
      <c r="X296" s="14"/>
      <c r="Y296" s="27"/>
    </row>
    <row r="297" spans="2:25" x14ac:dyDescent="0.2">
      <c r="B297" s="11"/>
      <c r="E297" s="11"/>
      <c r="F297" s="11"/>
      <c r="R297" s="26"/>
      <c r="S297" s="20"/>
      <c r="X297" s="14"/>
    </row>
    <row r="299" spans="2:25" x14ac:dyDescent="0.2">
      <c r="B299" s="11"/>
      <c r="E299" s="11"/>
      <c r="F299" s="11"/>
      <c r="N299" s="20"/>
      <c r="R299" s="15"/>
      <c r="S299" s="20"/>
      <c r="X299" s="22"/>
      <c r="Y299" s="15"/>
    </row>
    <row r="300" spans="2:25" x14ac:dyDescent="0.2">
      <c r="B300" s="11"/>
      <c r="E300" s="11"/>
      <c r="F300" s="11"/>
      <c r="R300" s="22"/>
      <c r="S300" s="20"/>
      <c r="T300" s="15"/>
      <c r="U300" s="15"/>
      <c r="V300" s="15"/>
      <c r="W300" s="15"/>
      <c r="X300" s="22"/>
      <c r="Y300" s="15"/>
    </row>
    <row r="301" spans="2:25" x14ac:dyDescent="0.2">
      <c r="B301" s="11"/>
      <c r="E301" s="11"/>
      <c r="F301" s="11"/>
      <c r="N301" s="20"/>
      <c r="P301" s="20"/>
      <c r="R301" s="22"/>
      <c r="S301" s="20"/>
      <c r="T301" s="15"/>
      <c r="U301" s="15"/>
      <c r="V301" s="15"/>
      <c r="W301" s="15"/>
      <c r="X301" s="22"/>
      <c r="Y301" s="15"/>
    </row>
    <row r="304" spans="2:25" x14ac:dyDescent="0.2">
      <c r="B304" s="11"/>
      <c r="E304" s="11"/>
      <c r="F304" s="11"/>
      <c r="R304" s="26"/>
      <c r="S304" s="20"/>
      <c r="W304" s="14"/>
      <c r="X304" s="14"/>
      <c r="Y304" s="27"/>
    </row>
    <row r="305" spans="2:26" x14ac:dyDescent="0.2">
      <c r="B305" s="11"/>
      <c r="E305" s="11"/>
      <c r="F305" s="11"/>
      <c r="R305" s="26"/>
      <c r="S305" s="20"/>
      <c r="X305" s="14"/>
    </row>
    <row r="307" spans="2:26" x14ac:dyDescent="0.2">
      <c r="B307" s="11"/>
      <c r="E307" s="11"/>
      <c r="F307" s="11"/>
      <c r="N307" s="20"/>
      <c r="R307" s="15"/>
      <c r="S307" s="20"/>
      <c r="X307" s="22"/>
      <c r="Y307" s="15"/>
    </row>
    <row r="308" spans="2:26" x14ac:dyDescent="0.2">
      <c r="B308" s="11"/>
      <c r="E308" s="11"/>
      <c r="F308" s="11"/>
      <c r="R308" s="22"/>
      <c r="S308" s="20"/>
      <c r="T308" s="15"/>
      <c r="U308" s="15"/>
      <c r="V308" s="15"/>
      <c r="W308" s="15"/>
      <c r="X308" s="22"/>
      <c r="Y308" s="15"/>
    </row>
    <row r="309" spans="2:26" x14ac:dyDescent="0.2">
      <c r="B309" s="11"/>
      <c r="E309" s="11"/>
      <c r="F309" s="11"/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0" spans="2:26" x14ac:dyDescent="0.2">
      <c r="B310" s="11"/>
      <c r="E310" s="11"/>
      <c r="F310" s="11"/>
      <c r="N310" s="20"/>
    </row>
    <row r="311" spans="2:26" x14ac:dyDescent="0.2">
      <c r="B311" s="11"/>
      <c r="E311" s="11"/>
      <c r="F311" s="11"/>
      <c r="N311" s="25"/>
      <c r="P311" s="25"/>
      <c r="R311" s="25"/>
      <c r="S311" s="25"/>
      <c r="X311" s="25"/>
      <c r="Z311" s="20"/>
    </row>
    <row r="312" spans="2:26" x14ac:dyDescent="0.2">
      <c r="B312" s="11"/>
      <c r="E312" s="11"/>
      <c r="F312" s="11"/>
      <c r="N312" s="20"/>
      <c r="R312" s="15"/>
      <c r="S312" s="20"/>
      <c r="X312" s="22"/>
      <c r="Y312" s="15"/>
    </row>
    <row r="313" spans="2:26" x14ac:dyDescent="0.2">
      <c r="B313" s="11"/>
      <c r="E313" s="11"/>
      <c r="F313" s="11"/>
      <c r="R313" s="22"/>
      <c r="S313" s="20"/>
      <c r="T313" s="15"/>
      <c r="U313" s="15"/>
      <c r="V313" s="15"/>
      <c r="W313" s="15"/>
      <c r="X313" s="22"/>
      <c r="Y313" s="15"/>
    </row>
    <row r="314" spans="2:26" x14ac:dyDescent="0.2">
      <c r="B314" s="11"/>
      <c r="E314" s="11"/>
      <c r="F314" s="11"/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16" spans="2:26" x14ac:dyDescent="0.2">
      <c r="B316" s="11"/>
      <c r="E316" s="11"/>
      <c r="F316" s="11"/>
      <c r="R316" s="26"/>
      <c r="S316" s="20"/>
      <c r="W316" s="14"/>
      <c r="X316" s="14"/>
      <c r="Y316" s="27"/>
    </row>
    <row r="317" spans="2:26" x14ac:dyDescent="0.2">
      <c r="B317" s="11"/>
      <c r="E317" s="11"/>
      <c r="F317" s="11"/>
      <c r="R317" s="26"/>
      <c r="S317" s="20"/>
      <c r="X317" s="14"/>
    </row>
    <row r="319" spans="2:26" x14ac:dyDescent="0.2">
      <c r="B319" s="11"/>
      <c r="E319" s="11"/>
      <c r="F319" s="11"/>
      <c r="N319" s="20"/>
      <c r="R319" s="15"/>
      <c r="S319" s="20"/>
      <c r="X319" s="22"/>
      <c r="Y319" s="15"/>
    </row>
    <row r="320" spans="2:26" x14ac:dyDescent="0.2">
      <c r="B320" s="11"/>
      <c r="E320" s="11"/>
      <c r="F320" s="11"/>
      <c r="R320" s="22"/>
      <c r="S320" s="20"/>
      <c r="T320" s="15"/>
      <c r="U320" s="15"/>
      <c r="V320" s="15"/>
      <c r="W320" s="15"/>
      <c r="X320" s="22"/>
      <c r="Y320" s="15"/>
    </row>
    <row r="321" spans="2:25" x14ac:dyDescent="0.2">
      <c r="B321" s="11"/>
      <c r="E321" s="11"/>
      <c r="F321" s="11"/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2" spans="2:25" x14ac:dyDescent="0.2">
      <c r="B322" s="11"/>
      <c r="E322" s="11"/>
      <c r="F322" s="11"/>
      <c r="N322" s="20"/>
    </row>
    <row r="323" spans="2:25" x14ac:dyDescent="0.2">
      <c r="B323" s="11"/>
      <c r="E323" s="11"/>
      <c r="F323" s="11"/>
      <c r="N323" s="25"/>
      <c r="P323" s="25"/>
      <c r="R323" s="25"/>
      <c r="S323" s="25"/>
      <c r="X323" s="25"/>
    </row>
    <row r="325" spans="2:25" x14ac:dyDescent="0.2">
      <c r="B325" s="11"/>
      <c r="E325" s="11"/>
      <c r="F325" s="11"/>
      <c r="N325" s="20"/>
      <c r="R325" s="15"/>
      <c r="S325" s="20"/>
      <c r="X325" s="22"/>
      <c r="Y325" s="15"/>
    </row>
    <row r="326" spans="2:25" x14ac:dyDescent="0.2">
      <c r="B326" s="11"/>
      <c r="E326" s="11"/>
      <c r="F326" s="11"/>
      <c r="R326" s="22"/>
      <c r="S326" s="20"/>
      <c r="T326" s="15"/>
      <c r="U326" s="15"/>
      <c r="V326" s="15"/>
      <c r="W326" s="15"/>
      <c r="X326" s="22"/>
      <c r="Y326" s="15"/>
    </row>
    <row r="327" spans="2:25" x14ac:dyDescent="0.2">
      <c r="B327" s="11"/>
      <c r="E327" s="11"/>
      <c r="F327" s="11"/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9" spans="2:25" x14ac:dyDescent="0.2">
      <c r="B329" s="11"/>
      <c r="E329" s="11"/>
      <c r="F329" s="11"/>
      <c r="R329" s="26"/>
      <c r="S329" s="20"/>
      <c r="W329" s="14"/>
      <c r="X329" s="14"/>
      <c r="Y329" s="27"/>
    </row>
    <row r="330" spans="2:25" x14ac:dyDescent="0.2">
      <c r="B330" s="11"/>
      <c r="E330" s="11"/>
      <c r="F330" s="11"/>
      <c r="R330" s="26"/>
      <c r="S330" s="20"/>
      <c r="X330" s="14"/>
    </row>
    <row r="333" spans="2:25" x14ac:dyDescent="0.2">
      <c r="B333" s="11"/>
      <c r="E333" s="11"/>
      <c r="F333" s="11"/>
      <c r="N333" s="25"/>
      <c r="P333" s="25"/>
      <c r="R333" s="25"/>
      <c r="S333" s="25"/>
      <c r="X333" s="25"/>
    </row>
    <row r="335" spans="2:25" x14ac:dyDescent="0.2">
      <c r="B335" s="11"/>
      <c r="E335" s="11"/>
      <c r="F335" s="11"/>
      <c r="N335" s="20"/>
      <c r="R335" s="15"/>
      <c r="S335" s="20"/>
      <c r="X335" s="22"/>
      <c r="Y335" s="15"/>
    </row>
    <row r="336" spans="2:25" x14ac:dyDescent="0.2">
      <c r="B336" s="11"/>
      <c r="E336" s="11"/>
      <c r="F336" s="11"/>
      <c r="R336" s="22"/>
      <c r="S336" s="20"/>
      <c r="T336" s="15"/>
      <c r="U336" s="15"/>
      <c r="V336" s="15"/>
      <c r="W336" s="15"/>
      <c r="X336" s="22"/>
      <c r="Y336" s="15"/>
    </row>
    <row r="337" spans="2:25" x14ac:dyDescent="0.2">
      <c r="B337" s="11"/>
      <c r="E337" s="11"/>
      <c r="F337" s="11"/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38" spans="2:25" x14ac:dyDescent="0.2">
      <c r="B338" s="11"/>
      <c r="E338" s="11"/>
      <c r="F338" s="11"/>
      <c r="N338" s="20"/>
    </row>
    <row r="339" spans="2:25" x14ac:dyDescent="0.2">
      <c r="B339" s="11"/>
      <c r="E339" s="11"/>
      <c r="F339" s="11"/>
      <c r="N339" s="25"/>
      <c r="P339" s="25"/>
      <c r="R339" s="25"/>
      <c r="S339" s="25"/>
      <c r="X339" s="25"/>
    </row>
    <row r="341" spans="2:25" x14ac:dyDescent="0.2">
      <c r="B341" s="11"/>
      <c r="E341" s="11"/>
      <c r="F341" s="11"/>
      <c r="N341" s="20"/>
      <c r="R341" s="15"/>
      <c r="S341" s="20"/>
      <c r="X341" s="22"/>
      <c r="Y341" s="15"/>
    </row>
    <row r="342" spans="2:25" x14ac:dyDescent="0.2">
      <c r="B342" s="11"/>
      <c r="E342" s="11"/>
      <c r="F342" s="11"/>
      <c r="R342" s="22"/>
      <c r="S342" s="20"/>
      <c r="T342" s="15"/>
      <c r="U342" s="15"/>
      <c r="V342" s="15"/>
      <c r="W342" s="15"/>
      <c r="X342" s="22"/>
      <c r="Y342" s="15"/>
    </row>
    <row r="343" spans="2:25" x14ac:dyDescent="0.2">
      <c r="B343" s="11"/>
      <c r="E343" s="11"/>
      <c r="F343" s="11"/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7" spans="2:25" x14ac:dyDescent="0.2">
      <c r="B347" s="11"/>
      <c r="E347" s="11"/>
      <c r="F347" s="11"/>
      <c r="R347" s="26"/>
      <c r="S347" s="20"/>
      <c r="W347" s="14"/>
      <c r="X347" s="14"/>
      <c r="Y347" s="27"/>
    </row>
    <row r="348" spans="2:25" x14ac:dyDescent="0.2">
      <c r="B348" s="11"/>
      <c r="E348" s="11"/>
      <c r="F348" s="11"/>
      <c r="R348" s="26"/>
      <c r="S348" s="20"/>
      <c r="X348" s="14"/>
    </row>
    <row r="350" spans="2:25" x14ac:dyDescent="0.2">
      <c r="B350" s="11"/>
      <c r="E350" s="11"/>
      <c r="F350" s="11"/>
      <c r="N350" s="20"/>
      <c r="R350" s="15"/>
      <c r="S350" s="20"/>
      <c r="X350" s="22"/>
      <c r="Y350" s="15"/>
    </row>
    <row r="351" spans="2:25" x14ac:dyDescent="0.2">
      <c r="B351" s="11"/>
      <c r="E351" s="11"/>
      <c r="F351" s="11"/>
      <c r="R351" s="22"/>
      <c r="S351" s="20"/>
      <c r="T351" s="15"/>
      <c r="U351" s="15"/>
      <c r="V351" s="15"/>
      <c r="W351" s="15"/>
      <c r="X351" s="22"/>
      <c r="Y351" s="15"/>
    </row>
    <row r="352" spans="2:25" x14ac:dyDescent="0.2">
      <c r="B352" s="11"/>
      <c r="E352" s="11"/>
      <c r="F352" s="11"/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4" spans="2:26" x14ac:dyDescent="0.2">
      <c r="B354" s="11"/>
      <c r="E354" s="11"/>
      <c r="F354" s="11"/>
      <c r="R354" s="26"/>
      <c r="S354" s="20"/>
      <c r="W354" s="14"/>
      <c r="X354" s="14"/>
      <c r="Y354" s="27"/>
    </row>
    <row r="355" spans="2:26" x14ac:dyDescent="0.2">
      <c r="B355" s="11"/>
      <c r="E355" s="11"/>
      <c r="F355" s="11"/>
      <c r="R355" s="26"/>
      <c r="S355" s="20"/>
      <c r="X355" s="14"/>
      <c r="Y355" s="27"/>
      <c r="Z355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Z412"/>
  <sheetViews>
    <sheetView showGridLines="0" zoomScaleNormal="100" zoomScaleSheetLayoutView="100" workbookViewId="0">
      <pane ySplit="7" topLeftCell="A39" activePane="bottomLeft" state="frozenSplit"/>
      <selection activeCell="M17" sqref="M17"/>
      <selection pane="bottomLeft" activeCell="G70" sqref="G70"/>
    </sheetView>
  </sheetViews>
  <sheetFormatPr defaultColWidth="9.77734375" defaultRowHeight="10" x14ac:dyDescent="0.2"/>
  <cols>
    <col min="1" max="1" width="29.6640625" style="11" customWidth="1"/>
    <col min="2" max="2" width="56.109375" style="20" customWidth="1"/>
    <col min="3" max="3" width="19" style="11" customWidth="1"/>
    <col min="4" max="4" width="14.77734375" style="11" customWidth="1"/>
    <col min="5" max="5" width="17.44140625" style="43" customWidth="1"/>
    <col min="6" max="6" width="13.77734375" style="43" customWidth="1"/>
    <col min="7" max="7" width="14.109375" style="11" customWidth="1"/>
    <col min="8" max="8" width="13.77734375" style="11" customWidth="1"/>
    <col min="9" max="9" width="10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11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11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11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1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11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11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11" s="30" customFormat="1" ht="11.5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11" ht="10.5" x14ac:dyDescent="0.25">
      <c r="A9" s="28" t="s">
        <v>23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4.5" customHeight="1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15</v>
      </c>
      <c r="B11" s="11" t="s">
        <v>47</v>
      </c>
      <c r="C11" s="44">
        <v>35573448</v>
      </c>
      <c r="D11" s="80">
        <v>39814</v>
      </c>
      <c r="E11" s="162">
        <v>4782</v>
      </c>
      <c r="F11" s="43">
        <v>6199</v>
      </c>
      <c r="G11" s="72">
        <f>ROUND(F11/E11,5)</f>
        <v>1.2963199999999999</v>
      </c>
      <c r="H11" s="54">
        <f>ROUND(C11/I11*G11,2)</f>
        <v>406.17</v>
      </c>
      <c r="I11" s="51">
        <v>113535</v>
      </c>
      <c r="J11" s="125">
        <f>(ROUND(C11*G11,0))*(1.005)</f>
        <v>46345144.859999992</v>
      </c>
    </row>
    <row r="12" spans="1:11" x14ac:dyDescent="0.2">
      <c r="A12" s="20" t="s">
        <v>19</v>
      </c>
      <c r="B12" s="11" t="s">
        <v>44</v>
      </c>
      <c r="C12" s="44">
        <v>5972833</v>
      </c>
      <c r="D12" s="80">
        <v>39845</v>
      </c>
      <c r="E12" s="162">
        <v>4765</v>
      </c>
      <c r="F12" s="43">
        <v>6199</v>
      </c>
      <c r="G12" s="72">
        <f>ROUND(F12/E12,5)</f>
        <v>1.30094</v>
      </c>
      <c r="H12" s="54">
        <f>ROUND(C12/I12*G12,2)</f>
        <v>344.6</v>
      </c>
      <c r="I12" s="51">
        <v>22549</v>
      </c>
      <c r="J12" s="125">
        <f t="shared" ref="J12:J59" si="0">(ROUND(C12*G12,0))*(1.005)</f>
        <v>7809148.4849999994</v>
      </c>
    </row>
    <row r="13" spans="1:11" x14ac:dyDescent="0.2">
      <c r="A13" s="20" t="s">
        <v>12</v>
      </c>
      <c r="B13" s="11" t="s">
        <v>46</v>
      </c>
      <c r="C13" s="44">
        <v>15691296</v>
      </c>
      <c r="D13" s="80">
        <v>39904</v>
      </c>
      <c r="E13" s="162">
        <v>4761</v>
      </c>
      <c r="F13" s="43">
        <v>6199</v>
      </c>
      <c r="G13" s="72">
        <f t="shared" ref="G13:G43" si="1">ROUND(F13/E13,5)</f>
        <v>1.3020400000000001</v>
      </c>
      <c r="H13" s="54">
        <f t="shared" ref="H13:H53" si="2">ROUND(C13/I13*G13,2)</f>
        <v>173.96</v>
      </c>
      <c r="I13" s="51">
        <v>117442</v>
      </c>
      <c r="J13" s="125">
        <f t="shared" si="0"/>
        <v>20532848.474999998</v>
      </c>
    </row>
    <row r="14" spans="1:11" x14ac:dyDescent="0.2">
      <c r="A14" s="20" t="s">
        <v>12</v>
      </c>
      <c r="B14" s="11" t="s">
        <v>41</v>
      </c>
      <c r="C14" s="44">
        <v>19179884</v>
      </c>
      <c r="D14" s="80">
        <v>39904</v>
      </c>
      <c r="E14" s="162">
        <v>4761</v>
      </c>
      <c r="F14" s="43">
        <v>6199</v>
      </c>
      <c r="G14" s="72">
        <f t="shared" si="1"/>
        <v>1.3020400000000001</v>
      </c>
      <c r="H14" s="54">
        <f t="shared" si="2"/>
        <v>322.73</v>
      </c>
      <c r="I14" s="51">
        <v>77380</v>
      </c>
      <c r="J14" s="125">
        <f t="shared" si="0"/>
        <v>25097840.879999999</v>
      </c>
    </row>
    <row r="15" spans="1:11" x14ac:dyDescent="0.2">
      <c r="A15" s="20" t="s">
        <v>10</v>
      </c>
      <c r="B15" s="11" t="s">
        <v>49</v>
      </c>
      <c r="C15" s="44">
        <v>18825512</v>
      </c>
      <c r="D15" s="80">
        <v>39934</v>
      </c>
      <c r="E15" s="162">
        <v>4773</v>
      </c>
      <c r="F15" s="43">
        <v>6199</v>
      </c>
      <c r="G15" s="72">
        <f t="shared" si="1"/>
        <v>1.2987599999999999</v>
      </c>
      <c r="H15" s="54">
        <f t="shared" si="2"/>
        <v>333.98</v>
      </c>
      <c r="I15" s="51">
        <v>73208</v>
      </c>
      <c r="J15" s="125">
        <f t="shared" si="0"/>
        <v>24572071.109999996</v>
      </c>
    </row>
    <row r="16" spans="1:11" x14ac:dyDescent="0.2">
      <c r="A16" s="20" t="s">
        <v>13</v>
      </c>
      <c r="B16" s="11" t="s">
        <v>40</v>
      </c>
      <c r="C16" s="52">
        <v>22381425</v>
      </c>
      <c r="D16" s="80">
        <v>39965</v>
      </c>
      <c r="E16" s="162">
        <v>4771</v>
      </c>
      <c r="F16" s="43">
        <v>6199</v>
      </c>
      <c r="G16" s="72">
        <f t="shared" si="1"/>
        <v>1.29931</v>
      </c>
      <c r="H16" s="54">
        <f t="shared" si="2"/>
        <v>307.02</v>
      </c>
      <c r="I16" s="51">
        <v>94719</v>
      </c>
      <c r="J16" s="125">
        <f t="shared" si="0"/>
        <v>29225811.044999998</v>
      </c>
    </row>
    <row r="17" spans="1:23" x14ac:dyDescent="0.2">
      <c r="A17" s="20" t="s">
        <v>12</v>
      </c>
      <c r="B17" s="11" t="s">
        <v>45</v>
      </c>
      <c r="C17" s="44">
        <v>19179884</v>
      </c>
      <c r="D17" s="80">
        <v>39995</v>
      </c>
      <c r="E17" s="162">
        <v>4762</v>
      </c>
      <c r="F17" s="43">
        <v>6199</v>
      </c>
      <c r="G17" s="72">
        <f t="shared" si="1"/>
        <v>1.30176</v>
      </c>
      <c r="H17" s="54">
        <f t="shared" si="2"/>
        <v>334.19</v>
      </c>
      <c r="I17" s="51">
        <v>74710</v>
      </c>
      <c r="J17" s="125">
        <f t="shared" si="0"/>
        <v>25092444.029999997</v>
      </c>
    </row>
    <row r="18" spans="1:23" x14ac:dyDescent="0.2">
      <c r="A18" s="20" t="s">
        <v>11</v>
      </c>
      <c r="B18" s="11" t="s">
        <v>67</v>
      </c>
      <c r="C18" s="52">
        <v>13898708</v>
      </c>
      <c r="D18" s="80">
        <v>40087</v>
      </c>
      <c r="E18" s="162">
        <v>4867</v>
      </c>
      <c r="F18" s="43">
        <v>6199</v>
      </c>
      <c r="G18" s="72">
        <f t="shared" si="1"/>
        <v>1.2736799999999999</v>
      </c>
      <c r="H18" s="54">
        <f t="shared" si="2"/>
        <v>303.97000000000003</v>
      </c>
      <c r="I18" s="51">
        <v>58238</v>
      </c>
      <c r="J18" s="125">
        <f t="shared" si="0"/>
        <v>17791018.529999997</v>
      </c>
    </row>
    <row r="19" spans="1:23" x14ac:dyDescent="0.2">
      <c r="A19" s="20" t="s">
        <v>15</v>
      </c>
      <c r="B19" s="11" t="s">
        <v>48</v>
      </c>
      <c r="C19" s="44">
        <v>18865248</v>
      </c>
      <c r="D19" s="80">
        <v>40118</v>
      </c>
      <c r="E19" s="162">
        <v>4757</v>
      </c>
      <c r="F19" s="43">
        <v>6199</v>
      </c>
      <c r="G19" s="72">
        <f t="shared" si="1"/>
        <v>1.3031299999999999</v>
      </c>
      <c r="H19" s="54">
        <f t="shared" si="2"/>
        <v>328.71</v>
      </c>
      <c r="I19" s="51">
        <v>74788</v>
      </c>
      <c r="J19" s="125">
        <f t="shared" si="0"/>
        <v>24706790.354999997</v>
      </c>
    </row>
    <row r="20" spans="1:23" x14ac:dyDescent="0.2">
      <c r="A20" s="20" t="s">
        <v>59</v>
      </c>
      <c r="B20" s="11" t="s">
        <v>60</v>
      </c>
      <c r="C20" s="52">
        <v>8582133</v>
      </c>
      <c r="D20" s="45">
        <v>40210</v>
      </c>
      <c r="E20" s="37">
        <v>4812</v>
      </c>
      <c r="F20" s="43">
        <v>6199</v>
      </c>
      <c r="G20" s="46">
        <f t="shared" si="1"/>
        <v>1.2882400000000001</v>
      </c>
      <c r="H20" s="54">
        <f t="shared" si="2"/>
        <v>310.37</v>
      </c>
      <c r="I20" s="51">
        <v>35622</v>
      </c>
      <c r="J20" s="125">
        <f t="shared" si="0"/>
        <v>11111126.234999999</v>
      </c>
    </row>
    <row r="21" spans="1:23" x14ac:dyDescent="0.2">
      <c r="A21" s="11" t="s">
        <v>13</v>
      </c>
      <c r="B21" s="11" t="s">
        <v>81</v>
      </c>
      <c r="C21" s="44">
        <v>3396700</v>
      </c>
      <c r="D21" s="45">
        <v>40210</v>
      </c>
      <c r="E21" s="162">
        <v>4947</v>
      </c>
      <c r="F21" s="43">
        <v>6199</v>
      </c>
      <c r="G21" s="72">
        <f t="shared" si="1"/>
        <v>1.25308</v>
      </c>
      <c r="H21" s="54">
        <f t="shared" si="2"/>
        <v>214.62</v>
      </c>
      <c r="I21" s="51">
        <v>19832</v>
      </c>
      <c r="J21" s="125">
        <f t="shared" si="0"/>
        <v>4277618.6849999996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20" t="s">
        <v>19</v>
      </c>
      <c r="B22" s="11" t="s">
        <v>66</v>
      </c>
      <c r="C22" s="52">
        <v>11432301</v>
      </c>
      <c r="D22" s="80">
        <v>296091</v>
      </c>
      <c r="E22" s="162">
        <v>4910</v>
      </c>
      <c r="F22" s="43">
        <v>6199</v>
      </c>
      <c r="G22" s="72">
        <f t="shared" si="1"/>
        <v>1.2625299999999999</v>
      </c>
      <c r="H22" s="54">
        <f t="shared" si="2"/>
        <v>297.05</v>
      </c>
      <c r="I22" s="51">
        <v>48590</v>
      </c>
      <c r="J22" s="125">
        <f t="shared" si="0"/>
        <v>14505791.114999998</v>
      </c>
    </row>
    <row r="23" spans="1:23" x14ac:dyDescent="0.2">
      <c r="A23" s="20" t="s">
        <v>19</v>
      </c>
      <c r="B23" s="11" t="s">
        <v>128</v>
      </c>
      <c r="C23" s="52">
        <v>4464264</v>
      </c>
      <c r="D23" s="80">
        <v>40479</v>
      </c>
      <c r="E23" s="162">
        <v>4947</v>
      </c>
      <c r="F23" s="43">
        <v>6199</v>
      </c>
      <c r="G23" s="72">
        <f t="shared" si="1"/>
        <v>1.25308</v>
      </c>
      <c r="H23" s="54">
        <f t="shared" si="2"/>
        <v>310.06</v>
      </c>
      <c r="I23" s="51">
        <v>18042</v>
      </c>
      <c r="J23" s="125">
        <f t="shared" si="0"/>
        <v>5622050.3999999994</v>
      </c>
    </row>
    <row r="24" spans="1:23" x14ac:dyDescent="0.2">
      <c r="A24" s="20" t="s">
        <v>29</v>
      </c>
      <c r="B24" s="11" t="s">
        <v>62</v>
      </c>
      <c r="C24" s="52">
        <v>14930038</v>
      </c>
      <c r="D24" s="78">
        <v>40513</v>
      </c>
      <c r="E24" s="37">
        <v>4970</v>
      </c>
      <c r="F24" s="43">
        <v>6199</v>
      </c>
      <c r="G24" s="72">
        <f t="shared" si="1"/>
        <v>1.2472799999999999</v>
      </c>
      <c r="H24" s="54">
        <f t="shared" si="2"/>
        <v>268.81</v>
      </c>
      <c r="I24" s="51">
        <v>69275</v>
      </c>
      <c r="J24" s="125">
        <f t="shared" si="0"/>
        <v>18715047.689999998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">
      <c r="A25" s="11" t="s">
        <v>18</v>
      </c>
      <c r="B25" s="11" t="s">
        <v>82</v>
      </c>
      <c r="C25" s="44">
        <v>3393262</v>
      </c>
      <c r="D25" s="45">
        <v>40544</v>
      </c>
      <c r="E25" s="162">
        <v>4969</v>
      </c>
      <c r="F25" s="43">
        <v>6199</v>
      </c>
      <c r="G25" s="72">
        <f t="shared" si="1"/>
        <v>1.24753</v>
      </c>
      <c r="H25" s="54">
        <f t="shared" si="2"/>
        <v>264.72000000000003</v>
      </c>
      <c r="I25" s="51">
        <v>15991</v>
      </c>
      <c r="J25" s="125">
        <f t="shared" si="0"/>
        <v>4254361.9799999995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11" t="s">
        <v>19</v>
      </c>
      <c r="B26" s="11" t="s">
        <v>77</v>
      </c>
      <c r="C26" s="44">
        <v>43733229</v>
      </c>
      <c r="D26" s="45">
        <v>40575</v>
      </c>
      <c r="E26" s="162">
        <v>5007</v>
      </c>
      <c r="F26" s="43">
        <v>6199</v>
      </c>
      <c r="G26" s="72">
        <f t="shared" si="1"/>
        <v>1.23807</v>
      </c>
      <c r="H26" s="54">
        <f t="shared" si="2"/>
        <v>506.03</v>
      </c>
      <c r="I26" s="51">
        <v>107000</v>
      </c>
      <c r="J26" s="125">
        <f t="shared" si="0"/>
        <v>54415522.994999997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11" t="s">
        <v>19</v>
      </c>
      <c r="B27" s="11" t="s">
        <v>77</v>
      </c>
      <c r="C27" s="44">
        <v>54585524</v>
      </c>
      <c r="D27" s="45">
        <v>40575</v>
      </c>
      <c r="E27" s="162">
        <v>5007</v>
      </c>
      <c r="F27" s="43">
        <v>6199</v>
      </c>
      <c r="G27" s="72">
        <f t="shared" si="1"/>
        <v>1.23807</v>
      </c>
      <c r="H27" s="54">
        <f t="shared" si="2"/>
        <v>591.11</v>
      </c>
      <c r="I27" s="51">
        <v>114329</v>
      </c>
      <c r="J27" s="125">
        <f t="shared" si="0"/>
        <v>67918603.5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">
      <c r="A28" s="11" t="s">
        <v>13</v>
      </c>
      <c r="B28" s="11" t="s">
        <v>104</v>
      </c>
      <c r="C28" s="44">
        <v>13810164</v>
      </c>
      <c r="D28" s="45">
        <v>40695</v>
      </c>
      <c r="E28" s="162">
        <v>5059</v>
      </c>
      <c r="F28" s="43">
        <v>6199</v>
      </c>
      <c r="G28" s="72">
        <f t="shared" si="1"/>
        <v>1.2253400000000001</v>
      </c>
      <c r="H28" s="54">
        <f t="shared" si="2"/>
        <v>381.3</v>
      </c>
      <c r="I28" s="51">
        <v>44380</v>
      </c>
      <c r="J28" s="125">
        <f t="shared" si="0"/>
        <v>17006756.729999997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A29" s="11" t="s">
        <v>19</v>
      </c>
      <c r="B29" s="11" t="s">
        <v>80</v>
      </c>
      <c r="C29" s="44">
        <v>36105881</v>
      </c>
      <c r="D29" s="45">
        <v>40787</v>
      </c>
      <c r="E29" s="162">
        <v>5098</v>
      </c>
      <c r="F29" s="43">
        <v>6199</v>
      </c>
      <c r="G29" s="72">
        <f t="shared" si="1"/>
        <v>1.21597</v>
      </c>
      <c r="H29" s="54">
        <f t="shared" si="2"/>
        <v>368.33</v>
      </c>
      <c r="I29" s="51">
        <v>119198</v>
      </c>
      <c r="J29" s="125">
        <f t="shared" si="0"/>
        <v>44123186.339999996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">
      <c r="A30" s="11" t="s">
        <v>19</v>
      </c>
      <c r="B30" s="11" t="s">
        <v>79</v>
      </c>
      <c r="C30" s="44">
        <v>3635149</v>
      </c>
      <c r="D30" s="45">
        <v>40817</v>
      </c>
      <c r="E30" s="162">
        <v>5104</v>
      </c>
      <c r="F30" s="43">
        <v>6199</v>
      </c>
      <c r="G30" s="72">
        <f t="shared" si="1"/>
        <v>1.21454</v>
      </c>
      <c r="H30" s="54">
        <f t="shared" si="2"/>
        <v>374.54</v>
      </c>
      <c r="I30" s="51">
        <v>11788</v>
      </c>
      <c r="J30" s="125">
        <f t="shared" si="0"/>
        <v>4437109.17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">
      <c r="A31" s="11" t="s">
        <v>54</v>
      </c>
      <c r="B31" s="11" t="s">
        <v>102</v>
      </c>
      <c r="C31" s="44">
        <v>24431873</v>
      </c>
      <c r="D31" s="45">
        <v>41246</v>
      </c>
      <c r="E31" s="162">
        <v>5210</v>
      </c>
      <c r="F31" s="43">
        <v>6199</v>
      </c>
      <c r="G31" s="72">
        <f t="shared" si="1"/>
        <v>1.1898299999999999</v>
      </c>
      <c r="H31" s="54">
        <f t="shared" si="2"/>
        <v>238.16</v>
      </c>
      <c r="I31" s="51">
        <v>122062</v>
      </c>
      <c r="J31" s="125">
        <f t="shared" si="0"/>
        <v>29215123.874999996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11" t="s">
        <v>95</v>
      </c>
      <c r="B32" s="11" t="s">
        <v>97</v>
      </c>
      <c r="C32" s="44">
        <v>12244673</v>
      </c>
      <c r="D32" s="45">
        <v>41304</v>
      </c>
      <c r="E32" s="162">
        <v>5226</v>
      </c>
      <c r="F32" s="43">
        <v>6199</v>
      </c>
      <c r="G32" s="72">
        <f t="shared" si="1"/>
        <v>1.18618</v>
      </c>
      <c r="H32" s="54">
        <f t="shared" si="2"/>
        <v>234.91</v>
      </c>
      <c r="I32" s="51">
        <v>61830</v>
      </c>
      <c r="J32" s="125">
        <f t="shared" si="0"/>
        <v>14597007.929999998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11" t="s">
        <v>95</v>
      </c>
      <c r="B33" s="11" t="s">
        <v>97</v>
      </c>
      <c r="C33" s="44">
        <v>12244673</v>
      </c>
      <c r="D33" s="45">
        <v>41304</v>
      </c>
      <c r="E33" s="162">
        <v>5226</v>
      </c>
      <c r="F33" s="43">
        <v>6199</v>
      </c>
      <c r="G33" s="72">
        <f t="shared" si="1"/>
        <v>1.18618</v>
      </c>
      <c r="H33" s="54">
        <f t="shared" si="2"/>
        <v>234.91</v>
      </c>
      <c r="I33" s="51">
        <v>61830</v>
      </c>
      <c r="J33" s="125">
        <f t="shared" si="0"/>
        <v>14597007.929999998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11" t="s">
        <v>19</v>
      </c>
      <c r="B34" s="11" t="s">
        <v>124</v>
      </c>
      <c r="C34" s="44">
        <v>12508379</v>
      </c>
      <c r="D34" s="45">
        <v>41275</v>
      </c>
      <c r="E34" s="162">
        <v>5226</v>
      </c>
      <c r="F34" s="43">
        <v>6199</v>
      </c>
      <c r="G34" s="72">
        <f t="shared" si="1"/>
        <v>1.18618</v>
      </c>
      <c r="H34" s="54">
        <f t="shared" si="2"/>
        <v>566.69000000000005</v>
      </c>
      <c r="I34" s="51">
        <v>26182</v>
      </c>
      <c r="J34" s="125">
        <f t="shared" si="0"/>
        <v>14911374.944999998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11" t="s">
        <v>11</v>
      </c>
      <c r="B35" s="11" t="s">
        <v>122</v>
      </c>
      <c r="C35" s="44">
        <v>56163409</v>
      </c>
      <c r="D35" s="45">
        <v>41306</v>
      </c>
      <c r="E35" s="162">
        <v>5246</v>
      </c>
      <c r="F35" s="43">
        <v>6199</v>
      </c>
      <c r="G35" s="72">
        <f t="shared" si="1"/>
        <v>1.1816599999999999</v>
      </c>
      <c r="H35" s="54">
        <f t="shared" si="2"/>
        <v>487.71</v>
      </c>
      <c r="I35" s="51">
        <v>136076</v>
      </c>
      <c r="J35" s="125">
        <f t="shared" si="0"/>
        <v>66697884.269999996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11" t="s">
        <v>56</v>
      </c>
      <c r="B36" s="11" t="s">
        <v>112</v>
      </c>
      <c r="C36" s="44">
        <v>1080000</v>
      </c>
      <c r="D36" s="45">
        <v>41334</v>
      </c>
      <c r="E36" s="162">
        <v>5249</v>
      </c>
      <c r="F36" s="43">
        <v>6199</v>
      </c>
      <c r="G36" s="72">
        <f t="shared" si="1"/>
        <v>1.18099</v>
      </c>
      <c r="H36" s="54">
        <f t="shared" si="2"/>
        <v>291.33999999999997</v>
      </c>
      <c r="I36" s="51">
        <v>4378</v>
      </c>
      <c r="J36" s="125">
        <f t="shared" si="0"/>
        <v>1281846.345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11" t="s">
        <v>19</v>
      </c>
      <c r="B37" s="11" t="s">
        <v>125</v>
      </c>
      <c r="C37" s="44">
        <v>36126802</v>
      </c>
      <c r="D37" s="45">
        <v>41426</v>
      </c>
      <c r="E37" s="162">
        <v>5286</v>
      </c>
      <c r="F37" s="43">
        <v>6199</v>
      </c>
      <c r="G37" s="72">
        <f t="shared" si="1"/>
        <v>1.17272</v>
      </c>
      <c r="H37" s="54">
        <f t="shared" si="2"/>
        <v>327.36</v>
      </c>
      <c r="I37" s="51">
        <v>129418</v>
      </c>
      <c r="J37" s="125">
        <f t="shared" si="0"/>
        <v>42578456.114999995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11" t="s">
        <v>24</v>
      </c>
      <c r="B38" s="11" t="s">
        <v>123</v>
      </c>
      <c r="C38" s="44">
        <v>15395753</v>
      </c>
      <c r="D38" s="45">
        <v>41609</v>
      </c>
      <c r="E38" s="162">
        <v>5326</v>
      </c>
      <c r="F38" s="43">
        <v>6199</v>
      </c>
      <c r="G38" s="72">
        <f t="shared" si="1"/>
        <v>1.16391</v>
      </c>
      <c r="H38" s="54">
        <f t="shared" si="2"/>
        <v>536.51</v>
      </c>
      <c r="I38" s="51">
        <v>33400</v>
      </c>
      <c r="J38" s="125">
        <f t="shared" si="0"/>
        <v>18008867.354999997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11" t="s">
        <v>11</v>
      </c>
      <c r="B39" s="11" t="s">
        <v>161</v>
      </c>
      <c r="C39" s="44">
        <v>46163143</v>
      </c>
      <c r="D39" s="45">
        <v>41821</v>
      </c>
      <c r="E39" s="162">
        <v>5383</v>
      </c>
      <c r="F39" s="43">
        <v>6199</v>
      </c>
      <c r="G39" s="72">
        <f t="shared" si="1"/>
        <v>1.1515899999999999</v>
      </c>
      <c r="H39" s="54">
        <f t="shared" si="2"/>
        <v>333.54</v>
      </c>
      <c r="I39" s="51">
        <v>159384</v>
      </c>
      <c r="J39" s="125">
        <f t="shared" si="0"/>
        <v>53426819.069999993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1" t="s">
        <v>11</v>
      </c>
      <c r="B40" s="11" t="s">
        <v>160</v>
      </c>
      <c r="C40" s="44">
        <v>36099868.07</v>
      </c>
      <c r="D40" s="45">
        <v>41852</v>
      </c>
      <c r="E40" s="162">
        <v>5390</v>
      </c>
      <c r="F40" s="43">
        <v>6199</v>
      </c>
      <c r="G40" s="72">
        <f t="shared" si="1"/>
        <v>1.1500900000000001</v>
      </c>
      <c r="H40" s="54">
        <f t="shared" si="2"/>
        <v>367.25</v>
      </c>
      <c r="I40" s="51">
        <v>113051</v>
      </c>
      <c r="J40" s="125">
        <f t="shared" si="0"/>
        <v>41725687.484999992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11" t="s">
        <v>19</v>
      </c>
      <c r="B41" s="11" t="s">
        <v>159</v>
      </c>
      <c r="C41" s="44">
        <v>22650000</v>
      </c>
      <c r="D41" s="45">
        <v>41944</v>
      </c>
      <c r="E41" s="162">
        <v>5468</v>
      </c>
      <c r="F41" s="43">
        <v>6199</v>
      </c>
      <c r="G41" s="72">
        <f t="shared" si="1"/>
        <v>1.1336900000000001</v>
      </c>
      <c r="H41" s="54">
        <f t="shared" si="2"/>
        <v>458.54</v>
      </c>
      <c r="I41" s="51">
        <v>56000</v>
      </c>
      <c r="J41" s="125">
        <f t="shared" si="0"/>
        <v>25806469.394999996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ht="12.75" customHeight="1" x14ac:dyDescent="0.2">
      <c r="A42" s="11" t="s">
        <v>35</v>
      </c>
      <c r="B42" s="11" t="s">
        <v>170</v>
      </c>
      <c r="C42" s="44">
        <v>3494407</v>
      </c>
      <c r="D42" s="45">
        <v>42125</v>
      </c>
      <c r="E42" s="162">
        <v>5494</v>
      </c>
      <c r="F42" s="43">
        <v>6199</v>
      </c>
      <c r="G42" s="46">
        <f t="shared" si="1"/>
        <v>1.12832</v>
      </c>
      <c r="H42" s="54">
        <f t="shared" si="2"/>
        <v>210.17</v>
      </c>
      <c r="I42" s="51">
        <v>18760</v>
      </c>
      <c r="J42" s="125">
        <f t="shared" si="0"/>
        <v>3962523.0449999995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ht="12.75" customHeight="1" x14ac:dyDescent="0.2">
      <c r="A43" s="20" t="s">
        <v>19</v>
      </c>
      <c r="B43" s="11" t="s">
        <v>171</v>
      </c>
      <c r="C43" s="77">
        <v>45419000</v>
      </c>
      <c r="D43" s="78">
        <v>42186</v>
      </c>
      <c r="E43" s="162">
        <v>5510</v>
      </c>
      <c r="F43" s="43">
        <v>6199</v>
      </c>
      <c r="G43" s="46">
        <f t="shared" si="1"/>
        <v>1.1250500000000001</v>
      </c>
      <c r="H43" s="54">
        <f t="shared" si="2"/>
        <v>467.93</v>
      </c>
      <c r="I43" s="51">
        <v>109202</v>
      </c>
      <c r="J43" s="125">
        <f t="shared" si="0"/>
        <v>51354139.229999997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ht="12.75" customHeight="1" x14ac:dyDescent="0.2">
      <c r="A44" s="20" t="s">
        <v>12</v>
      </c>
      <c r="B44" s="11" t="s">
        <v>177</v>
      </c>
      <c r="C44" s="77">
        <v>15650465</v>
      </c>
      <c r="D44" s="78">
        <v>42385</v>
      </c>
      <c r="E44" s="162">
        <v>5561</v>
      </c>
      <c r="F44" s="43">
        <v>6199</v>
      </c>
      <c r="G44" s="46">
        <f t="shared" ref="G44:G54" si="3">ROUND(F44/E44,5)</f>
        <v>1.11473</v>
      </c>
      <c r="H44" s="54">
        <f t="shared" si="2"/>
        <v>317.85000000000002</v>
      </c>
      <c r="I44" s="51">
        <v>54887</v>
      </c>
      <c r="J44" s="125">
        <f t="shared" si="0"/>
        <v>17533273.215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ht="12.75" customHeight="1" x14ac:dyDescent="0.2">
      <c r="A45" s="20" t="s">
        <v>12</v>
      </c>
      <c r="B45" s="11" t="s">
        <v>181</v>
      </c>
      <c r="C45" s="77">
        <v>5663766</v>
      </c>
      <c r="D45" s="78">
        <v>42385</v>
      </c>
      <c r="E45" s="162">
        <v>5561</v>
      </c>
      <c r="F45" s="43">
        <v>6199</v>
      </c>
      <c r="G45" s="46">
        <f t="shared" si="3"/>
        <v>1.11473</v>
      </c>
      <c r="H45" s="54">
        <f t="shared" si="2"/>
        <v>291.52999999999997</v>
      </c>
      <c r="I45" s="51">
        <v>21657</v>
      </c>
      <c r="J45" s="125">
        <f t="shared" si="0"/>
        <v>6345137.8499999996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12.75" customHeight="1" x14ac:dyDescent="0.2">
      <c r="A46" s="20" t="s">
        <v>10</v>
      </c>
      <c r="B46" s="11" t="s">
        <v>183</v>
      </c>
      <c r="C46" s="77">
        <v>5755993</v>
      </c>
      <c r="D46" s="78">
        <v>42537</v>
      </c>
      <c r="E46" s="162">
        <v>5636</v>
      </c>
      <c r="F46" s="43">
        <v>6199</v>
      </c>
      <c r="G46" s="46">
        <f t="shared" si="3"/>
        <v>1.09989</v>
      </c>
      <c r="H46" s="54">
        <f t="shared" si="2"/>
        <v>278.97000000000003</v>
      </c>
      <c r="I46" s="51">
        <v>22694</v>
      </c>
      <c r="J46" s="125">
        <f t="shared" si="0"/>
        <v>6362613.794999999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2.75" customHeight="1" x14ac:dyDescent="0.25">
      <c r="A47" s="20" t="s">
        <v>11</v>
      </c>
      <c r="B47" s="11" t="s">
        <v>178</v>
      </c>
      <c r="C47" s="77">
        <v>33662314</v>
      </c>
      <c r="D47" s="78">
        <v>42567</v>
      </c>
      <c r="E47" s="162">
        <v>5659</v>
      </c>
      <c r="F47" s="43">
        <v>6199</v>
      </c>
      <c r="G47" s="46">
        <f t="shared" si="3"/>
        <v>1.0954200000000001</v>
      </c>
      <c r="H47" s="54">
        <f t="shared" si="2"/>
        <v>390.3</v>
      </c>
      <c r="I47" s="51">
        <v>94476</v>
      </c>
      <c r="J47" s="125">
        <f t="shared" si="0"/>
        <v>37058743.859999999</v>
      </c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</row>
    <row r="48" spans="1:23" ht="12.75" customHeight="1" x14ac:dyDescent="0.2">
      <c r="A48" s="20" t="s">
        <v>83</v>
      </c>
      <c r="B48" s="11" t="s">
        <v>182</v>
      </c>
      <c r="C48" s="77">
        <v>30227660</v>
      </c>
      <c r="D48" s="78">
        <v>42720</v>
      </c>
      <c r="E48" s="162">
        <v>5722</v>
      </c>
      <c r="F48" s="43">
        <v>6199</v>
      </c>
      <c r="G48" s="46">
        <f t="shared" si="3"/>
        <v>1.0833600000000001</v>
      </c>
      <c r="H48" s="54">
        <f t="shared" si="2"/>
        <v>475.43</v>
      </c>
      <c r="I48" s="51">
        <v>68880</v>
      </c>
      <c r="J48" s="125">
        <f t="shared" si="0"/>
        <v>32911175.189999998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2.75" customHeight="1" x14ac:dyDescent="0.2">
      <c r="A49" s="20" t="s">
        <v>154</v>
      </c>
      <c r="B49" s="11" t="s">
        <v>204</v>
      </c>
      <c r="C49" s="77">
        <v>16437213</v>
      </c>
      <c r="D49" s="78">
        <v>42783</v>
      </c>
      <c r="E49" s="162">
        <v>5742</v>
      </c>
      <c r="F49" s="43">
        <v>6199</v>
      </c>
      <c r="G49" s="46">
        <f>ROUND(F49/E49,5)</f>
        <v>1.07959</v>
      </c>
      <c r="H49" s="54">
        <f>ROUND(C49/I49*G49,2)</f>
        <v>309.06</v>
      </c>
      <c r="I49" s="47">
        <v>57418</v>
      </c>
      <c r="J49" s="125">
        <f t="shared" si="0"/>
        <v>17834178.254999999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2.75" customHeight="1" x14ac:dyDescent="0.2">
      <c r="A50" s="20" t="s">
        <v>30</v>
      </c>
      <c r="B50" s="11" t="s">
        <v>195</v>
      </c>
      <c r="C50" s="77">
        <v>2059940</v>
      </c>
      <c r="D50" s="78">
        <v>42971</v>
      </c>
      <c r="E50" s="162">
        <v>5862</v>
      </c>
      <c r="F50" s="43">
        <v>6199</v>
      </c>
      <c r="G50" s="46">
        <f t="shared" si="3"/>
        <v>1.05749</v>
      </c>
      <c r="H50" s="54">
        <f t="shared" si="2"/>
        <v>312.08999999999997</v>
      </c>
      <c r="I50" s="51">
        <v>6980</v>
      </c>
      <c r="J50" s="125">
        <f t="shared" si="0"/>
        <v>2189257.8299999996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2.75" customHeight="1" x14ac:dyDescent="0.2">
      <c r="A51" s="20" t="s">
        <v>19</v>
      </c>
      <c r="B51" s="11" t="s">
        <v>194</v>
      </c>
      <c r="C51" s="77">
        <v>15124707</v>
      </c>
      <c r="D51" s="78">
        <v>43070</v>
      </c>
      <c r="E51" s="162">
        <v>5914</v>
      </c>
      <c r="F51" s="43">
        <v>6199</v>
      </c>
      <c r="G51" s="46">
        <f t="shared" si="3"/>
        <v>1.04819</v>
      </c>
      <c r="H51" s="54">
        <f t="shared" si="2"/>
        <v>306.76</v>
      </c>
      <c r="I51" s="51">
        <v>51681</v>
      </c>
      <c r="J51" s="125">
        <f t="shared" si="0"/>
        <v>15932834.834999999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12.75" customHeight="1" x14ac:dyDescent="0.25">
      <c r="A52" s="20" t="s">
        <v>18</v>
      </c>
      <c r="B52" s="11" t="s">
        <v>191</v>
      </c>
      <c r="C52" s="77">
        <v>24605789</v>
      </c>
      <c r="D52" s="78">
        <v>43070</v>
      </c>
      <c r="E52" s="162">
        <v>5914</v>
      </c>
      <c r="F52" s="43">
        <v>6199</v>
      </c>
      <c r="G52" s="46">
        <f t="shared" si="3"/>
        <v>1.04819</v>
      </c>
      <c r="H52" s="54">
        <f t="shared" si="2"/>
        <v>223.5</v>
      </c>
      <c r="I52" s="51">
        <v>115400</v>
      </c>
      <c r="J52" s="125">
        <f t="shared" si="0"/>
        <v>25920499.709999997</v>
      </c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</row>
    <row r="53" spans="1:23" ht="12.75" customHeight="1" x14ac:dyDescent="0.25">
      <c r="A53" s="20" t="s">
        <v>24</v>
      </c>
      <c r="B53" s="11" t="s">
        <v>211</v>
      </c>
      <c r="C53" s="77">
        <v>7315757</v>
      </c>
      <c r="D53" s="78">
        <v>43118</v>
      </c>
      <c r="E53" s="162">
        <v>5921</v>
      </c>
      <c r="F53" s="43">
        <v>6199</v>
      </c>
      <c r="G53" s="46">
        <f t="shared" si="3"/>
        <v>1.04695</v>
      </c>
      <c r="H53" s="54">
        <f t="shared" si="2"/>
        <v>321.11</v>
      </c>
      <c r="I53" s="51">
        <v>23852</v>
      </c>
      <c r="J53" s="135">
        <f t="shared" si="0"/>
        <v>7697528.1599999992</v>
      </c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</row>
    <row r="54" spans="1:23" x14ac:dyDescent="0.2">
      <c r="A54" s="20" t="s">
        <v>19</v>
      </c>
      <c r="B54" s="11" t="s">
        <v>207</v>
      </c>
      <c r="C54" s="77">
        <v>3008500</v>
      </c>
      <c r="D54" s="78">
        <v>43299</v>
      </c>
      <c r="E54" s="162">
        <v>6043</v>
      </c>
      <c r="F54" s="43">
        <v>6199</v>
      </c>
      <c r="G54" s="46">
        <f t="shared" si="3"/>
        <v>1.0258100000000001</v>
      </c>
      <c r="H54" s="54">
        <f t="shared" ref="H54:H60" si="4">ROUND(C54/I54*G54,2)</f>
        <v>385</v>
      </c>
      <c r="I54" s="47">
        <v>8016</v>
      </c>
      <c r="J54" s="135">
        <f t="shared" si="0"/>
        <v>3101579.7449999996</v>
      </c>
    </row>
    <row r="55" spans="1:23" x14ac:dyDescent="0.2">
      <c r="A55" s="20" t="s">
        <v>12</v>
      </c>
      <c r="B55" s="11" t="s">
        <v>210</v>
      </c>
      <c r="C55" s="77">
        <v>32120866</v>
      </c>
      <c r="D55" s="78">
        <v>43330</v>
      </c>
      <c r="E55" s="162">
        <v>6060</v>
      </c>
      <c r="F55" s="43">
        <v>6199</v>
      </c>
      <c r="G55" s="46">
        <f t="shared" ref="G55:G60" si="5">ROUND(F55/E55,5)</f>
        <v>1.02294</v>
      </c>
      <c r="H55" s="54">
        <f t="shared" si="4"/>
        <v>240.21</v>
      </c>
      <c r="I55" s="47">
        <v>136786</v>
      </c>
      <c r="J55" s="135">
        <f t="shared" si="0"/>
        <v>33022007.594999995</v>
      </c>
    </row>
    <row r="56" spans="1:23" x14ac:dyDescent="0.2">
      <c r="A56" s="127" t="s">
        <v>24</v>
      </c>
      <c r="B56" s="136" t="s">
        <v>226</v>
      </c>
      <c r="C56" s="137">
        <v>7947340</v>
      </c>
      <c r="D56" s="138">
        <v>43556</v>
      </c>
      <c r="E56" s="163">
        <v>6110</v>
      </c>
      <c r="F56" s="139">
        <v>6199</v>
      </c>
      <c r="G56" s="140">
        <f t="shared" si="5"/>
        <v>1.01457</v>
      </c>
      <c r="H56" s="132">
        <f t="shared" si="4"/>
        <v>223.98</v>
      </c>
      <c r="I56" s="141">
        <v>36000</v>
      </c>
      <c r="J56" s="142">
        <f t="shared" si="0"/>
        <v>8103448.6649999991</v>
      </c>
    </row>
    <row r="57" spans="1:23" x14ac:dyDescent="0.2">
      <c r="A57" s="127" t="s">
        <v>24</v>
      </c>
      <c r="B57" s="136" t="s">
        <v>225</v>
      </c>
      <c r="C57" s="137">
        <v>56225483</v>
      </c>
      <c r="D57" s="138">
        <v>43800</v>
      </c>
      <c r="E57" s="163">
        <v>6199</v>
      </c>
      <c r="F57" s="139">
        <v>6199</v>
      </c>
      <c r="G57" s="140">
        <f t="shared" si="5"/>
        <v>1</v>
      </c>
      <c r="H57" s="132">
        <f t="shared" si="4"/>
        <v>393.08</v>
      </c>
      <c r="I57" s="141">
        <v>143038</v>
      </c>
      <c r="J57" s="142">
        <f t="shared" si="0"/>
        <v>56506610.414999992</v>
      </c>
    </row>
    <row r="58" spans="1:23" x14ac:dyDescent="0.2">
      <c r="A58" s="127" t="s">
        <v>19</v>
      </c>
      <c r="B58" s="136" t="s">
        <v>224</v>
      </c>
      <c r="C58" s="137">
        <v>7667728</v>
      </c>
      <c r="D58" s="138">
        <v>43784</v>
      </c>
      <c r="E58" s="163">
        <v>6179</v>
      </c>
      <c r="F58" s="139">
        <v>6199</v>
      </c>
      <c r="G58" s="140">
        <f t="shared" si="5"/>
        <v>1.0032399999999999</v>
      </c>
      <c r="H58" s="132">
        <f t="shared" si="4"/>
        <v>489.51</v>
      </c>
      <c r="I58" s="141">
        <v>15715</v>
      </c>
      <c r="J58" s="142">
        <f t="shared" si="0"/>
        <v>7731033.8549999995</v>
      </c>
    </row>
    <row r="59" spans="1:23" x14ac:dyDescent="0.2">
      <c r="A59" s="127" t="s">
        <v>188</v>
      </c>
      <c r="B59" s="136" t="s">
        <v>215</v>
      </c>
      <c r="C59" s="137">
        <v>1133567</v>
      </c>
      <c r="D59" s="138">
        <v>43697</v>
      </c>
      <c r="E59" s="163">
        <v>6147</v>
      </c>
      <c r="F59" s="139">
        <v>6199</v>
      </c>
      <c r="G59" s="140">
        <f t="shared" si="5"/>
        <v>1.0084599999999999</v>
      </c>
      <c r="H59" s="132">
        <f t="shared" si="4"/>
        <v>504.04</v>
      </c>
      <c r="I59" s="141">
        <v>2268</v>
      </c>
      <c r="J59" s="142">
        <f t="shared" si="0"/>
        <v>1148872.7849999999</v>
      </c>
    </row>
    <row r="60" spans="1:23" x14ac:dyDescent="0.2">
      <c r="A60" s="127" t="s">
        <v>216</v>
      </c>
      <c r="B60" s="136" t="s">
        <v>217</v>
      </c>
      <c r="C60" s="137">
        <v>4068748</v>
      </c>
      <c r="D60" s="138">
        <v>43629</v>
      </c>
      <c r="E60" s="163">
        <v>6118</v>
      </c>
      <c r="F60" s="139">
        <v>6199</v>
      </c>
      <c r="G60" s="140">
        <f t="shared" si="5"/>
        <v>1.0132399999999999</v>
      </c>
      <c r="H60" s="132">
        <f t="shared" si="4"/>
        <v>319.58</v>
      </c>
      <c r="I60" s="141">
        <v>12900</v>
      </c>
      <c r="J60" s="142">
        <f>(ROUND(C60*G60,0))*(1.005)</f>
        <v>4143231.0899999994</v>
      </c>
    </row>
    <row r="61" spans="1:23" ht="12.75" customHeight="1" x14ac:dyDescent="0.25">
      <c r="A61" s="20"/>
      <c r="B61" s="11"/>
      <c r="C61" s="77"/>
      <c r="D61" s="78"/>
      <c r="E61" s="73"/>
      <c r="G61" s="46"/>
      <c r="H61" s="54"/>
      <c r="I61" s="51"/>
      <c r="J61" s="38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ht="10.5" x14ac:dyDescent="0.25">
      <c r="A62" s="3"/>
      <c r="B62" s="3" t="s">
        <v>16</v>
      </c>
      <c r="C62" s="4"/>
      <c r="D62" s="5"/>
      <c r="E62" s="6"/>
      <c r="G62" s="7"/>
      <c r="H62" s="6"/>
      <c r="I62" s="8">
        <f>SUM(I11:I60)</f>
        <v>3214837</v>
      </c>
      <c r="J62" s="8">
        <f>SUM(J11:J60)</f>
        <v>1129265526.4500003</v>
      </c>
      <c r="K62" s="1"/>
    </row>
    <row r="63" spans="1:23" ht="10.5" customHeight="1" x14ac:dyDescent="0.25">
      <c r="A63" s="3"/>
      <c r="B63" s="3"/>
      <c r="C63" s="4"/>
      <c r="D63" s="5"/>
      <c r="E63" s="6"/>
      <c r="F63" s="6"/>
      <c r="G63" s="7"/>
      <c r="H63" s="6"/>
      <c r="I63" s="8"/>
      <c r="J63" s="8"/>
      <c r="K63" s="1"/>
    </row>
    <row r="64" spans="1:23" ht="10.5" x14ac:dyDescent="0.25">
      <c r="A64" s="3"/>
      <c r="B64" s="3" t="s">
        <v>138</v>
      </c>
      <c r="C64" s="4"/>
      <c r="D64" s="5"/>
      <c r="E64" s="6"/>
      <c r="F64" s="6"/>
      <c r="G64" s="7"/>
      <c r="H64" s="9">
        <f>ROUND(J62/I62,2)</f>
        <v>351.27</v>
      </c>
      <c r="I64" s="8"/>
      <c r="J64" s="8"/>
      <c r="K64" s="1"/>
    </row>
    <row r="65" spans="1:25" ht="10.5" x14ac:dyDescent="0.25">
      <c r="A65" s="3"/>
      <c r="B65" s="3"/>
      <c r="C65" s="4"/>
      <c r="D65" s="5"/>
      <c r="E65" s="6"/>
      <c r="F65" s="6"/>
      <c r="G65" s="7"/>
      <c r="H65" s="6"/>
      <c r="I65" s="8"/>
      <c r="J65" s="8"/>
      <c r="K65" s="1"/>
    </row>
    <row r="66" spans="1:25" ht="10.5" x14ac:dyDescent="0.25">
      <c r="A66" s="3"/>
      <c r="B66" s="3"/>
      <c r="C66" s="4"/>
      <c r="D66" s="5"/>
      <c r="E66" s="6"/>
      <c r="F66" s="6"/>
      <c r="G66" s="7"/>
      <c r="H66" s="6"/>
      <c r="I66" s="8"/>
      <c r="J66" s="8"/>
      <c r="K66" s="1"/>
    </row>
    <row r="67" spans="1:25" ht="10.5" x14ac:dyDescent="0.25">
      <c r="A67" s="3"/>
      <c r="B67" s="3"/>
      <c r="C67" s="4"/>
      <c r="D67" s="1"/>
      <c r="E67" s="6"/>
      <c r="F67" s="6"/>
      <c r="G67" s="7"/>
      <c r="H67" s="6"/>
      <c r="I67" s="8"/>
      <c r="J67" s="8"/>
      <c r="K67" s="1"/>
    </row>
    <row r="68" spans="1:25" ht="10.5" x14ac:dyDescent="0.25">
      <c r="A68" s="3"/>
      <c r="B68" s="3"/>
      <c r="C68" s="4"/>
      <c r="D68" s="1"/>
      <c r="E68" s="6"/>
      <c r="F68" s="6"/>
      <c r="G68" s="7"/>
      <c r="H68" s="6"/>
      <c r="I68" s="8"/>
      <c r="J68" s="8"/>
      <c r="K68" s="1"/>
      <c r="N68" s="20"/>
    </row>
    <row r="69" spans="1:25" ht="10.5" x14ac:dyDescent="0.25">
      <c r="A69" s="3"/>
      <c r="B69" s="3"/>
      <c r="C69" s="2"/>
      <c r="D69" s="1"/>
      <c r="E69" s="6"/>
      <c r="F69" s="6"/>
      <c r="G69" s="7"/>
      <c r="H69" s="6"/>
      <c r="I69" s="8"/>
      <c r="J69" s="8"/>
      <c r="K69" s="1"/>
      <c r="N69" s="20"/>
    </row>
    <row r="70" spans="1:25" ht="10.5" x14ac:dyDescent="0.25">
      <c r="A70" s="3"/>
      <c r="B70" s="3"/>
      <c r="C70" s="2"/>
      <c r="D70" s="1"/>
      <c r="E70" s="6"/>
      <c r="F70" s="6"/>
      <c r="G70" s="7"/>
      <c r="H70" s="6"/>
      <c r="I70" s="8"/>
      <c r="J70" s="8"/>
      <c r="K70" s="1"/>
    </row>
    <row r="71" spans="1:25" ht="10.5" x14ac:dyDescent="0.25">
      <c r="A71" s="3"/>
      <c r="B71" s="3"/>
      <c r="C71" s="2"/>
      <c r="D71" s="1"/>
      <c r="E71" s="6"/>
      <c r="F71" s="6"/>
      <c r="G71" s="21"/>
      <c r="H71" s="6"/>
      <c r="I71" s="8"/>
      <c r="J71" s="8"/>
      <c r="K71" s="1"/>
      <c r="N71" s="20"/>
      <c r="R71" s="15"/>
      <c r="S71" s="20"/>
      <c r="X71" s="22"/>
      <c r="Y71" s="15"/>
    </row>
    <row r="72" spans="1:25" ht="10.5" x14ac:dyDescent="0.25">
      <c r="A72" s="3"/>
      <c r="B72" s="3"/>
      <c r="C72" s="2"/>
      <c r="D72" s="1"/>
      <c r="E72" s="6"/>
      <c r="F72" s="6"/>
      <c r="G72" s="21"/>
      <c r="H72" s="23"/>
      <c r="I72" s="1"/>
      <c r="J72" s="8"/>
      <c r="K72" s="1"/>
      <c r="R72" s="22"/>
      <c r="S72" s="20"/>
      <c r="T72" s="15"/>
      <c r="U72" s="15"/>
      <c r="V72" s="15"/>
      <c r="W72" s="15"/>
      <c r="X72" s="22"/>
      <c r="Y72" s="15"/>
    </row>
    <row r="73" spans="1:25" ht="10.5" x14ac:dyDescent="0.25">
      <c r="A73" s="3"/>
      <c r="B73" s="3"/>
      <c r="C73" s="2"/>
      <c r="D73" s="1"/>
      <c r="E73" s="6"/>
      <c r="F73" s="6"/>
      <c r="G73" s="21"/>
      <c r="H73" s="23"/>
      <c r="I73" s="1"/>
      <c r="J73" s="8"/>
      <c r="K73" s="1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1:25" ht="10.5" x14ac:dyDescent="0.25">
      <c r="A74" s="3"/>
      <c r="B74" s="3"/>
      <c r="C74" s="2"/>
      <c r="D74" s="1"/>
      <c r="E74" s="6"/>
      <c r="F74" s="6"/>
      <c r="G74" s="21"/>
      <c r="H74" s="23"/>
      <c r="I74" s="1"/>
      <c r="J74" s="8"/>
      <c r="K74" s="1"/>
    </row>
    <row r="75" spans="1:25" ht="10.5" x14ac:dyDescent="0.25">
      <c r="A75" s="3"/>
      <c r="B75" s="3"/>
      <c r="C75" s="2"/>
      <c r="D75" s="1"/>
      <c r="E75" s="6"/>
      <c r="F75" s="6"/>
      <c r="G75" s="21"/>
      <c r="H75" s="23"/>
      <c r="I75" s="1"/>
      <c r="J75" s="8"/>
      <c r="K75" s="1"/>
    </row>
    <row r="76" spans="1:25" ht="10.5" x14ac:dyDescent="0.25">
      <c r="A76" s="3"/>
      <c r="B76" s="3"/>
      <c r="C76" s="2"/>
      <c r="D76" s="1"/>
      <c r="E76" s="6"/>
      <c r="F76" s="6"/>
      <c r="G76" s="21"/>
      <c r="H76" s="23"/>
      <c r="I76" s="1"/>
      <c r="J76" s="8"/>
      <c r="K76" s="1"/>
    </row>
    <row r="77" spans="1:25" ht="10.5" x14ac:dyDescent="0.25">
      <c r="A77" s="3"/>
      <c r="B77" s="3"/>
      <c r="C77" s="2"/>
      <c r="D77" s="1"/>
      <c r="E77" s="34"/>
      <c r="F77" s="34"/>
      <c r="G77" s="1"/>
      <c r="H77" s="23"/>
      <c r="I77" s="1"/>
      <c r="J77" s="8"/>
      <c r="K77" s="1"/>
    </row>
    <row r="78" spans="1:25" ht="10.5" x14ac:dyDescent="0.25">
      <c r="A78" s="3"/>
      <c r="B78" s="3"/>
      <c r="C78" s="2"/>
      <c r="D78" s="1"/>
      <c r="E78" s="34"/>
      <c r="F78" s="34"/>
      <c r="G78" s="1"/>
      <c r="H78" s="23"/>
      <c r="I78" s="1"/>
      <c r="J78" s="8"/>
      <c r="K78" s="1"/>
    </row>
    <row r="79" spans="1:25" ht="10.5" x14ac:dyDescent="0.25">
      <c r="A79" s="3"/>
      <c r="B79" s="3"/>
      <c r="C79" s="2"/>
      <c r="D79" s="1"/>
      <c r="E79" s="34"/>
      <c r="F79" s="34"/>
      <c r="G79" s="1"/>
      <c r="H79" s="23"/>
      <c r="I79" s="1"/>
      <c r="J79" s="8"/>
      <c r="K79" s="1"/>
    </row>
    <row r="80" spans="1:25" x14ac:dyDescent="0.2">
      <c r="A80" s="20"/>
      <c r="C80" s="14"/>
      <c r="H80" s="18"/>
      <c r="J80" s="24"/>
    </row>
    <row r="81" spans="1:25" x14ac:dyDescent="0.2">
      <c r="A81" s="20"/>
      <c r="C81" s="14"/>
      <c r="H81" s="18"/>
      <c r="J81" s="24"/>
    </row>
    <row r="82" spans="1:25" x14ac:dyDescent="0.2">
      <c r="A82" s="20"/>
      <c r="C82" s="14"/>
      <c r="H82" s="18"/>
      <c r="J82" s="24"/>
    </row>
    <row r="83" spans="1:25" x14ac:dyDescent="0.2">
      <c r="A83" s="20"/>
      <c r="C83" s="14"/>
      <c r="H83" s="18"/>
      <c r="J83" s="24"/>
    </row>
    <row r="84" spans="1:25" x14ac:dyDescent="0.2">
      <c r="A84" s="20"/>
      <c r="C84" s="14"/>
      <c r="G84" s="17"/>
      <c r="H84" s="18"/>
      <c r="J84" s="24"/>
    </row>
    <row r="85" spans="1:25" x14ac:dyDescent="0.2">
      <c r="A85" s="20"/>
      <c r="C85" s="14"/>
      <c r="G85" s="17"/>
      <c r="H85" s="18"/>
      <c r="J85" s="14"/>
      <c r="N85" s="20"/>
      <c r="R85" s="15"/>
      <c r="S85" s="20"/>
      <c r="X85" s="22"/>
      <c r="Y85" s="15"/>
    </row>
    <row r="86" spans="1:25" x14ac:dyDescent="0.2">
      <c r="A86" s="20"/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1:25" x14ac:dyDescent="0.2">
      <c r="A87" s="20"/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1:25" x14ac:dyDescent="0.2">
      <c r="A88" s="20"/>
      <c r="C88" s="14"/>
      <c r="G88" s="17"/>
      <c r="H88" s="18"/>
      <c r="J88" s="14"/>
    </row>
    <row r="89" spans="1:25" x14ac:dyDescent="0.2">
      <c r="A89" s="20"/>
      <c r="C89" s="14"/>
      <c r="G89" s="17"/>
      <c r="H89" s="18"/>
      <c r="J89" s="14"/>
    </row>
    <row r="90" spans="1:25" x14ac:dyDescent="0.2">
      <c r="A90" s="20"/>
      <c r="C90" s="14"/>
      <c r="H90" s="18"/>
      <c r="J90" s="14"/>
    </row>
    <row r="91" spans="1:25" x14ac:dyDescent="0.2">
      <c r="A91" s="20"/>
      <c r="C91" s="14"/>
      <c r="H91" s="18"/>
      <c r="J91" s="14"/>
    </row>
    <row r="92" spans="1:25" x14ac:dyDescent="0.2">
      <c r="A92" s="20"/>
      <c r="C92" s="14"/>
      <c r="H92" s="18"/>
      <c r="J92" s="14"/>
    </row>
    <row r="93" spans="1:25" x14ac:dyDescent="0.2">
      <c r="A93" s="20"/>
      <c r="C93" s="14"/>
      <c r="H93" s="18"/>
      <c r="J93" s="14"/>
    </row>
    <row r="94" spans="1:25" x14ac:dyDescent="0.2">
      <c r="A94" s="20"/>
      <c r="C94" s="14"/>
      <c r="H94" s="18"/>
      <c r="J94" s="14"/>
    </row>
    <row r="95" spans="1:25" x14ac:dyDescent="0.2">
      <c r="A95" s="20"/>
      <c r="C95" s="14"/>
      <c r="H95" s="18"/>
      <c r="J95" s="14"/>
    </row>
    <row r="96" spans="1:25" x14ac:dyDescent="0.2">
      <c r="A96" s="20"/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G102" s="17"/>
      <c r="H102" s="18"/>
      <c r="J102" s="14"/>
    </row>
    <row r="103" spans="3:25" x14ac:dyDescent="0.2">
      <c r="C103" s="14"/>
      <c r="G103" s="17"/>
      <c r="H103" s="18"/>
      <c r="J103" s="14"/>
      <c r="N103" s="20"/>
      <c r="R103" s="15"/>
      <c r="S103" s="20"/>
      <c r="X103" s="22"/>
      <c r="Y103" s="15"/>
    </row>
    <row r="104" spans="3:25" x14ac:dyDescent="0.2">
      <c r="C104" s="14"/>
      <c r="G104" s="17"/>
      <c r="H104" s="18"/>
      <c r="J104" s="14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  <c r="N105" s="20"/>
      <c r="P105" s="20"/>
      <c r="R105" s="22"/>
      <c r="S105" s="20"/>
      <c r="T105" s="15"/>
      <c r="U105" s="15"/>
      <c r="V105" s="15"/>
      <c r="W105" s="15"/>
      <c r="X105" s="22"/>
      <c r="Y105" s="15"/>
    </row>
    <row r="106" spans="3:25" x14ac:dyDescent="0.2">
      <c r="C106" s="14"/>
      <c r="G106" s="17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G110" s="17"/>
      <c r="H110" s="18"/>
      <c r="J110" s="14"/>
      <c r="R110" s="22"/>
      <c r="S110" s="20"/>
      <c r="T110" s="15"/>
      <c r="U110" s="15"/>
      <c r="V110" s="15"/>
      <c r="W110" s="15"/>
      <c r="X110" s="22"/>
      <c r="Y110" s="15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  <c r="N112" s="20"/>
    </row>
    <row r="113" spans="3:26" x14ac:dyDescent="0.2">
      <c r="C113" s="14"/>
      <c r="G113" s="17"/>
      <c r="H113" s="18"/>
      <c r="J113" s="14"/>
      <c r="N113" s="25"/>
      <c r="P113" s="25"/>
      <c r="R113" s="25"/>
      <c r="S113" s="25"/>
      <c r="X113" s="25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3:26" x14ac:dyDescent="0.2"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6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</row>
    <row r="128" spans="3:26" x14ac:dyDescent="0.2">
      <c r="C128" s="14"/>
      <c r="H128" s="18"/>
      <c r="J128" s="14"/>
    </row>
    <row r="129" spans="3:25" x14ac:dyDescent="0.2">
      <c r="C129" s="14"/>
      <c r="G129" s="17"/>
      <c r="H129" s="18"/>
      <c r="J129" s="14"/>
      <c r="R129" s="26"/>
      <c r="S129" s="20"/>
      <c r="X129" s="14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  <c r="N131" s="20"/>
      <c r="R131" s="15"/>
      <c r="S131" s="20"/>
      <c r="X131" s="22"/>
      <c r="Y131" s="15"/>
    </row>
    <row r="132" spans="3:25" x14ac:dyDescent="0.2">
      <c r="C132" s="14"/>
      <c r="G132" s="17"/>
      <c r="H132" s="18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</row>
    <row r="135" spans="3:25" x14ac:dyDescent="0.2">
      <c r="C135" s="14"/>
      <c r="H135" s="18"/>
      <c r="J135" s="14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3:25" x14ac:dyDescent="0.2"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  <c r="G140" s="17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H142" s="18"/>
      <c r="J142" s="14"/>
    </row>
    <row r="143" spans="3:25" x14ac:dyDescent="0.2">
      <c r="C143" s="14"/>
      <c r="H143" s="18"/>
      <c r="J143" s="14"/>
    </row>
    <row r="144" spans="3:25" x14ac:dyDescent="0.2">
      <c r="C144" s="14"/>
      <c r="H144" s="18"/>
      <c r="J144" s="14"/>
    </row>
    <row r="145" spans="3:25" x14ac:dyDescent="0.2">
      <c r="C145" s="14"/>
      <c r="H145" s="18"/>
      <c r="J145" s="14"/>
    </row>
    <row r="146" spans="3:25" x14ac:dyDescent="0.2">
      <c r="C146" s="14"/>
      <c r="G146" s="17"/>
      <c r="H146" s="18"/>
      <c r="J146" s="14"/>
    </row>
    <row r="147" spans="3:25" x14ac:dyDescent="0.2">
      <c r="C147" s="14"/>
      <c r="G147" s="17"/>
      <c r="H147" s="18"/>
      <c r="J147" s="14"/>
      <c r="N147" s="20"/>
      <c r="R147" s="15"/>
      <c r="S147" s="20"/>
      <c r="X147" s="22"/>
      <c r="Y147" s="15"/>
    </row>
    <row r="148" spans="3:25" x14ac:dyDescent="0.2">
      <c r="C148" s="14"/>
      <c r="H148" s="18"/>
      <c r="J148" s="14"/>
    </row>
    <row r="149" spans="3:25" x14ac:dyDescent="0.2">
      <c r="C149" s="14"/>
      <c r="G149" s="17"/>
      <c r="H149" s="18"/>
      <c r="J149" s="14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8"/>
      <c r="J150" s="14"/>
    </row>
    <row r="151" spans="3:25" x14ac:dyDescent="0.2">
      <c r="C151" s="14"/>
      <c r="G151" s="17"/>
      <c r="H151" s="18"/>
      <c r="J151" s="14"/>
    </row>
    <row r="152" spans="3:25" x14ac:dyDescent="0.2">
      <c r="C152" s="14"/>
      <c r="H152" s="18"/>
      <c r="J152" s="14"/>
    </row>
    <row r="153" spans="3:25" x14ac:dyDescent="0.2">
      <c r="C153" s="14"/>
      <c r="H153" s="18"/>
      <c r="J153" s="14"/>
    </row>
    <row r="154" spans="3:25" x14ac:dyDescent="0.2">
      <c r="C154" s="14"/>
      <c r="H154" s="18"/>
      <c r="J154" s="14"/>
    </row>
    <row r="155" spans="3:25" x14ac:dyDescent="0.2">
      <c r="C155" s="14"/>
      <c r="H155" s="18"/>
      <c r="J155" s="14"/>
    </row>
    <row r="156" spans="3:25" x14ac:dyDescent="0.2">
      <c r="C156" s="14"/>
      <c r="H156" s="18"/>
      <c r="J156" s="14"/>
    </row>
    <row r="157" spans="3:25" x14ac:dyDescent="0.2">
      <c r="C157" s="14"/>
      <c r="G157" s="17"/>
      <c r="H157" s="18"/>
      <c r="J157" s="14"/>
    </row>
    <row r="158" spans="3:25" x14ac:dyDescent="0.2">
      <c r="C158" s="14"/>
      <c r="G158" s="17"/>
      <c r="H158" s="18"/>
      <c r="J158" s="14"/>
      <c r="N158" s="20"/>
      <c r="R158" s="15"/>
      <c r="S158" s="20"/>
      <c r="X158" s="22"/>
      <c r="Y158" s="15"/>
    </row>
    <row r="159" spans="3:25" x14ac:dyDescent="0.2">
      <c r="C159" s="14"/>
      <c r="G159" s="17"/>
      <c r="H159" s="18"/>
      <c r="J159" s="14"/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C160" s="14"/>
      <c r="G160" s="17"/>
      <c r="H160" s="18"/>
      <c r="J160" s="14"/>
      <c r="N160" s="20"/>
      <c r="P160" s="20"/>
      <c r="R160" s="22"/>
      <c r="S160" s="20"/>
      <c r="T160" s="15"/>
      <c r="U160" s="15"/>
      <c r="V160" s="15"/>
      <c r="W160" s="15"/>
      <c r="X160" s="22"/>
      <c r="Y160" s="15"/>
    </row>
    <row r="161" spans="3:26" x14ac:dyDescent="0.2">
      <c r="C161" s="14"/>
      <c r="G161" s="17"/>
      <c r="H161" s="18"/>
      <c r="J161" s="14"/>
    </row>
    <row r="162" spans="3:26" x14ac:dyDescent="0.2">
      <c r="C162" s="14"/>
      <c r="G162" s="17"/>
      <c r="H162" s="18"/>
      <c r="J162" s="14"/>
    </row>
    <row r="163" spans="3:26" x14ac:dyDescent="0.2">
      <c r="C163" s="14"/>
      <c r="H163" s="18"/>
      <c r="J163" s="14"/>
    </row>
    <row r="164" spans="3:26" x14ac:dyDescent="0.2">
      <c r="C164" s="14"/>
      <c r="H164" s="18"/>
      <c r="J164" s="14"/>
    </row>
    <row r="165" spans="3:26" x14ac:dyDescent="0.2">
      <c r="C165" s="14"/>
      <c r="H165" s="18"/>
      <c r="J165" s="14"/>
    </row>
    <row r="166" spans="3:26" x14ac:dyDescent="0.2">
      <c r="C166" s="14"/>
      <c r="G166" s="17"/>
      <c r="H166" s="18"/>
      <c r="J166" s="14"/>
      <c r="Z166" s="20"/>
    </row>
    <row r="167" spans="3:26" x14ac:dyDescent="0.2">
      <c r="C167" s="14"/>
      <c r="G167" s="17"/>
      <c r="H167" s="18"/>
      <c r="J167" s="14"/>
      <c r="N167" s="20"/>
    </row>
    <row r="168" spans="3:26" x14ac:dyDescent="0.2">
      <c r="C168" s="14"/>
      <c r="G168" s="17"/>
      <c r="H168" s="18"/>
      <c r="J168" s="14"/>
      <c r="N168" s="20"/>
    </row>
    <row r="169" spans="3:26" x14ac:dyDescent="0.2">
      <c r="C169" s="14"/>
      <c r="G169" s="17"/>
      <c r="H169" s="18"/>
      <c r="J169" s="14"/>
    </row>
    <row r="170" spans="3:26" x14ac:dyDescent="0.2">
      <c r="C170" s="14"/>
      <c r="G170" s="17"/>
      <c r="H170" s="18"/>
      <c r="J170" s="14"/>
      <c r="N170" s="20"/>
      <c r="R170" s="15"/>
      <c r="S170" s="20"/>
      <c r="X170" s="22"/>
      <c r="Y170" s="15"/>
    </row>
    <row r="171" spans="3:26" x14ac:dyDescent="0.2">
      <c r="C171" s="14"/>
      <c r="G171" s="17"/>
      <c r="H171" s="18"/>
      <c r="J171" s="14"/>
      <c r="R171" s="22"/>
      <c r="S171" s="20"/>
      <c r="T171" s="15"/>
      <c r="U171" s="15"/>
      <c r="V171" s="15"/>
      <c r="W171" s="15"/>
      <c r="X171" s="22"/>
      <c r="Y171" s="15"/>
    </row>
    <row r="172" spans="3:26" x14ac:dyDescent="0.2">
      <c r="C172" s="14"/>
      <c r="G172" s="17"/>
      <c r="H172" s="18"/>
      <c r="J172" s="14"/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3" spans="3:26" x14ac:dyDescent="0.2">
      <c r="C173" s="14"/>
      <c r="G173" s="17"/>
      <c r="H173" s="18"/>
      <c r="J173" s="14"/>
    </row>
    <row r="174" spans="3:26" x14ac:dyDescent="0.2">
      <c r="C174" s="14"/>
      <c r="G174" s="17"/>
      <c r="H174" s="18"/>
      <c r="J174" s="14"/>
    </row>
    <row r="175" spans="3:26" x14ac:dyDescent="0.2">
      <c r="C175" s="14"/>
      <c r="G175" s="17"/>
      <c r="H175" s="16"/>
      <c r="J175" s="14"/>
    </row>
    <row r="176" spans="3:26" x14ac:dyDescent="0.2">
      <c r="C176" s="14"/>
      <c r="G176" s="17"/>
      <c r="H176" s="16"/>
      <c r="J176" s="14"/>
      <c r="R176" s="26"/>
      <c r="S176" s="20"/>
      <c r="W176" s="14"/>
      <c r="X176" s="14"/>
      <c r="Y176" s="27"/>
    </row>
    <row r="177" spans="3:25" x14ac:dyDescent="0.2">
      <c r="C177" s="14"/>
      <c r="G177" s="17"/>
      <c r="H177" s="16"/>
      <c r="J177" s="14"/>
      <c r="R177" s="26"/>
      <c r="S177" s="20"/>
      <c r="X177" s="14"/>
    </row>
    <row r="178" spans="3:25" x14ac:dyDescent="0.2">
      <c r="C178" s="14"/>
      <c r="G178" s="17"/>
      <c r="H178" s="16"/>
      <c r="J178" s="14"/>
    </row>
    <row r="179" spans="3:25" x14ac:dyDescent="0.2">
      <c r="C179" s="14"/>
      <c r="G179" s="17"/>
      <c r="H179" s="16"/>
      <c r="J179" s="14"/>
      <c r="N179" s="20"/>
      <c r="R179" s="15"/>
      <c r="S179" s="20"/>
      <c r="X179" s="22"/>
      <c r="Y179" s="15"/>
    </row>
    <row r="180" spans="3:25" x14ac:dyDescent="0.2">
      <c r="C180" s="14"/>
      <c r="G180" s="17"/>
      <c r="H180" s="16"/>
      <c r="J180" s="14"/>
      <c r="R180" s="22"/>
      <c r="S180" s="20"/>
      <c r="T180" s="15"/>
      <c r="U180" s="15"/>
      <c r="V180" s="15"/>
      <c r="W180" s="15"/>
      <c r="X180" s="22"/>
      <c r="Y180" s="15"/>
    </row>
    <row r="181" spans="3:25" x14ac:dyDescent="0.2">
      <c r="C181" s="14"/>
      <c r="G181" s="17"/>
      <c r="H181" s="16"/>
      <c r="J181" s="14"/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2" spans="3:25" x14ac:dyDescent="0.2">
      <c r="C182" s="14"/>
    </row>
    <row r="183" spans="3:25" x14ac:dyDescent="0.2">
      <c r="C183" s="14"/>
    </row>
    <row r="184" spans="3:25" x14ac:dyDescent="0.2">
      <c r="C184" s="14"/>
      <c r="G184" s="17"/>
      <c r="H184" s="16"/>
      <c r="J184" s="14"/>
      <c r="R184" s="26"/>
      <c r="S184" s="20"/>
      <c r="W184" s="14"/>
      <c r="X184" s="14"/>
      <c r="Y184" s="27"/>
    </row>
    <row r="185" spans="3:25" x14ac:dyDescent="0.2">
      <c r="C185" s="14"/>
      <c r="G185" s="17"/>
      <c r="H185" s="16"/>
      <c r="J185" s="14"/>
      <c r="R185" s="26"/>
      <c r="S185" s="20"/>
      <c r="X185" s="14"/>
    </row>
    <row r="186" spans="3:25" x14ac:dyDescent="0.2">
      <c r="C186" s="14"/>
      <c r="G186" s="17"/>
      <c r="H186" s="16"/>
      <c r="J186" s="14"/>
    </row>
    <row r="187" spans="3:25" x14ac:dyDescent="0.2">
      <c r="C187" s="14"/>
      <c r="G187" s="17"/>
      <c r="H187" s="16"/>
      <c r="J187" s="14"/>
      <c r="N187" s="20"/>
      <c r="R187" s="15"/>
      <c r="S187" s="20"/>
      <c r="X187" s="22"/>
      <c r="Y187" s="15"/>
    </row>
    <row r="188" spans="3:25" x14ac:dyDescent="0.2">
      <c r="C188" s="14"/>
      <c r="G188" s="17"/>
      <c r="H188" s="16"/>
      <c r="J188" s="14"/>
      <c r="R188" s="22"/>
      <c r="S188" s="20"/>
      <c r="T188" s="15"/>
      <c r="U188" s="15"/>
      <c r="V188" s="15"/>
      <c r="W188" s="15"/>
      <c r="X188" s="22"/>
      <c r="Y188" s="15"/>
    </row>
    <row r="189" spans="3:25" x14ac:dyDescent="0.2">
      <c r="C189" s="14"/>
      <c r="G189" s="17"/>
      <c r="H189" s="16"/>
      <c r="J189" s="14"/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0" spans="3:25" x14ac:dyDescent="0.2">
      <c r="C190" s="14"/>
      <c r="G190" s="17"/>
      <c r="H190" s="16"/>
      <c r="J190" s="14"/>
      <c r="N190" s="20"/>
    </row>
    <row r="191" spans="3:25" x14ac:dyDescent="0.2">
      <c r="C191" s="14"/>
      <c r="N191" s="25"/>
      <c r="P191" s="25"/>
      <c r="R191" s="25"/>
      <c r="S191" s="25"/>
      <c r="X191" s="25"/>
    </row>
    <row r="192" spans="3:25" x14ac:dyDescent="0.2">
      <c r="C192" s="14"/>
    </row>
    <row r="193" spans="3:26" x14ac:dyDescent="0.2">
      <c r="C193" s="14"/>
      <c r="N193" s="20"/>
      <c r="R193" s="15"/>
      <c r="S193" s="20"/>
      <c r="X193" s="22"/>
      <c r="Y193" s="15"/>
    </row>
    <row r="194" spans="3:26" x14ac:dyDescent="0.2">
      <c r="C194" s="14"/>
      <c r="R194" s="22"/>
      <c r="S194" s="20"/>
      <c r="T194" s="15"/>
      <c r="U194" s="15"/>
      <c r="V194" s="15"/>
      <c r="W194" s="15"/>
      <c r="X194" s="22"/>
      <c r="Y194" s="15"/>
    </row>
    <row r="195" spans="3:26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6" spans="3:26" x14ac:dyDescent="0.2">
      <c r="N196" s="20"/>
    </row>
    <row r="197" spans="3:26" x14ac:dyDescent="0.2">
      <c r="N197" s="25"/>
      <c r="P197" s="25"/>
      <c r="R197" s="25"/>
      <c r="S197" s="25"/>
      <c r="X197" s="25"/>
    </row>
    <row r="199" spans="3:26" x14ac:dyDescent="0.2">
      <c r="N199" s="20"/>
      <c r="R199" s="15"/>
      <c r="S199" s="20"/>
      <c r="X199" s="22"/>
      <c r="Y199" s="15"/>
    </row>
    <row r="200" spans="3:26" x14ac:dyDescent="0.2">
      <c r="R200" s="22"/>
      <c r="S200" s="20"/>
      <c r="T200" s="15"/>
      <c r="U200" s="15"/>
      <c r="V200" s="15"/>
      <c r="W200" s="15"/>
      <c r="X200" s="22"/>
      <c r="Y200" s="15"/>
    </row>
    <row r="201" spans="3:26" x14ac:dyDescent="0.2"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5" spans="3:26" x14ac:dyDescent="0.2">
      <c r="R205" s="26"/>
      <c r="S205" s="20"/>
      <c r="W205" s="14"/>
      <c r="X205" s="14"/>
      <c r="Y205" s="27"/>
    </row>
    <row r="206" spans="3:26" x14ac:dyDescent="0.2">
      <c r="R206" s="26"/>
      <c r="S206" s="20"/>
      <c r="X206" s="14"/>
      <c r="Z206" s="20"/>
    </row>
    <row r="207" spans="3:26" x14ac:dyDescent="0.2">
      <c r="N207" s="20"/>
      <c r="R207" s="15"/>
      <c r="S207" s="20"/>
      <c r="X207" s="22"/>
      <c r="Y207" s="15"/>
    </row>
    <row r="208" spans="3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1" spans="14:25" x14ac:dyDescent="0.2">
      <c r="R211" s="26"/>
      <c r="S211" s="20"/>
      <c r="W211" s="14"/>
      <c r="X211" s="14"/>
      <c r="Y211" s="27"/>
    </row>
    <row r="212" spans="14:25" x14ac:dyDescent="0.2">
      <c r="R212" s="26"/>
      <c r="S212" s="20"/>
      <c r="X212" s="14"/>
    </row>
    <row r="214" spans="14:25" x14ac:dyDescent="0.2">
      <c r="N214" s="20"/>
      <c r="R214" s="15"/>
      <c r="S214" s="20"/>
      <c r="X214" s="22"/>
      <c r="Y214" s="15"/>
    </row>
    <row r="215" spans="14:25" x14ac:dyDescent="0.2">
      <c r="R215" s="22"/>
      <c r="S215" s="20"/>
      <c r="T215" s="15"/>
      <c r="U215" s="15"/>
      <c r="V215" s="15"/>
      <c r="W215" s="15"/>
      <c r="X215" s="22"/>
      <c r="Y215" s="15"/>
    </row>
    <row r="216" spans="14:25" x14ac:dyDescent="0.2">
      <c r="N216" s="20"/>
      <c r="P216" s="20"/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</row>
    <row r="218" spans="14:25" x14ac:dyDescent="0.2">
      <c r="N218" s="25"/>
      <c r="P218" s="25"/>
      <c r="R218" s="25"/>
      <c r="S218" s="25"/>
      <c r="X218" s="25"/>
    </row>
    <row r="220" spans="14:25" x14ac:dyDescent="0.2">
      <c r="N220" s="20"/>
      <c r="R220" s="15"/>
      <c r="S220" s="20"/>
      <c r="X220" s="22"/>
      <c r="Y220" s="15"/>
    </row>
    <row r="221" spans="14:25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5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8" spans="14:25" x14ac:dyDescent="0.2">
      <c r="R228" s="26"/>
      <c r="S228" s="20"/>
      <c r="W228" s="14"/>
      <c r="X228" s="14"/>
      <c r="Y228" s="27"/>
    </row>
    <row r="229" spans="14:25" x14ac:dyDescent="0.2">
      <c r="R229" s="26"/>
      <c r="S229" s="20"/>
      <c r="X229" s="14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5" spans="14:25" x14ac:dyDescent="0.2">
      <c r="R235" s="26"/>
      <c r="S235" s="20"/>
      <c r="W235" s="14"/>
      <c r="X235" s="14"/>
      <c r="Y235" s="27"/>
    </row>
    <row r="236" spans="14:25" x14ac:dyDescent="0.2">
      <c r="R236" s="26"/>
      <c r="S236" s="20"/>
      <c r="X236" s="14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6" x14ac:dyDescent="0.2">
      <c r="R242" s="26"/>
      <c r="S242" s="20"/>
      <c r="W242" s="14"/>
      <c r="X242" s="14"/>
      <c r="Y242" s="27"/>
    </row>
    <row r="243" spans="14:26" x14ac:dyDescent="0.2">
      <c r="R243" s="26"/>
      <c r="S243" s="20"/>
      <c r="X243" s="14"/>
    </row>
    <row r="247" spans="14:26" x14ac:dyDescent="0.2">
      <c r="Z247" s="20"/>
    </row>
    <row r="248" spans="14:26" x14ac:dyDescent="0.2">
      <c r="N248" s="20"/>
    </row>
    <row r="249" spans="14:26" x14ac:dyDescent="0.2">
      <c r="N249" s="20"/>
    </row>
    <row r="251" spans="14:26" x14ac:dyDescent="0.2">
      <c r="N251" s="20"/>
      <c r="R251" s="15"/>
      <c r="S251" s="20"/>
      <c r="X251" s="22"/>
      <c r="Y251" s="15"/>
    </row>
    <row r="252" spans="14:26" x14ac:dyDescent="0.2">
      <c r="R252" s="22"/>
      <c r="S252" s="20"/>
      <c r="T252" s="15"/>
      <c r="U252" s="15"/>
      <c r="V252" s="15"/>
      <c r="W252" s="15"/>
      <c r="X252" s="22"/>
      <c r="Y252" s="15"/>
    </row>
    <row r="253" spans="14:26" x14ac:dyDescent="0.2"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14:26" x14ac:dyDescent="0.2">
      <c r="R255" s="26"/>
      <c r="S255" s="20"/>
      <c r="W255" s="14"/>
      <c r="X255" s="14"/>
      <c r="Y255" s="27"/>
    </row>
    <row r="256" spans="14:26" x14ac:dyDescent="0.2">
      <c r="R256" s="26"/>
      <c r="S256" s="20"/>
      <c r="X256" s="14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</row>
    <row r="272" spans="14:25" x14ac:dyDescent="0.2">
      <c r="N272" s="25"/>
      <c r="P272" s="25"/>
      <c r="R272" s="25"/>
      <c r="S272" s="25"/>
      <c r="X272" s="25"/>
    </row>
    <row r="274" spans="14:25" x14ac:dyDescent="0.2">
      <c r="N274" s="20"/>
      <c r="R274" s="15"/>
      <c r="S274" s="20"/>
      <c r="X274" s="22"/>
      <c r="Y274" s="15"/>
    </row>
    <row r="275" spans="14:25" x14ac:dyDescent="0.2">
      <c r="R275" s="22"/>
      <c r="S275" s="20"/>
      <c r="T275" s="15"/>
      <c r="U275" s="15"/>
      <c r="V275" s="15"/>
      <c r="W275" s="15"/>
      <c r="X275" s="22"/>
      <c r="Y275" s="15"/>
    </row>
    <row r="276" spans="14:25" x14ac:dyDescent="0.2">
      <c r="N276" s="20"/>
      <c r="P276" s="20"/>
      <c r="R276" s="22"/>
      <c r="S276" s="20"/>
      <c r="T276" s="15"/>
      <c r="U276" s="15"/>
      <c r="V276" s="15"/>
      <c r="W276" s="15"/>
      <c r="X276" s="22"/>
      <c r="Y276" s="15"/>
    </row>
    <row r="277" spans="14:25" x14ac:dyDescent="0.2">
      <c r="N277" s="20"/>
    </row>
    <row r="278" spans="14:25" x14ac:dyDescent="0.2">
      <c r="N278" s="25"/>
      <c r="P278" s="25"/>
      <c r="R278" s="25"/>
      <c r="S278" s="25"/>
      <c r="X278" s="25"/>
    </row>
    <row r="280" spans="14:25" x14ac:dyDescent="0.2">
      <c r="N280" s="20"/>
      <c r="R280" s="15"/>
      <c r="S280" s="20"/>
      <c r="X280" s="22"/>
      <c r="Y280" s="15"/>
    </row>
    <row r="281" spans="14:25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5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3" spans="14:25" x14ac:dyDescent="0.2">
      <c r="N283" s="20"/>
    </row>
    <row r="285" spans="14:25" x14ac:dyDescent="0.2">
      <c r="N285" s="20"/>
      <c r="R285" s="15"/>
      <c r="S285" s="20"/>
      <c r="X285" s="22"/>
      <c r="Y285" s="15"/>
    </row>
    <row r="286" spans="14:25" x14ac:dyDescent="0.2">
      <c r="R286" s="22"/>
      <c r="S286" s="20"/>
      <c r="T286" s="15"/>
      <c r="U286" s="15"/>
      <c r="V286" s="15"/>
      <c r="W286" s="15"/>
      <c r="X286" s="22"/>
      <c r="Y286" s="15"/>
    </row>
    <row r="287" spans="14:25" x14ac:dyDescent="0.2"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88" spans="14:25" x14ac:dyDescent="0.2">
      <c r="N288" s="20"/>
    </row>
    <row r="289" spans="14:25" x14ac:dyDescent="0.2">
      <c r="N289" s="25"/>
      <c r="P289" s="25"/>
      <c r="R289" s="25"/>
      <c r="S289" s="25"/>
      <c r="X289" s="25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295" spans="14:25" x14ac:dyDescent="0.2">
      <c r="R295" s="26"/>
      <c r="S295" s="20"/>
      <c r="W295" s="14"/>
      <c r="X295" s="14"/>
      <c r="Y295" s="27"/>
    </row>
    <row r="296" spans="14:25" x14ac:dyDescent="0.2">
      <c r="R296" s="26"/>
      <c r="S296" s="20"/>
      <c r="X296" s="14"/>
    </row>
    <row r="299" spans="14:25" x14ac:dyDescent="0.2">
      <c r="N299" s="25"/>
      <c r="P299" s="25"/>
      <c r="R299" s="25"/>
      <c r="S299" s="25"/>
      <c r="X299" s="25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05" spans="14:25" x14ac:dyDescent="0.2">
      <c r="R305" s="26"/>
      <c r="S305" s="20"/>
      <c r="W305" s="14"/>
      <c r="X305" s="14"/>
      <c r="Y305" s="27"/>
    </row>
    <row r="306" spans="14:25" x14ac:dyDescent="0.2">
      <c r="R306" s="26"/>
      <c r="S306" s="20"/>
      <c r="X306" s="14"/>
    </row>
    <row r="308" spans="14:25" x14ac:dyDescent="0.2">
      <c r="N308" s="20"/>
      <c r="R308" s="15"/>
      <c r="S308" s="20"/>
      <c r="X308" s="22"/>
      <c r="Y308" s="15"/>
    </row>
    <row r="309" spans="14:25" x14ac:dyDescent="0.2">
      <c r="R309" s="22"/>
      <c r="S309" s="20"/>
      <c r="T309" s="15"/>
      <c r="U309" s="15"/>
      <c r="V309" s="15"/>
      <c r="W309" s="15"/>
      <c r="X309" s="22"/>
      <c r="Y309" s="15"/>
    </row>
    <row r="310" spans="14:25" x14ac:dyDescent="0.2">
      <c r="N310" s="20"/>
      <c r="P310" s="20"/>
      <c r="R310" s="22"/>
      <c r="S310" s="20"/>
      <c r="T310" s="15"/>
      <c r="U310" s="15"/>
      <c r="V310" s="15"/>
      <c r="W310" s="15"/>
      <c r="X310" s="22"/>
      <c r="Y310" s="15"/>
    </row>
    <row r="312" spans="14:25" x14ac:dyDescent="0.2">
      <c r="R312" s="26"/>
      <c r="S312" s="20"/>
      <c r="W312" s="14"/>
      <c r="X312" s="14"/>
      <c r="Y312" s="27"/>
    </row>
    <row r="313" spans="14:25" x14ac:dyDescent="0.2">
      <c r="R313" s="26"/>
      <c r="S313" s="20"/>
      <c r="X313" s="14"/>
    </row>
    <row r="315" spans="14:25" x14ac:dyDescent="0.2">
      <c r="N315" s="20"/>
      <c r="R315" s="15"/>
      <c r="S315" s="20"/>
      <c r="X315" s="22"/>
      <c r="Y315" s="15"/>
    </row>
    <row r="316" spans="14:25" x14ac:dyDescent="0.2">
      <c r="R316" s="22"/>
      <c r="S316" s="20"/>
      <c r="T316" s="15"/>
      <c r="U316" s="15"/>
      <c r="V316" s="15"/>
      <c r="W316" s="15"/>
      <c r="X316" s="22"/>
      <c r="Y316" s="15"/>
    </row>
    <row r="317" spans="14:25" x14ac:dyDescent="0.2">
      <c r="N317" s="20"/>
      <c r="P317" s="20"/>
      <c r="R317" s="22"/>
      <c r="S317" s="20"/>
      <c r="T317" s="15"/>
      <c r="U317" s="15"/>
      <c r="V317" s="15"/>
      <c r="W317" s="15"/>
      <c r="X317" s="22"/>
      <c r="Y317" s="15"/>
    </row>
    <row r="319" spans="14:25" x14ac:dyDescent="0.2">
      <c r="R319" s="26"/>
      <c r="S319" s="20"/>
      <c r="W319" s="14"/>
      <c r="X319" s="14"/>
      <c r="Y319" s="27"/>
    </row>
    <row r="320" spans="14:25" x14ac:dyDescent="0.2">
      <c r="R320" s="26"/>
      <c r="S320" s="20"/>
      <c r="X320" s="14"/>
    </row>
    <row r="329" spans="14:26" x14ac:dyDescent="0.2">
      <c r="Z329" s="20"/>
    </row>
    <row r="330" spans="14:26" x14ac:dyDescent="0.2">
      <c r="N330" s="20"/>
    </row>
    <row r="331" spans="14:26" x14ac:dyDescent="0.2">
      <c r="N331" s="20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41" spans="14:25" x14ac:dyDescent="0.2">
      <c r="R341" s="26"/>
      <c r="S341" s="20"/>
      <c r="W341" s="14"/>
      <c r="X341" s="14"/>
      <c r="Y341" s="27"/>
    </row>
    <row r="342" spans="14:25" x14ac:dyDescent="0.2">
      <c r="R342" s="26"/>
      <c r="S342" s="20"/>
      <c r="X342" s="14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53" spans="14:26" x14ac:dyDescent="0.2">
      <c r="R353" s="26"/>
      <c r="S353" s="20"/>
      <c r="W353" s="14"/>
      <c r="X353" s="14"/>
      <c r="Y353" s="27"/>
    </row>
    <row r="354" spans="14:26" x14ac:dyDescent="0.2">
      <c r="R354" s="26"/>
      <c r="S354" s="20"/>
      <c r="X354" s="14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1" spans="14:26" x14ac:dyDescent="0.2">
      <c r="R361" s="26"/>
      <c r="S361" s="20"/>
      <c r="W361" s="14"/>
      <c r="X361" s="14"/>
      <c r="Y361" s="27"/>
    </row>
    <row r="362" spans="14:26" x14ac:dyDescent="0.2">
      <c r="R362" s="26"/>
      <c r="S362" s="20"/>
      <c r="X362" s="14"/>
    </row>
    <row r="364" spans="14:26" x14ac:dyDescent="0.2">
      <c r="N364" s="20"/>
      <c r="R364" s="15"/>
      <c r="S364" s="20"/>
      <c r="X364" s="22"/>
      <c r="Y364" s="15"/>
    </row>
    <row r="365" spans="14:26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6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7" spans="14:26" x14ac:dyDescent="0.2">
      <c r="N367" s="20"/>
    </row>
    <row r="368" spans="14:26" x14ac:dyDescent="0.2">
      <c r="N368" s="25"/>
      <c r="P368" s="25"/>
      <c r="R368" s="25"/>
      <c r="S368" s="25"/>
      <c r="X368" s="25"/>
      <c r="Z368" s="20"/>
    </row>
    <row r="369" spans="14:25" x14ac:dyDescent="0.2">
      <c r="N369" s="20"/>
      <c r="R369" s="15"/>
      <c r="S369" s="20"/>
      <c r="X369" s="22"/>
      <c r="Y369" s="15"/>
    </row>
    <row r="370" spans="14:25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5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5" x14ac:dyDescent="0.2">
      <c r="R373" s="26"/>
      <c r="S373" s="20"/>
      <c r="W373" s="14"/>
      <c r="X373" s="14"/>
      <c r="Y373" s="27"/>
    </row>
    <row r="374" spans="14:25" x14ac:dyDescent="0.2">
      <c r="R374" s="26"/>
      <c r="S374" s="20"/>
      <c r="X374" s="14"/>
    </row>
    <row r="376" spans="14:25" x14ac:dyDescent="0.2">
      <c r="N376" s="20"/>
      <c r="R376" s="15"/>
      <c r="S376" s="20"/>
      <c r="X376" s="22"/>
      <c r="Y376" s="15"/>
    </row>
    <row r="377" spans="14:25" x14ac:dyDescent="0.2">
      <c r="R377" s="22"/>
      <c r="S377" s="20"/>
      <c r="T377" s="15"/>
      <c r="U377" s="15"/>
      <c r="V377" s="15"/>
      <c r="W377" s="15"/>
      <c r="X377" s="22"/>
      <c r="Y377" s="15"/>
    </row>
    <row r="378" spans="14:25" x14ac:dyDescent="0.2">
      <c r="N378" s="20"/>
      <c r="P378" s="20"/>
      <c r="R378" s="22"/>
      <c r="S378" s="20"/>
      <c r="T378" s="15"/>
      <c r="U378" s="15"/>
      <c r="V378" s="15"/>
      <c r="W378" s="15"/>
      <c r="X378" s="22"/>
      <c r="Y378" s="15"/>
    </row>
    <row r="379" spans="14:25" x14ac:dyDescent="0.2">
      <c r="N379" s="20"/>
    </row>
    <row r="380" spans="14:25" x14ac:dyDescent="0.2">
      <c r="N380" s="25"/>
      <c r="P380" s="25"/>
      <c r="R380" s="25"/>
      <c r="S380" s="25"/>
      <c r="X380" s="25"/>
    </row>
    <row r="382" spans="14:25" x14ac:dyDescent="0.2">
      <c r="N382" s="20"/>
      <c r="R382" s="15"/>
      <c r="S382" s="20"/>
      <c r="X382" s="22"/>
      <c r="Y382" s="15"/>
    </row>
    <row r="383" spans="14:25" x14ac:dyDescent="0.2">
      <c r="R383" s="22"/>
      <c r="S383" s="20"/>
      <c r="T383" s="15"/>
      <c r="U383" s="15"/>
      <c r="V383" s="15"/>
      <c r="W383" s="15"/>
      <c r="X383" s="22"/>
      <c r="Y383" s="15"/>
    </row>
    <row r="384" spans="14:25" x14ac:dyDescent="0.2">
      <c r="N384" s="20"/>
      <c r="P384" s="20"/>
      <c r="R384" s="22"/>
      <c r="S384" s="20"/>
      <c r="T384" s="15"/>
      <c r="U384" s="15"/>
      <c r="V384" s="15"/>
      <c r="W384" s="15"/>
      <c r="X384" s="22"/>
      <c r="Y384" s="15"/>
    </row>
    <row r="386" spans="14:25" x14ac:dyDescent="0.2">
      <c r="R386" s="26"/>
      <c r="S386" s="20"/>
      <c r="W386" s="14"/>
      <c r="X386" s="14"/>
      <c r="Y386" s="27"/>
    </row>
    <row r="387" spans="14:25" x14ac:dyDescent="0.2">
      <c r="R387" s="26"/>
      <c r="S387" s="20"/>
      <c r="X387" s="14"/>
    </row>
    <row r="390" spans="14:25" x14ac:dyDescent="0.2">
      <c r="N390" s="25"/>
      <c r="P390" s="25"/>
      <c r="R390" s="25"/>
      <c r="S390" s="25"/>
      <c r="X390" s="25"/>
    </row>
    <row r="392" spans="14:25" x14ac:dyDescent="0.2">
      <c r="N392" s="20"/>
      <c r="R392" s="15"/>
      <c r="S392" s="20"/>
      <c r="X392" s="22"/>
      <c r="Y392" s="15"/>
    </row>
    <row r="393" spans="14:25" x14ac:dyDescent="0.2">
      <c r="R393" s="22"/>
      <c r="S393" s="20"/>
      <c r="T393" s="15"/>
      <c r="U393" s="15"/>
      <c r="V393" s="15"/>
      <c r="W393" s="15"/>
      <c r="X393" s="22"/>
      <c r="Y393" s="15"/>
    </row>
    <row r="394" spans="14:25" x14ac:dyDescent="0.2">
      <c r="N394" s="20"/>
      <c r="P394" s="20"/>
      <c r="R394" s="22"/>
      <c r="S394" s="20"/>
      <c r="T394" s="15"/>
      <c r="U394" s="15"/>
      <c r="V394" s="15"/>
      <c r="W394" s="15"/>
      <c r="X394" s="22"/>
      <c r="Y394" s="15"/>
    </row>
    <row r="395" spans="14:25" x14ac:dyDescent="0.2">
      <c r="N395" s="20"/>
    </row>
    <row r="396" spans="14:25" x14ac:dyDescent="0.2">
      <c r="N396" s="25"/>
      <c r="P396" s="25"/>
      <c r="R396" s="25"/>
      <c r="S396" s="25"/>
      <c r="X396" s="25"/>
    </row>
    <row r="398" spans="14:25" x14ac:dyDescent="0.2">
      <c r="N398" s="20"/>
      <c r="R398" s="15"/>
      <c r="S398" s="20"/>
      <c r="X398" s="22"/>
      <c r="Y398" s="15"/>
    </row>
    <row r="399" spans="14:25" x14ac:dyDescent="0.2">
      <c r="R399" s="22"/>
      <c r="S399" s="20"/>
      <c r="T399" s="15"/>
      <c r="U399" s="15"/>
      <c r="V399" s="15"/>
      <c r="W399" s="15"/>
      <c r="X399" s="22"/>
      <c r="Y399" s="15"/>
    </row>
    <row r="400" spans="14:25" x14ac:dyDescent="0.2">
      <c r="N400" s="20"/>
      <c r="P400" s="20"/>
      <c r="R400" s="22"/>
      <c r="S400" s="20"/>
      <c r="T400" s="15"/>
      <c r="U400" s="15"/>
      <c r="V400" s="15"/>
      <c r="W400" s="15"/>
      <c r="X400" s="22"/>
      <c r="Y400" s="15"/>
    </row>
    <row r="404" spans="14:26" x14ac:dyDescent="0.2">
      <c r="R404" s="26"/>
      <c r="S404" s="20"/>
      <c r="W404" s="14"/>
      <c r="X404" s="14"/>
      <c r="Y404" s="27"/>
    </row>
    <row r="405" spans="14:26" x14ac:dyDescent="0.2">
      <c r="R405" s="26"/>
      <c r="S405" s="20"/>
      <c r="X405" s="14"/>
    </row>
    <row r="407" spans="14:26" x14ac:dyDescent="0.2">
      <c r="N407" s="20"/>
      <c r="R407" s="15"/>
      <c r="S407" s="20"/>
      <c r="X407" s="22"/>
      <c r="Y407" s="15"/>
    </row>
    <row r="408" spans="14:26" x14ac:dyDescent="0.2">
      <c r="R408" s="22"/>
      <c r="S408" s="20"/>
      <c r="T408" s="15"/>
      <c r="U408" s="15"/>
      <c r="V408" s="15"/>
      <c r="W408" s="15"/>
      <c r="X408" s="22"/>
      <c r="Y408" s="15"/>
    </row>
    <row r="409" spans="14:26" x14ac:dyDescent="0.2">
      <c r="N409" s="20"/>
      <c r="P409" s="20"/>
      <c r="R409" s="22"/>
      <c r="S409" s="20"/>
      <c r="T409" s="15"/>
      <c r="U409" s="15"/>
      <c r="V409" s="15"/>
      <c r="W409" s="15"/>
      <c r="X409" s="22"/>
      <c r="Y409" s="15"/>
    </row>
    <row r="411" spans="14:26" x14ac:dyDescent="0.2">
      <c r="R411" s="26"/>
      <c r="S411" s="20"/>
      <c r="W411" s="14"/>
      <c r="X411" s="14"/>
      <c r="Y411" s="27"/>
    </row>
    <row r="412" spans="14:26" x14ac:dyDescent="0.2">
      <c r="R412" s="26"/>
      <c r="S412" s="20"/>
      <c r="X412" s="14"/>
      <c r="Y412" s="27"/>
      <c r="Z412" s="20"/>
    </row>
  </sheetData>
  <phoneticPr fontId="8" type="noConversion"/>
  <printOptions horizontalCentered="1"/>
  <pageMargins left="0" right="0" top="0" bottom="0" header="0" footer="0"/>
  <pageSetup paperSize="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Z372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19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3" customWidth="1"/>
    <col min="6" max="6" width="13.77734375" style="43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23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23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23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23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23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23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23" s="30" customFormat="1" ht="11.5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23" ht="10.5" x14ac:dyDescent="0.25">
      <c r="A9" s="28" t="s">
        <v>32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15</v>
      </c>
      <c r="B11" s="11" t="s">
        <v>47</v>
      </c>
      <c r="C11" s="44">
        <v>35573448</v>
      </c>
      <c r="D11" s="78">
        <v>39814</v>
      </c>
      <c r="E11" s="43">
        <v>4782</v>
      </c>
      <c r="F11" s="43">
        <v>6199</v>
      </c>
      <c r="G11" s="46">
        <f t="shared" ref="G11:G20" si="0">ROUND(F11/E11,5)</f>
        <v>1.2963199999999999</v>
      </c>
      <c r="H11" s="54">
        <f t="shared" ref="H11:H20" si="1">ROUND(C11/I11*G11,2)</f>
        <v>406.17</v>
      </c>
      <c r="I11" s="51">
        <v>113535</v>
      </c>
      <c r="J11" s="38">
        <f>(ROUND(C11*G11,0))*(1.005)</f>
        <v>46345144.859999992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">
      <c r="A12" s="20" t="s">
        <v>14</v>
      </c>
      <c r="B12" s="11" t="s">
        <v>39</v>
      </c>
      <c r="C12" s="52">
        <v>2185793</v>
      </c>
      <c r="D12" s="78">
        <v>39848</v>
      </c>
      <c r="E12" s="43">
        <v>4765</v>
      </c>
      <c r="F12" s="43">
        <v>6199</v>
      </c>
      <c r="G12" s="46">
        <f t="shared" si="0"/>
        <v>1.30094</v>
      </c>
      <c r="H12" s="54">
        <f t="shared" si="1"/>
        <v>260.66000000000003</v>
      </c>
      <c r="I12" s="51">
        <v>10909</v>
      </c>
      <c r="J12" s="38">
        <f t="shared" ref="J12:J19" si="2">(ROUND(C12*G12,0))*(1.005)</f>
        <v>2857803.9299999997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12</v>
      </c>
      <c r="B13" s="11" t="s">
        <v>41</v>
      </c>
      <c r="C13" s="44">
        <v>19179884</v>
      </c>
      <c r="D13" s="78">
        <v>39904</v>
      </c>
      <c r="E13" s="43">
        <v>4761</v>
      </c>
      <c r="F13" s="43">
        <v>6199</v>
      </c>
      <c r="G13" s="46">
        <f t="shared" si="0"/>
        <v>1.3020400000000001</v>
      </c>
      <c r="H13" s="54">
        <f t="shared" si="1"/>
        <v>322.73</v>
      </c>
      <c r="I13" s="51">
        <v>77380</v>
      </c>
      <c r="J13" s="38">
        <f t="shared" si="2"/>
        <v>25097840.879999999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">
      <c r="A14" s="20" t="s">
        <v>38</v>
      </c>
      <c r="B14" s="53" t="s">
        <v>74</v>
      </c>
      <c r="C14" s="44">
        <v>14822069.17</v>
      </c>
      <c r="D14" s="78">
        <v>40099</v>
      </c>
      <c r="E14" s="43">
        <v>4762</v>
      </c>
      <c r="F14" s="43">
        <v>6199</v>
      </c>
      <c r="G14" s="46">
        <f t="shared" si="0"/>
        <v>1.30176</v>
      </c>
      <c r="H14" s="54">
        <f t="shared" si="1"/>
        <v>487.25</v>
      </c>
      <c r="I14" s="51">
        <v>39599</v>
      </c>
      <c r="J14" s="38">
        <f t="shared" si="2"/>
        <v>19391250.884999998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19</v>
      </c>
      <c r="B15" s="53" t="s">
        <v>68</v>
      </c>
      <c r="C15" s="44">
        <v>13304315</v>
      </c>
      <c r="D15" s="78">
        <v>40200</v>
      </c>
      <c r="E15" s="43">
        <v>4800</v>
      </c>
      <c r="F15" s="43">
        <v>6199</v>
      </c>
      <c r="G15" s="46">
        <f t="shared" si="0"/>
        <v>1.2914600000000001</v>
      </c>
      <c r="H15" s="54">
        <f t="shared" si="1"/>
        <v>662.12</v>
      </c>
      <c r="I15" s="51">
        <v>25950</v>
      </c>
      <c r="J15" s="38">
        <f t="shared" si="2"/>
        <v>17267900.954999998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0.5" x14ac:dyDescent="0.25">
      <c r="A16" s="20" t="s">
        <v>24</v>
      </c>
      <c r="B16" s="20" t="s">
        <v>64</v>
      </c>
      <c r="C16" s="52">
        <v>4897677</v>
      </c>
      <c r="D16" s="40">
        <v>40210</v>
      </c>
      <c r="E16" s="37">
        <v>4812</v>
      </c>
      <c r="F16" s="43">
        <v>6199</v>
      </c>
      <c r="G16" s="46">
        <f t="shared" si="0"/>
        <v>1.2882400000000001</v>
      </c>
      <c r="H16" s="54">
        <f t="shared" si="1"/>
        <v>260.5</v>
      </c>
      <c r="I16" s="24">
        <v>24220</v>
      </c>
      <c r="J16" s="38">
        <f t="shared" si="2"/>
        <v>6340929.9149999991</v>
      </c>
      <c r="K16" s="1"/>
    </row>
    <row r="17" spans="1:25" x14ac:dyDescent="0.2">
      <c r="A17" s="20" t="s">
        <v>34</v>
      </c>
      <c r="B17" s="53" t="s">
        <v>87</v>
      </c>
      <c r="C17" s="44">
        <v>13069559</v>
      </c>
      <c r="D17" s="78">
        <v>40513</v>
      </c>
      <c r="E17" s="43">
        <v>4883</v>
      </c>
      <c r="F17" s="43">
        <v>6199</v>
      </c>
      <c r="G17" s="46">
        <f t="shared" si="0"/>
        <v>1.2695099999999999</v>
      </c>
      <c r="H17" s="54">
        <f t="shared" si="1"/>
        <v>262.79000000000002</v>
      </c>
      <c r="I17" s="51">
        <v>63137</v>
      </c>
      <c r="J17" s="38">
        <f t="shared" si="2"/>
        <v>16674895.679999998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5" x14ac:dyDescent="0.2">
      <c r="A18" s="20" t="s">
        <v>83</v>
      </c>
      <c r="B18" s="53" t="s">
        <v>84</v>
      </c>
      <c r="C18" s="44">
        <v>18446348</v>
      </c>
      <c r="D18" s="78">
        <v>40878</v>
      </c>
      <c r="E18" s="43">
        <v>5115</v>
      </c>
      <c r="F18" s="43">
        <v>6199</v>
      </c>
      <c r="G18" s="46">
        <f t="shared" si="0"/>
        <v>1.21193</v>
      </c>
      <c r="H18" s="54">
        <f t="shared" si="1"/>
        <v>276.33</v>
      </c>
      <c r="I18" s="51">
        <v>80901</v>
      </c>
      <c r="J18" s="38">
        <f t="shared" si="2"/>
        <v>22467461.414999999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5" x14ac:dyDescent="0.2">
      <c r="A19" s="20" t="s">
        <v>24</v>
      </c>
      <c r="B19" s="53" t="s">
        <v>172</v>
      </c>
      <c r="C19" s="44">
        <v>10905409</v>
      </c>
      <c r="D19" s="78">
        <v>42156</v>
      </c>
      <c r="E19" s="43">
        <v>5507</v>
      </c>
      <c r="F19" s="43">
        <v>6199</v>
      </c>
      <c r="G19" s="46">
        <f t="shared" si="0"/>
        <v>1.1256600000000001</v>
      </c>
      <c r="H19" s="54">
        <f t="shared" si="1"/>
        <v>495.73</v>
      </c>
      <c r="I19" s="51">
        <v>24763</v>
      </c>
      <c r="J19" s="38">
        <f t="shared" si="2"/>
        <v>12337161.914999999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5" x14ac:dyDescent="0.2">
      <c r="A20" s="20" t="s">
        <v>24</v>
      </c>
      <c r="B20" s="53" t="s">
        <v>212</v>
      </c>
      <c r="C20" s="44">
        <v>7315757</v>
      </c>
      <c r="D20" s="78">
        <v>43118</v>
      </c>
      <c r="E20" s="43">
        <v>5921</v>
      </c>
      <c r="F20" s="43">
        <v>6199</v>
      </c>
      <c r="G20" s="46">
        <f t="shared" si="0"/>
        <v>1.04695</v>
      </c>
      <c r="H20" s="54">
        <f t="shared" si="1"/>
        <v>321.11</v>
      </c>
      <c r="I20" s="51">
        <v>23852</v>
      </c>
      <c r="J20" s="38">
        <f>(ROUND(C20*G20,0))*(1.005)</f>
        <v>7697528.1599999992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5" ht="10.5" x14ac:dyDescent="0.25">
      <c r="A21" s="20"/>
      <c r="C21" s="36"/>
      <c r="D21" s="32"/>
      <c r="E21" s="6"/>
      <c r="F21" s="6"/>
      <c r="G21" s="7"/>
      <c r="H21" s="9"/>
      <c r="I21" s="8"/>
      <c r="J21" s="10"/>
      <c r="K21" s="1"/>
    </row>
    <row r="22" spans="1:25" ht="10.5" x14ac:dyDescent="0.25">
      <c r="A22" s="3"/>
      <c r="B22" s="3" t="s">
        <v>16</v>
      </c>
      <c r="C22" s="4"/>
      <c r="D22" s="5"/>
      <c r="E22" s="6"/>
      <c r="F22" s="6"/>
      <c r="G22" s="7"/>
      <c r="H22" s="6"/>
      <c r="I22" s="8">
        <f>SUM(I11:I21)</f>
        <v>484246</v>
      </c>
      <c r="J22" s="8">
        <f>SUM(J11:J21)</f>
        <v>176477918.59499997</v>
      </c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 t="s">
        <v>139</v>
      </c>
      <c r="C24" s="4"/>
      <c r="D24" s="5"/>
      <c r="E24" s="6"/>
      <c r="F24" s="6"/>
      <c r="G24" s="7"/>
      <c r="H24" s="9">
        <f>ROUND(J22/I22,2)</f>
        <v>364.44</v>
      </c>
      <c r="I24" s="8"/>
      <c r="J24" s="8"/>
      <c r="K24" s="1"/>
    </row>
    <row r="25" spans="1:25" ht="10.5" x14ac:dyDescent="0.25">
      <c r="A25" s="3"/>
      <c r="B25" s="3"/>
      <c r="C25" s="4"/>
      <c r="D25" s="5"/>
      <c r="E25" s="6"/>
      <c r="F25" s="6"/>
      <c r="G25" s="7"/>
      <c r="H25" s="9"/>
      <c r="I25" s="8"/>
      <c r="J25" s="8"/>
      <c r="K25" s="1"/>
    </row>
    <row r="26" spans="1:25" ht="10.5" x14ac:dyDescent="0.25">
      <c r="A26" s="3"/>
      <c r="B26" s="3"/>
      <c r="C26" s="4"/>
      <c r="D26" s="5"/>
      <c r="E26" s="6"/>
      <c r="F26" s="6"/>
      <c r="G26" s="7"/>
      <c r="H26" s="9"/>
      <c r="I26" s="8"/>
      <c r="J26" s="8"/>
      <c r="K26" s="1"/>
    </row>
    <row r="27" spans="1:25" ht="10.5" x14ac:dyDescent="0.25">
      <c r="A27" s="3"/>
      <c r="B27" s="3"/>
      <c r="C27" s="4"/>
      <c r="D27" s="1"/>
      <c r="E27" s="6"/>
      <c r="F27" s="6"/>
      <c r="G27" s="7"/>
      <c r="H27" s="6"/>
      <c r="I27" s="8"/>
      <c r="J27" s="8"/>
      <c r="K27" s="1"/>
    </row>
    <row r="28" spans="1:25" ht="10.5" x14ac:dyDescent="0.25">
      <c r="A28" s="3"/>
      <c r="B28" s="3"/>
      <c r="C28" s="4"/>
      <c r="D28" s="1"/>
      <c r="E28" s="6"/>
      <c r="F28" s="6"/>
      <c r="G28" s="7"/>
      <c r="H28" s="6"/>
      <c r="I28" s="8"/>
      <c r="J28" s="8"/>
      <c r="K28" s="1"/>
      <c r="N28" s="20"/>
    </row>
    <row r="29" spans="1:25" ht="10.5" x14ac:dyDescent="0.25">
      <c r="A29" s="3"/>
      <c r="B29" s="3"/>
      <c r="C29" s="2"/>
      <c r="D29" s="1"/>
      <c r="E29" s="6"/>
      <c r="F29" s="6"/>
      <c r="G29" s="7"/>
      <c r="H29" s="6"/>
      <c r="I29" s="8"/>
      <c r="J29" s="8"/>
      <c r="K29" s="1"/>
      <c r="N29" s="20"/>
    </row>
    <row r="30" spans="1:25" ht="10.5" x14ac:dyDescent="0.25">
      <c r="A30" s="3"/>
      <c r="B30" s="3"/>
      <c r="C30" s="2"/>
      <c r="D30" s="1"/>
      <c r="E30" s="6"/>
      <c r="F30" s="6"/>
      <c r="G30" s="7"/>
      <c r="H30" s="6"/>
      <c r="I30" s="8"/>
      <c r="J30" s="8"/>
      <c r="K30" s="1"/>
    </row>
    <row r="31" spans="1:25" ht="10.5" x14ac:dyDescent="0.25">
      <c r="A31" s="3"/>
      <c r="B31" s="3"/>
      <c r="C31" s="2"/>
      <c r="D31" s="1"/>
      <c r="E31" s="6"/>
      <c r="F31" s="6"/>
      <c r="G31" s="21"/>
      <c r="H31" s="6"/>
      <c r="I31" s="8"/>
      <c r="J31" s="8"/>
      <c r="K31" s="1"/>
      <c r="N31" s="20"/>
      <c r="R31" s="15"/>
      <c r="S31" s="20"/>
      <c r="X31" s="22"/>
      <c r="Y31" s="15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  <c r="R32" s="22"/>
      <c r="S32" s="20"/>
      <c r="T32" s="15"/>
      <c r="U32" s="15"/>
      <c r="V32" s="15"/>
      <c r="W32" s="15"/>
      <c r="X32" s="22"/>
      <c r="Y32" s="15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  <c r="N33" s="20"/>
      <c r="P33" s="20"/>
      <c r="R33" s="22"/>
      <c r="S33" s="20"/>
      <c r="T33" s="15"/>
      <c r="U33" s="15"/>
      <c r="V33" s="15"/>
      <c r="W33" s="15"/>
      <c r="X33" s="22"/>
      <c r="Y33" s="15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34"/>
      <c r="F37" s="34"/>
      <c r="G37" s="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34"/>
      <c r="F38" s="34"/>
      <c r="G38" s="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34"/>
      <c r="F39" s="34"/>
      <c r="G39" s="1"/>
      <c r="H39" s="23"/>
      <c r="I39" s="1"/>
      <c r="J39" s="8"/>
      <c r="K39" s="1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G44" s="17"/>
      <c r="H44" s="18"/>
      <c r="J44" s="24"/>
    </row>
    <row r="45" spans="1:25" x14ac:dyDescent="0.2">
      <c r="A45" s="20"/>
      <c r="C45" s="14"/>
      <c r="G45" s="17"/>
      <c r="H45" s="18"/>
      <c r="J45" s="14"/>
      <c r="N45" s="20"/>
      <c r="R45" s="15"/>
      <c r="S45" s="20"/>
      <c r="X45" s="22"/>
      <c r="Y45" s="15"/>
    </row>
    <row r="46" spans="1:25" x14ac:dyDescent="0.2">
      <c r="A46" s="20"/>
      <c r="C46" s="14"/>
      <c r="G46" s="17"/>
      <c r="H46" s="18"/>
      <c r="J46" s="14"/>
      <c r="R46" s="22"/>
      <c r="S46" s="20"/>
      <c r="T46" s="15"/>
      <c r="U46" s="15"/>
      <c r="V46" s="15"/>
      <c r="W46" s="15"/>
      <c r="X46" s="22"/>
      <c r="Y46" s="15"/>
    </row>
    <row r="47" spans="1:25" x14ac:dyDescent="0.2">
      <c r="A47" s="20"/>
      <c r="C47" s="14"/>
      <c r="G47" s="17"/>
      <c r="H47" s="18"/>
      <c r="J47" s="14"/>
      <c r="N47" s="20"/>
      <c r="P47" s="20"/>
      <c r="R47" s="22"/>
      <c r="S47" s="20"/>
      <c r="T47" s="15"/>
      <c r="U47" s="15"/>
      <c r="V47" s="15"/>
      <c r="W47" s="15"/>
      <c r="X47" s="22"/>
      <c r="Y47" s="15"/>
    </row>
    <row r="48" spans="1:25" x14ac:dyDescent="0.2">
      <c r="A48" s="20"/>
      <c r="C48" s="14"/>
      <c r="G48" s="17"/>
      <c r="H48" s="18"/>
      <c r="J48" s="14"/>
    </row>
    <row r="49" spans="1:25" x14ac:dyDescent="0.2">
      <c r="A49" s="20"/>
      <c r="C49" s="14"/>
      <c r="G49" s="17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G62" s="17"/>
      <c r="H62" s="18"/>
      <c r="J62" s="14"/>
    </row>
    <row r="63" spans="1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5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5" x14ac:dyDescent="0.2">
      <c r="C66" s="14"/>
      <c r="G66" s="17"/>
      <c r="H66" s="18"/>
      <c r="J66" s="14"/>
    </row>
    <row r="67" spans="3:25" x14ac:dyDescent="0.2">
      <c r="C67" s="14"/>
      <c r="H67" s="18"/>
      <c r="J67" s="14"/>
    </row>
    <row r="68" spans="3:25" x14ac:dyDescent="0.2">
      <c r="C68" s="14"/>
      <c r="G68" s="17"/>
      <c r="H68" s="18"/>
      <c r="J68" s="14"/>
    </row>
    <row r="69" spans="3:25" x14ac:dyDescent="0.2">
      <c r="C69" s="14"/>
      <c r="G69" s="17"/>
      <c r="H69" s="18"/>
      <c r="J69" s="14"/>
      <c r="N69" s="20"/>
      <c r="R69" s="15"/>
      <c r="S69" s="20"/>
      <c r="X69" s="22"/>
      <c r="Y69" s="15"/>
    </row>
    <row r="70" spans="3:25" x14ac:dyDescent="0.2">
      <c r="C70" s="14"/>
      <c r="G70" s="17"/>
      <c r="H70" s="18"/>
      <c r="J70" s="14"/>
      <c r="R70" s="22"/>
      <c r="S70" s="20"/>
      <c r="T70" s="15"/>
      <c r="U70" s="15"/>
      <c r="V70" s="15"/>
      <c r="W70" s="15"/>
      <c r="X70" s="22"/>
      <c r="Y70" s="15"/>
    </row>
    <row r="71" spans="3:25" x14ac:dyDescent="0.2">
      <c r="C71" s="14"/>
      <c r="G71" s="17"/>
      <c r="H71" s="18"/>
      <c r="J71" s="14"/>
      <c r="N71" s="20"/>
      <c r="P71" s="20"/>
      <c r="R71" s="22"/>
      <c r="S71" s="20"/>
      <c r="T71" s="15"/>
      <c r="U71" s="15"/>
      <c r="V71" s="15"/>
      <c r="W71" s="15"/>
      <c r="X71" s="22"/>
      <c r="Y71" s="15"/>
    </row>
    <row r="72" spans="3:25" x14ac:dyDescent="0.2">
      <c r="C72" s="14"/>
      <c r="G72" s="17"/>
      <c r="H72" s="18"/>
      <c r="J72" s="14"/>
      <c r="N72" s="20"/>
    </row>
    <row r="73" spans="3:25" x14ac:dyDescent="0.2">
      <c r="C73" s="14"/>
      <c r="G73" s="17"/>
      <c r="H73" s="18"/>
      <c r="J73" s="14"/>
      <c r="N73" s="25"/>
      <c r="P73" s="25"/>
      <c r="R73" s="25"/>
      <c r="S73" s="25"/>
      <c r="X73" s="25"/>
    </row>
    <row r="74" spans="3:25" x14ac:dyDescent="0.2">
      <c r="C74" s="14"/>
      <c r="G74" s="17"/>
      <c r="H74" s="18"/>
      <c r="J74" s="14"/>
    </row>
    <row r="75" spans="3:25" x14ac:dyDescent="0.2">
      <c r="C75" s="14"/>
      <c r="G75" s="17"/>
      <c r="H75" s="18"/>
      <c r="J75" s="14"/>
    </row>
    <row r="76" spans="3:25" x14ac:dyDescent="0.2">
      <c r="C76" s="14"/>
      <c r="G76" s="17"/>
      <c r="H76" s="18"/>
      <c r="J76" s="14"/>
      <c r="N76" s="20"/>
      <c r="R76" s="15"/>
      <c r="S76" s="20"/>
      <c r="X76" s="22"/>
      <c r="Y76" s="15"/>
    </row>
    <row r="77" spans="3:25" x14ac:dyDescent="0.2"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3:25" x14ac:dyDescent="0.2"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3:25" x14ac:dyDescent="0.2">
      <c r="C79" s="14"/>
      <c r="G79" s="17"/>
      <c r="H79" s="18"/>
      <c r="J79" s="14"/>
    </row>
    <row r="80" spans="3:25" x14ac:dyDescent="0.2">
      <c r="C80" s="14"/>
      <c r="H80" s="18"/>
      <c r="J80" s="14"/>
    </row>
    <row r="81" spans="3:26" x14ac:dyDescent="0.2">
      <c r="C81" s="14"/>
      <c r="H81" s="18"/>
      <c r="J81" s="14"/>
    </row>
    <row r="82" spans="3:26" x14ac:dyDescent="0.2">
      <c r="C82" s="14"/>
      <c r="H82" s="18"/>
      <c r="J82" s="14"/>
    </row>
    <row r="83" spans="3:26" x14ac:dyDescent="0.2">
      <c r="C83" s="14"/>
      <c r="G83" s="17"/>
      <c r="H83" s="18"/>
      <c r="J83" s="14"/>
      <c r="Z83" s="20"/>
    </row>
    <row r="84" spans="3:26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6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6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6" x14ac:dyDescent="0.2">
      <c r="C87" s="14"/>
      <c r="G87" s="17"/>
      <c r="H87" s="18"/>
      <c r="J87" s="14"/>
    </row>
    <row r="88" spans="3:26" x14ac:dyDescent="0.2">
      <c r="C88" s="14"/>
      <c r="H88" s="18"/>
      <c r="J88" s="14"/>
    </row>
    <row r="89" spans="3:26" x14ac:dyDescent="0.2">
      <c r="C89" s="14"/>
      <c r="G89" s="17"/>
      <c r="H89" s="18"/>
      <c r="J89" s="14"/>
      <c r="R89" s="26"/>
      <c r="S89" s="20"/>
      <c r="X89" s="14"/>
    </row>
    <row r="90" spans="3:26" x14ac:dyDescent="0.2">
      <c r="C90" s="14"/>
      <c r="G90" s="17"/>
      <c r="H90" s="18"/>
      <c r="J90" s="14"/>
    </row>
    <row r="91" spans="3:26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6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6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6" x14ac:dyDescent="0.2">
      <c r="C94" s="14"/>
      <c r="G94" s="17"/>
      <c r="H94" s="18"/>
      <c r="J94" s="14"/>
    </row>
    <row r="95" spans="3:26" x14ac:dyDescent="0.2">
      <c r="C95" s="14"/>
      <c r="H95" s="18"/>
      <c r="J95" s="14"/>
    </row>
    <row r="96" spans="3:26" x14ac:dyDescent="0.2">
      <c r="C96" s="14"/>
      <c r="G96" s="17"/>
      <c r="H96" s="18"/>
      <c r="J96" s="14"/>
    </row>
    <row r="97" spans="3:25" x14ac:dyDescent="0.2">
      <c r="C97" s="14"/>
      <c r="G97" s="17"/>
      <c r="H97" s="18"/>
      <c r="J97" s="14"/>
      <c r="N97" s="20"/>
      <c r="R97" s="15"/>
      <c r="S97" s="20"/>
      <c r="X97" s="22"/>
      <c r="Y97" s="15"/>
    </row>
    <row r="98" spans="3:25" x14ac:dyDescent="0.2">
      <c r="C98" s="14"/>
      <c r="G98" s="17"/>
      <c r="H98" s="18"/>
      <c r="J98" s="14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3:25" x14ac:dyDescent="0.2">
      <c r="C100" s="14"/>
      <c r="G100" s="17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H108" s="18"/>
      <c r="J108" s="14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G117" s="17"/>
      <c r="H117" s="18"/>
      <c r="J117" s="14"/>
    </row>
    <row r="118" spans="3:26" x14ac:dyDescent="0.2"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3:26" x14ac:dyDescent="0.2"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G126" s="17"/>
      <c r="H126" s="18"/>
      <c r="J126" s="14"/>
      <c r="Z126" s="20"/>
    </row>
    <row r="127" spans="3:26" x14ac:dyDescent="0.2">
      <c r="C127" s="14"/>
      <c r="G127" s="17"/>
      <c r="H127" s="18"/>
      <c r="J127" s="14"/>
      <c r="N127" s="20"/>
    </row>
    <row r="128" spans="3:26" x14ac:dyDescent="0.2">
      <c r="C128" s="14"/>
      <c r="G128" s="17"/>
      <c r="H128" s="18"/>
      <c r="J128" s="14"/>
      <c r="N128" s="20"/>
    </row>
    <row r="129" spans="3:25" x14ac:dyDescent="0.2">
      <c r="C129" s="14"/>
      <c r="G129" s="17"/>
      <c r="H129" s="18"/>
      <c r="J129" s="14"/>
    </row>
    <row r="130" spans="3:25" x14ac:dyDescent="0.2">
      <c r="C130" s="14"/>
      <c r="G130" s="17"/>
      <c r="H130" s="18"/>
      <c r="J130" s="14"/>
      <c r="N130" s="20"/>
      <c r="R130" s="15"/>
      <c r="S130" s="20"/>
      <c r="X130" s="22"/>
      <c r="Y130" s="15"/>
    </row>
    <row r="131" spans="3:25" x14ac:dyDescent="0.2">
      <c r="C131" s="14"/>
      <c r="G131" s="17"/>
      <c r="H131" s="18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3:25" x14ac:dyDescent="0.2">
      <c r="C132" s="14"/>
      <c r="G132" s="17"/>
      <c r="H132" s="18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</row>
    <row r="134" spans="3:25" x14ac:dyDescent="0.2">
      <c r="C134" s="14"/>
      <c r="G134" s="17"/>
      <c r="H134" s="18"/>
      <c r="J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R136" s="26"/>
      <c r="S136" s="20"/>
      <c r="W136" s="14"/>
      <c r="X136" s="14"/>
      <c r="Y136" s="27"/>
    </row>
    <row r="137" spans="3:25" x14ac:dyDescent="0.2">
      <c r="C137" s="14"/>
      <c r="G137" s="17"/>
      <c r="H137" s="16"/>
      <c r="J137" s="14"/>
      <c r="R137" s="26"/>
      <c r="S137" s="20"/>
      <c r="X137" s="14"/>
    </row>
    <row r="138" spans="3:25" x14ac:dyDescent="0.2">
      <c r="C138" s="14"/>
      <c r="G138" s="17"/>
      <c r="H138" s="16"/>
      <c r="J138" s="14"/>
    </row>
    <row r="139" spans="3:25" x14ac:dyDescent="0.2">
      <c r="C139" s="14"/>
      <c r="G139" s="17"/>
      <c r="H139" s="16"/>
      <c r="J139" s="14"/>
      <c r="N139" s="20"/>
      <c r="R139" s="15"/>
      <c r="S139" s="20"/>
      <c r="X139" s="22"/>
      <c r="Y139" s="15"/>
    </row>
    <row r="140" spans="3:25" x14ac:dyDescent="0.2">
      <c r="C140" s="14"/>
      <c r="G140" s="17"/>
      <c r="H140" s="16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  <c r="G141" s="17"/>
      <c r="H141" s="16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</row>
    <row r="143" spans="3:25" x14ac:dyDescent="0.2">
      <c r="C143" s="14"/>
    </row>
    <row r="144" spans="3:25" x14ac:dyDescent="0.2">
      <c r="C144" s="14"/>
      <c r="G144" s="17"/>
      <c r="H144" s="16"/>
      <c r="J144" s="14"/>
      <c r="R144" s="26"/>
      <c r="S144" s="20"/>
      <c r="W144" s="14"/>
      <c r="X144" s="14"/>
      <c r="Y144" s="27"/>
    </row>
    <row r="145" spans="3:25" x14ac:dyDescent="0.2">
      <c r="C145" s="14"/>
      <c r="G145" s="17"/>
      <c r="H145" s="16"/>
      <c r="J145" s="14"/>
      <c r="R145" s="26"/>
      <c r="S145" s="20"/>
      <c r="X145" s="14"/>
    </row>
    <row r="146" spans="3:25" x14ac:dyDescent="0.2">
      <c r="C146" s="14"/>
      <c r="G146" s="17"/>
      <c r="H146" s="16"/>
      <c r="J146" s="14"/>
    </row>
    <row r="147" spans="3:25" x14ac:dyDescent="0.2">
      <c r="C147" s="14"/>
      <c r="G147" s="17"/>
      <c r="H147" s="16"/>
      <c r="J147" s="14"/>
      <c r="N147" s="20"/>
      <c r="R147" s="15"/>
      <c r="S147" s="20"/>
      <c r="X147" s="22"/>
      <c r="Y147" s="15"/>
    </row>
    <row r="148" spans="3:25" x14ac:dyDescent="0.2">
      <c r="C148" s="14"/>
      <c r="G148" s="17"/>
      <c r="H148" s="16"/>
      <c r="J148" s="14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  <c r="G149" s="17"/>
      <c r="H149" s="16"/>
      <c r="J149" s="14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6"/>
      <c r="J150" s="14"/>
      <c r="N150" s="20"/>
    </row>
    <row r="151" spans="3:25" x14ac:dyDescent="0.2">
      <c r="C151" s="14"/>
      <c r="N151" s="25"/>
      <c r="P151" s="25"/>
      <c r="R151" s="25"/>
      <c r="S151" s="25"/>
      <c r="X151" s="25"/>
    </row>
    <row r="152" spans="3:25" x14ac:dyDescent="0.2">
      <c r="C152" s="14"/>
    </row>
    <row r="153" spans="3:25" x14ac:dyDescent="0.2">
      <c r="C153" s="14"/>
      <c r="N153" s="20"/>
      <c r="R153" s="15"/>
      <c r="S153" s="20"/>
      <c r="X153" s="22"/>
      <c r="Y153" s="15"/>
    </row>
    <row r="154" spans="3:25" x14ac:dyDescent="0.2">
      <c r="C154" s="14"/>
      <c r="R154" s="22"/>
      <c r="S154" s="20"/>
      <c r="T154" s="15"/>
      <c r="U154" s="15"/>
      <c r="V154" s="15"/>
      <c r="W154" s="15"/>
      <c r="X154" s="22"/>
      <c r="Y154" s="15"/>
    </row>
    <row r="155" spans="3:25" x14ac:dyDescent="0.2"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N156" s="20"/>
    </row>
    <row r="157" spans="3:25" x14ac:dyDescent="0.2">
      <c r="N157" s="25"/>
      <c r="P157" s="25"/>
      <c r="R157" s="25"/>
      <c r="S157" s="25"/>
      <c r="X157" s="25"/>
    </row>
    <row r="159" spans="3:25" x14ac:dyDescent="0.2">
      <c r="N159" s="20"/>
      <c r="R159" s="15"/>
      <c r="S159" s="20"/>
      <c r="X159" s="22"/>
      <c r="Y159" s="15"/>
    </row>
    <row r="160" spans="3:25" x14ac:dyDescent="0.2">
      <c r="R160" s="22"/>
      <c r="S160" s="20"/>
      <c r="T160" s="15"/>
      <c r="U160" s="15"/>
      <c r="V160" s="15"/>
      <c r="W160" s="15"/>
      <c r="X160" s="22"/>
      <c r="Y160" s="15"/>
    </row>
    <row r="161" spans="14:26" x14ac:dyDescent="0.2">
      <c r="N161" s="20"/>
      <c r="P161" s="20"/>
      <c r="R161" s="22"/>
      <c r="S161" s="20"/>
      <c r="T161" s="15"/>
      <c r="U161" s="15"/>
      <c r="V161" s="15"/>
      <c r="W161" s="15"/>
      <c r="X161" s="22"/>
      <c r="Y161" s="15"/>
    </row>
    <row r="165" spans="14:26" x14ac:dyDescent="0.2">
      <c r="R165" s="26"/>
      <c r="S165" s="20"/>
      <c r="W165" s="14"/>
      <c r="X165" s="14"/>
      <c r="Y165" s="27"/>
    </row>
    <row r="166" spans="14:26" x14ac:dyDescent="0.2">
      <c r="R166" s="26"/>
      <c r="S166" s="20"/>
      <c r="X166" s="14"/>
      <c r="Z166" s="20"/>
    </row>
    <row r="167" spans="14:26" x14ac:dyDescent="0.2">
      <c r="N167" s="20"/>
      <c r="R167" s="15"/>
      <c r="S167" s="20"/>
      <c r="X167" s="22"/>
      <c r="Y167" s="15"/>
    </row>
    <row r="168" spans="14:26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6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1" spans="14:26" x14ac:dyDescent="0.2">
      <c r="R171" s="26"/>
      <c r="S171" s="20"/>
      <c r="W171" s="14"/>
      <c r="X171" s="14"/>
      <c r="Y171" s="27"/>
    </row>
    <row r="172" spans="14:26" x14ac:dyDescent="0.2">
      <c r="R172" s="26"/>
      <c r="S172" s="20"/>
      <c r="X172" s="14"/>
    </row>
    <row r="174" spans="14:26" x14ac:dyDescent="0.2">
      <c r="N174" s="20"/>
      <c r="R174" s="15"/>
      <c r="S174" s="20"/>
      <c r="X174" s="22"/>
      <c r="Y174" s="15"/>
    </row>
    <row r="175" spans="14:26" x14ac:dyDescent="0.2">
      <c r="R175" s="22"/>
      <c r="S175" s="20"/>
      <c r="T175" s="15"/>
      <c r="U175" s="15"/>
      <c r="V175" s="15"/>
      <c r="W175" s="15"/>
      <c r="X175" s="22"/>
      <c r="Y175" s="15"/>
    </row>
    <row r="176" spans="14:26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7" spans="14:25" x14ac:dyDescent="0.2">
      <c r="N177" s="20"/>
    </row>
    <row r="178" spans="14:25" x14ac:dyDescent="0.2">
      <c r="N178" s="25"/>
      <c r="P178" s="25"/>
      <c r="R178" s="25"/>
      <c r="S178" s="25"/>
      <c r="X178" s="25"/>
    </row>
    <row r="180" spans="14:25" x14ac:dyDescent="0.2">
      <c r="N180" s="20"/>
      <c r="R180" s="15"/>
      <c r="S180" s="20"/>
      <c r="X180" s="22"/>
      <c r="Y180" s="15"/>
    </row>
    <row r="181" spans="14:25" x14ac:dyDescent="0.2">
      <c r="R181" s="22"/>
      <c r="S181" s="20"/>
      <c r="T181" s="15"/>
      <c r="U181" s="15"/>
      <c r="V181" s="15"/>
      <c r="W181" s="15"/>
      <c r="X181" s="22"/>
      <c r="Y181" s="15"/>
    </row>
    <row r="182" spans="14:25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8" spans="14:25" x14ac:dyDescent="0.2">
      <c r="R188" s="26"/>
      <c r="S188" s="20"/>
      <c r="W188" s="14"/>
      <c r="X188" s="14"/>
      <c r="Y188" s="27"/>
    </row>
    <row r="189" spans="14:25" x14ac:dyDescent="0.2">
      <c r="R189" s="26"/>
      <c r="S189" s="20"/>
      <c r="X189" s="14"/>
    </row>
    <row r="191" spans="14:25" x14ac:dyDescent="0.2">
      <c r="N191" s="20"/>
      <c r="R191" s="15"/>
      <c r="S191" s="20"/>
      <c r="X191" s="22"/>
      <c r="Y191" s="15"/>
    </row>
    <row r="192" spans="14:25" x14ac:dyDescent="0.2">
      <c r="R192" s="22"/>
      <c r="S192" s="20"/>
      <c r="T192" s="15"/>
      <c r="U192" s="15"/>
      <c r="V192" s="15"/>
      <c r="W192" s="15"/>
      <c r="X192" s="22"/>
      <c r="Y192" s="15"/>
    </row>
    <row r="193" spans="14:26" x14ac:dyDescent="0.2">
      <c r="N193" s="20"/>
      <c r="P193" s="20"/>
      <c r="R193" s="22"/>
      <c r="S193" s="20"/>
      <c r="T193" s="15"/>
      <c r="U193" s="15"/>
      <c r="V193" s="15"/>
      <c r="W193" s="15"/>
      <c r="X193" s="22"/>
      <c r="Y193" s="15"/>
    </row>
    <row r="195" spans="14:26" x14ac:dyDescent="0.2">
      <c r="R195" s="26"/>
      <c r="S195" s="20"/>
      <c r="W195" s="14"/>
      <c r="X195" s="14"/>
      <c r="Y195" s="27"/>
    </row>
    <row r="196" spans="14:26" x14ac:dyDescent="0.2">
      <c r="R196" s="26"/>
      <c r="S196" s="20"/>
      <c r="X196" s="14"/>
    </row>
    <row r="198" spans="14:26" x14ac:dyDescent="0.2">
      <c r="N198" s="20"/>
      <c r="R198" s="15"/>
      <c r="S198" s="20"/>
      <c r="X198" s="22"/>
      <c r="Y198" s="15"/>
    </row>
    <row r="199" spans="14:26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6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6" x14ac:dyDescent="0.2">
      <c r="R202" s="26"/>
      <c r="S202" s="20"/>
      <c r="W202" s="14"/>
      <c r="X202" s="14"/>
      <c r="Y202" s="27"/>
    </row>
    <row r="203" spans="14:26" x14ac:dyDescent="0.2">
      <c r="R203" s="26"/>
      <c r="S203" s="20"/>
      <c r="X203" s="14"/>
    </row>
    <row r="207" spans="14:26" x14ac:dyDescent="0.2">
      <c r="Z207" s="20"/>
    </row>
    <row r="208" spans="14:26" x14ac:dyDescent="0.2">
      <c r="N208" s="20"/>
    </row>
    <row r="209" spans="14:25" x14ac:dyDescent="0.2">
      <c r="N209" s="20"/>
    </row>
    <row r="211" spans="14:25" x14ac:dyDescent="0.2">
      <c r="N211" s="20"/>
      <c r="R211" s="15"/>
      <c r="S211" s="20"/>
      <c r="X211" s="22"/>
      <c r="Y211" s="15"/>
    </row>
    <row r="212" spans="14:25" x14ac:dyDescent="0.2">
      <c r="R212" s="22"/>
      <c r="S212" s="20"/>
      <c r="T212" s="15"/>
      <c r="U212" s="15"/>
      <c r="V212" s="15"/>
      <c r="W212" s="15"/>
      <c r="X212" s="22"/>
      <c r="Y212" s="15"/>
    </row>
    <row r="213" spans="14:25" x14ac:dyDescent="0.2"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5" spans="14:25" x14ac:dyDescent="0.2">
      <c r="R215" s="26"/>
      <c r="S215" s="20"/>
      <c r="W215" s="14"/>
      <c r="X215" s="14"/>
      <c r="Y215" s="27"/>
    </row>
    <row r="216" spans="14:25" x14ac:dyDescent="0.2">
      <c r="R216" s="26"/>
      <c r="S216" s="20"/>
      <c r="X216" s="14"/>
    </row>
    <row r="218" spans="14:25" x14ac:dyDescent="0.2">
      <c r="N218" s="20"/>
      <c r="R218" s="15"/>
      <c r="S218" s="20"/>
      <c r="X218" s="22"/>
      <c r="Y218" s="15"/>
    </row>
    <row r="219" spans="14:25" x14ac:dyDescent="0.2"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5" spans="14:25" x14ac:dyDescent="0.2">
      <c r="R225" s="26"/>
      <c r="S225" s="20"/>
      <c r="W225" s="14"/>
      <c r="X225" s="14"/>
      <c r="Y225" s="27"/>
    </row>
    <row r="226" spans="14:25" x14ac:dyDescent="0.2">
      <c r="R226" s="26"/>
      <c r="S226" s="20"/>
      <c r="X226" s="14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</row>
    <row r="232" spans="14:25" x14ac:dyDescent="0.2">
      <c r="N232" s="25"/>
      <c r="P232" s="25"/>
      <c r="R232" s="25"/>
      <c r="S232" s="25"/>
      <c r="X232" s="25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8" spans="14:25" x14ac:dyDescent="0.2">
      <c r="N238" s="25"/>
      <c r="P238" s="25"/>
      <c r="R238" s="25"/>
      <c r="S238" s="25"/>
      <c r="X238" s="25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</row>
    <row r="245" spans="14:25" x14ac:dyDescent="0.2">
      <c r="N245" s="20"/>
      <c r="R245" s="15"/>
      <c r="S245" s="20"/>
      <c r="X245" s="22"/>
      <c r="Y245" s="15"/>
    </row>
    <row r="246" spans="14:25" x14ac:dyDescent="0.2"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</row>
    <row r="249" spans="14:25" x14ac:dyDescent="0.2">
      <c r="N249" s="25"/>
      <c r="P249" s="25"/>
      <c r="R249" s="25"/>
      <c r="S249" s="25"/>
      <c r="X249" s="25"/>
    </row>
    <row r="251" spans="14:25" x14ac:dyDescent="0.2">
      <c r="N251" s="20"/>
      <c r="R251" s="15"/>
      <c r="S251" s="20"/>
      <c r="X251" s="22"/>
      <c r="Y251" s="15"/>
    </row>
    <row r="252" spans="14:25" x14ac:dyDescent="0.2">
      <c r="R252" s="22"/>
      <c r="S252" s="20"/>
      <c r="T252" s="15"/>
      <c r="U252" s="15"/>
      <c r="V252" s="15"/>
      <c r="W252" s="15"/>
      <c r="X252" s="22"/>
      <c r="Y252" s="15"/>
    </row>
    <row r="253" spans="14:25" x14ac:dyDescent="0.2"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14:25" x14ac:dyDescent="0.2">
      <c r="R255" s="26"/>
      <c r="S255" s="20"/>
      <c r="W255" s="14"/>
      <c r="X255" s="14"/>
      <c r="Y255" s="27"/>
    </row>
    <row r="256" spans="14:25" x14ac:dyDescent="0.2">
      <c r="R256" s="26"/>
      <c r="S256" s="20"/>
      <c r="X256" s="14"/>
    </row>
    <row r="259" spans="14:25" x14ac:dyDescent="0.2">
      <c r="N259" s="25"/>
      <c r="P259" s="25"/>
      <c r="R259" s="25"/>
      <c r="S259" s="25"/>
      <c r="X259" s="25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14:25" x14ac:dyDescent="0.2">
      <c r="R272" s="26"/>
      <c r="S272" s="20"/>
      <c r="W272" s="14"/>
      <c r="X272" s="14"/>
      <c r="Y272" s="27"/>
    </row>
    <row r="273" spans="14:25" x14ac:dyDescent="0.2">
      <c r="R273" s="26"/>
      <c r="S273" s="20"/>
      <c r="X273" s="14"/>
    </row>
    <row r="275" spans="14:25" x14ac:dyDescent="0.2">
      <c r="N275" s="20"/>
      <c r="R275" s="15"/>
      <c r="S275" s="20"/>
      <c r="X275" s="22"/>
      <c r="Y275" s="15"/>
    </row>
    <row r="276" spans="14:25" x14ac:dyDescent="0.2">
      <c r="R276" s="22"/>
      <c r="S276" s="20"/>
      <c r="T276" s="15"/>
      <c r="U276" s="15"/>
      <c r="V276" s="15"/>
      <c r="W276" s="15"/>
      <c r="X276" s="22"/>
      <c r="Y276" s="15"/>
    </row>
    <row r="277" spans="14:25" x14ac:dyDescent="0.2">
      <c r="N277" s="20"/>
      <c r="P277" s="20"/>
      <c r="R277" s="22"/>
      <c r="S277" s="20"/>
      <c r="T277" s="15"/>
      <c r="U277" s="15"/>
      <c r="V277" s="15"/>
      <c r="W277" s="15"/>
      <c r="X277" s="22"/>
      <c r="Y277" s="15"/>
    </row>
    <row r="279" spans="14:25" x14ac:dyDescent="0.2">
      <c r="R279" s="26"/>
      <c r="S279" s="20"/>
      <c r="W279" s="14"/>
      <c r="X279" s="14"/>
      <c r="Y279" s="27"/>
    </row>
    <row r="280" spans="14:25" x14ac:dyDescent="0.2">
      <c r="R280" s="26"/>
      <c r="S280" s="20"/>
      <c r="X280" s="14"/>
    </row>
    <row r="289" spans="14:26" x14ac:dyDescent="0.2">
      <c r="Z289" s="20"/>
    </row>
    <row r="290" spans="14:26" x14ac:dyDescent="0.2">
      <c r="N290" s="20"/>
    </row>
    <row r="291" spans="14:26" x14ac:dyDescent="0.2">
      <c r="N291" s="20"/>
    </row>
    <row r="293" spans="14:26" x14ac:dyDescent="0.2">
      <c r="N293" s="20"/>
      <c r="R293" s="15"/>
      <c r="S293" s="20"/>
      <c r="X293" s="22"/>
      <c r="Y293" s="15"/>
    </row>
    <row r="294" spans="14:26" x14ac:dyDescent="0.2">
      <c r="R294" s="22"/>
      <c r="S294" s="20"/>
      <c r="T294" s="15"/>
      <c r="U294" s="15"/>
      <c r="V294" s="15"/>
      <c r="W294" s="15"/>
      <c r="X294" s="22"/>
      <c r="Y294" s="15"/>
    </row>
    <row r="295" spans="14:26" x14ac:dyDescent="0.2"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301" spans="14:26" x14ac:dyDescent="0.2">
      <c r="R301" s="26"/>
      <c r="S301" s="20"/>
      <c r="W301" s="14"/>
      <c r="X301" s="14"/>
      <c r="Y301" s="27"/>
    </row>
    <row r="302" spans="14:26" x14ac:dyDescent="0.2">
      <c r="R302" s="26"/>
      <c r="S302" s="20"/>
      <c r="X302" s="14"/>
    </row>
    <row r="304" spans="14:26" x14ac:dyDescent="0.2">
      <c r="N304" s="20"/>
      <c r="R304" s="15"/>
      <c r="S304" s="20"/>
      <c r="X304" s="22"/>
      <c r="Y304" s="15"/>
    </row>
    <row r="305" spans="14:25" x14ac:dyDescent="0.2">
      <c r="R305" s="22"/>
      <c r="S305" s="20"/>
      <c r="T305" s="15"/>
      <c r="U305" s="15"/>
      <c r="V305" s="15"/>
      <c r="W305" s="15"/>
      <c r="X305" s="22"/>
      <c r="Y305" s="15"/>
    </row>
    <row r="306" spans="14:25" x14ac:dyDescent="0.2"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13" spans="14:25" x14ac:dyDescent="0.2">
      <c r="R313" s="26"/>
      <c r="S313" s="20"/>
      <c r="W313" s="14"/>
      <c r="X313" s="14"/>
      <c r="Y313" s="27"/>
    </row>
    <row r="314" spans="14:25" x14ac:dyDescent="0.2">
      <c r="R314" s="26"/>
      <c r="S314" s="20"/>
      <c r="X314" s="14"/>
    </row>
    <row r="316" spans="14:25" x14ac:dyDescent="0.2">
      <c r="N316" s="20"/>
      <c r="R316" s="15"/>
      <c r="S316" s="20"/>
      <c r="X316" s="22"/>
      <c r="Y316" s="15"/>
    </row>
    <row r="317" spans="14:25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5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1" spans="14:26" x14ac:dyDescent="0.2">
      <c r="R321" s="26"/>
      <c r="S321" s="20"/>
      <c r="W321" s="14"/>
      <c r="X321" s="14"/>
      <c r="Y321" s="27"/>
    </row>
    <row r="322" spans="14:26" x14ac:dyDescent="0.2">
      <c r="R322" s="26"/>
      <c r="S322" s="20"/>
      <c r="X322" s="14"/>
    </row>
    <row r="324" spans="14:26" x14ac:dyDescent="0.2">
      <c r="N324" s="20"/>
      <c r="R324" s="15"/>
      <c r="S324" s="20"/>
      <c r="X324" s="22"/>
      <c r="Y324" s="15"/>
    </row>
    <row r="325" spans="14:26" x14ac:dyDescent="0.2"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7" spans="14:26" x14ac:dyDescent="0.2">
      <c r="N327" s="20"/>
    </row>
    <row r="328" spans="14:26" x14ac:dyDescent="0.2">
      <c r="N328" s="25"/>
      <c r="P328" s="25"/>
      <c r="R328" s="25"/>
      <c r="S328" s="25"/>
      <c r="X328" s="25"/>
      <c r="Z328" s="20"/>
    </row>
    <row r="329" spans="14:26" x14ac:dyDescent="0.2">
      <c r="N329" s="20"/>
      <c r="R329" s="15"/>
      <c r="S329" s="20"/>
      <c r="X329" s="22"/>
      <c r="Y329" s="15"/>
    </row>
    <row r="330" spans="14:26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6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14:26" x14ac:dyDescent="0.2">
      <c r="R333" s="26"/>
      <c r="S333" s="20"/>
      <c r="W333" s="14"/>
      <c r="X333" s="14"/>
      <c r="Y333" s="27"/>
    </row>
    <row r="334" spans="14:26" x14ac:dyDescent="0.2">
      <c r="R334" s="26"/>
      <c r="S334" s="20"/>
      <c r="X334" s="14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39" spans="14:25" x14ac:dyDescent="0.2">
      <c r="N339" s="20"/>
    </row>
    <row r="340" spans="14:25" x14ac:dyDescent="0.2">
      <c r="N340" s="25"/>
      <c r="P340" s="25"/>
      <c r="R340" s="25"/>
      <c r="S340" s="25"/>
      <c r="X340" s="25"/>
    </row>
    <row r="342" spans="14:25" x14ac:dyDescent="0.2">
      <c r="N342" s="20"/>
      <c r="R342" s="15"/>
      <c r="S342" s="20"/>
      <c r="X342" s="22"/>
      <c r="Y342" s="15"/>
    </row>
    <row r="343" spans="14:25" x14ac:dyDescent="0.2"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46" spans="14:25" x14ac:dyDescent="0.2">
      <c r="R346" s="26"/>
      <c r="S346" s="20"/>
      <c r="W346" s="14"/>
      <c r="X346" s="14"/>
      <c r="Y346" s="27"/>
    </row>
    <row r="347" spans="14:25" x14ac:dyDescent="0.2">
      <c r="R347" s="26"/>
      <c r="S347" s="20"/>
      <c r="X347" s="14"/>
    </row>
    <row r="350" spans="14:25" x14ac:dyDescent="0.2">
      <c r="N350" s="25"/>
      <c r="P350" s="25"/>
      <c r="R350" s="25"/>
      <c r="S350" s="25"/>
      <c r="X350" s="25"/>
    </row>
    <row r="352" spans="14:25" x14ac:dyDescent="0.2">
      <c r="N352" s="20"/>
      <c r="R352" s="15"/>
      <c r="S352" s="20"/>
      <c r="X352" s="22"/>
      <c r="Y352" s="15"/>
    </row>
    <row r="353" spans="14:25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5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5" spans="14:25" x14ac:dyDescent="0.2">
      <c r="N355" s="20"/>
    </row>
    <row r="356" spans="14:25" x14ac:dyDescent="0.2">
      <c r="N356" s="25"/>
      <c r="P356" s="25"/>
      <c r="R356" s="25"/>
      <c r="S356" s="25"/>
      <c r="X356" s="25"/>
    </row>
    <row r="358" spans="14:25" x14ac:dyDescent="0.2">
      <c r="N358" s="20"/>
      <c r="R358" s="15"/>
      <c r="S358" s="20"/>
      <c r="X358" s="22"/>
      <c r="Y358" s="15"/>
    </row>
    <row r="359" spans="14:25" x14ac:dyDescent="0.2">
      <c r="R359" s="22"/>
      <c r="S359" s="20"/>
      <c r="T359" s="15"/>
      <c r="U359" s="15"/>
      <c r="V359" s="15"/>
      <c r="W359" s="15"/>
      <c r="X359" s="22"/>
      <c r="Y359" s="15"/>
    </row>
    <row r="360" spans="14:25" x14ac:dyDescent="0.2">
      <c r="N360" s="20"/>
      <c r="P360" s="20"/>
      <c r="R360" s="22"/>
      <c r="S360" s="20"/>
      <c r="T360" s="15"/>
      <c r="U360" s="15"/>
      <c r="V360" s="15"/>
      <c r="W360" s="15"/>
      <c r="X360" s="22"/>
      <c r="Y360" s="15"/>
    </row>
    <row r="364" spans="14:25" x14ac:dyDescent="0.2">
      <c r="R364" s="26"/>
      <c r="S364" s="20"/>
      <c r="W364" s="14"/>
      <c r="X364" s="14"/>
      <c r="Y364" s="27"/>
    </row>
    <row r="365" spans="14:25" x14ac:dyDescent="0.2">
      <c r="R365" s="26"/>
      <c r="S365" s="20"/>
      <c r="X365" s="14"/>
    </row>
    <row r="367" spans="14:25" x14ac:dyDescent="0.2">
      <c r="N367" s="20"/>
      <c r="R367" s="15"/>
      <c r="S367" s="20"/>
      <c r="X367" s="22"/>
      <c r="Y367" s="15"/>
    </row>
    <row r="368" spans="14:25" x14ac:dyDescent="0.2">
      <c r="R368" s="22"/>
      <c r="S368" s="20"/>
      <c r="T368" s="15"/>
      <c r="U368" s="15"/>
      <c r="V368" s="15"/>
      <c r="W368" s="15"/>
      <c r="X368" s="22"/>
      <c r="Y368" s="15"/>
    </row>
    <row r="369" spans="14:26" x14ac:dyDescent="0.2"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1" spans="14:26" x14ac:dyDescent="0.2">
      <c r="R371" s="26"/>
      <c r="S371" s="20"/>
      <c r="W371" s="14"/>
      <c r="X371" s="14"/>
      <c r="Y371" s="27"/>
    </row>
    <row r="372" spans="14:26" x14ac:dyDescent="0.2">
      <c r="R372" s="26"/>
      <c r="S372" s="20"/>
      <c r="X372" s="14"/>
      <c r="Y372" s="27"/>
      <c r="Z372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Z361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9.44140625" style="11" customWidth="1"/>
    <col min="4" max="4" width="18" style="11" customWidth="1"/>
    <col min="5" max="5" width="17.44140625" style="43" customWidth="1"/>
    <col min="6" max="6" width="13.77734375" style="43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3" t="s">
        <v>130</v>
      </c>
      <c r="B1" s="13"/>
      <c r="C1" s="13"/>
      <c r="D1" s="12"/>
      <c r="E1" s="64"/>
      <c r="F1" s="64"/>
      <c r="G1" s="13"/>
      <c r="H1" s="13"/>
      <c r="I1" s="13"/>
      <c r="J1" s="13"/>
      <c r="K1" s="1"/>
    </row>
    <row r="2" spans="1:11" ht="13" x14ac:dyDescent="0.3">
      <c r="A2" s="83" t="s">
        <v>142</v>
      </c>
      <c r="B2" s="13"/>
      <c r="C2" s="13"/>
      <c r="D2" s="12"/>
      <c r="E2" s="64"/>
      <c r="F2" s="64"/>
      <c r="G2" s="13"/>
      <c r="H2" s="13"/>
      <c r="I2" s="13"/>
      <c r="J2" s="13"/>
      <c r="K2" s="1"/>
    </row>
    <row r="3" spans="1:11" ht="13" x14ac:dyDescent="0.3">
      <c r="A3" s="83" t="s">
        <v>213</v>
      </c>
      <c r="B3" s="13"/>
      <c r="C3" s="13"/>
      <c r="D3" s="12"/>
      <c r="E3" s="64"/>
      <c r="F3" s="64"/>
      <c r="G3" s="13"/>
      <c r="H3" s="13"/>
      <c r="I3" s="13"/>
      <c r="J3" s="13"/>
      <c r="K3" s="1"/>
    </row>
    <row r="4" spans="1:11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1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1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11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11" s="30" customFormat="1" ht="11.5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11" ht="10.5" x14ac:dyDescent="0.25">
      <c r="A9" s="28" t="s">
        <v>25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24</v>
      </c>
      <c r="B11" s="20" t="s">
        <v>228</v>
      </c>
      <c r="C11" s="36">
        <v>4804136</v>
      </c>
      <c r="D11" s="152">
        <v>37778</v>
      </c>
      <c r="E11" s="37">
        <v>3677</v>
      </c>
      <c r="F11" s="37">
        <v>6199</v>
      </c>
      <c r="G11" s="153">
        <f>ROUND(F11/E11,5)</f>
        <v>1.6858900000000001</v>
      </c>
      <c r="H11" s="154">
        <f>ROUND(C11/I11*G11,2)</f>
        <v>428.03</v>
      </c>
      <c r="I11" s="155">
        <v>18922</v>
      </c>
      <c r="J11" s="38">
        <f>ROUND(C11*G11,0)*(1.005)</f>
        <v>8139741.2249999987</v>
      </c>
    </row>
    <row r="12" spans="1:11" x14ac:dyDescent="0.2">
      <c r="A12" s="20" t="s">
        <v>30</v>
      </c>
      <c r="B12" s="20" t="s">
        <v>229</v>
      </c>
      <c r="C12" s="99">
        <v>21175050</v>
      </c>
      <c r="D12" s="49">
        <v>38032</v>
      </c>
      <c r="E12" s="37">
        <v>3802</v>
      </c>
      <c r="F12" s="37">
        <v>6199</v>
      </c>
      <c r="G12" s="153">
        <f>ROUND(F12/E12,5)</f>
        <v>1.63046</v>
      </c>
      <c r="H12" s="154">
        <f>ROUND(C12/I12*G12,2)</f>
        <v>215.26</v>
      </c>
      <c r="I12" s="50">
        <v>160385</v>
      </c>
      <c r="J12" s="38">
        <f>ROUND(C12*G12,0)*(1.005)</f>
        <v>34697697.359999999</v>
      </c>
    </row>
    <row r="13" spans="1:11" customFormat="1" ht="10.5" x14ac:dyDescent="0.25">
      <c r="A13" s="41"/>
      <c r="B13" s="42"/>
      <c r="C13" s="36"/>
      <c r="D13" s="33"/>
      <c r="E13" s="34"/>
      <c r="F13" s="6"/>
      <c r="G13" s="7"/>
      <c r="H13" s="9"/>
      <c r="I13" s="4"/>
      <c r="J13" s="10"/>
    </row>
    <row r="14" spans="1:11" ht="10.5" x14ac:dyDescent="0.25">
      <c r="A14" s="3"/>
      <c r="B14" s="3" t="s">
        <v>16</v>
      </c>
      <c r="C14" s="4"/>
      <c r="D14" s="5"/>
      <c r="E14" s="6"/>
      <c r="F14" s="6"/>
      <c r="G14" s="7"/>
      <c r="H14" s="6"/>
      <c r="I14" s="8">
        <f>SUM(I11:I13)</f>
        <v>179307</v>
      </c>
      <c r="J14" s="8">
        <f>SUM(J11:J13)</f>
        <v>42837438.585000001</v>
      </c>
      <c r="K14" s="1"/>
    </row>
    <row r="15" spans="1:11" ht="10.5" x14ac:dyDescent="0.25">
      <c r="A15" s="3"/>
      <c r="B15" s="3"/>
      <c r="C15" s="4"/>
      <c r="D15" s="5"/>
      <c r="E15" s="6"/>
      <c r="F15" s="6"/>
      <c r="G15" s="7"/>
      <c r="H15" s="6"/>
      <c r="I15" s="8"/>
      <c r="J15" s="8"/>
      <c r="K15" s="1"/>
    </row>
    <row r="16" spans="1:11" ht="10.5" x14ac:dyDescent="0.25">
      <c r="A16" s="3"/>
      <c r="B16" s="3" t="s">
        <v>140</v>
      </c>
      <c r="C16" s="4"/>
      <c r="D16" s="5"/>
      <c r="E16" s="6"/>
      <c r="F16" s="6"/>
      <c r="G16" s="7"/>
      <c r="H16" s="9">
        <f>ROUND(J14/I14,2)</f>
        <v>238.91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9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7"/>
      <c r="H18" s="6"/>
      <c r="I18" s="8"/>
      <c r="J18" s="8"/>
      <c r="K18" s="1"/>
      <c r="N18" s="20"/>
    </row>
    <row r="19" spans="1:25" ht="10.5" x14ac:dyDescent="0.25">
      <c r="A19" s="3"/>
      <c r="B19" s="3"/>
      <c r="C19" s="2"/>
      <c r="D19" s="1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/>
      <c r="C20" s="2"/>
      <c r="D20" s="1"/>
      <c r="E20" s="6"/>
      <c r="F20" s="6"/>
      <c r="G20" s="21"/>
      <c r="H20" s="6"/>
      <c r="I20" s="8"/>
      <c r="J20" s="8"/>
      <c r="K20" s="1"/>
      <c r="N20" s="20"/>
      <c r="R20" s="15"/>
      <c r="S20" s="20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  <c r="R21" s="22"/>
      <c r="S21" s="20"/>
      <c r="T21" s="15"/>
      <c r="U21" s="15"/>
      <c r="V21" s="15"/>
      <c r="W21" s="15"/>
      <c r="X21" s="22"/>
      <c r="Y21" s="15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  <c r="N22" s="20"/>
      <c r="P22" s="20"/>
      <c r="R22" s="22"/>
      <c r="S22" s="20"/>
      <c r="T22" s="15"/>
      <c r="U22" s="15"/>
      <c r="V22" s="15"/>
      <c r="W22" s="15"/>
      <c r="X22" s="22"/>
      <c r="Y22" s="15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4"/>
      <c r="F26" s="34"/>
      <c r="G26" s="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34"/>
      <c r="F27" s="34"/>
      <c r="G27" s="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34"/>
      <c r="F28" s="34"/>
      <c r="G28" s="1"/>
      <c r="H28" s="23"/>
      <c r="I28" s="1"/>
      <c r="J28" s="8"/>
      <c r="K28" s="1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H31" s="18"/>
      <c r="J31" s="24"/>
    </row>
    <row r="32" spans="1:25" x14ac:dyDescent="0.2">
      <c r="A32" s="20"/>
      <c r="C32" s="14"/>
      <c r="H32" s="18"/>
      <c r="J32" s="24"/>
    </row>
    <row r="33" spans="1:25" x14ac:dyDescent="0.2">
      <c r="A33" s="20"/>
      <c r="C33" s="14"/>
      <c r="G33" s="17"/>
      <c r="H33" s="18"/>
      <c r="J33" s="24"/>
    </row>
    <row r="34" spans="1:25" x14ac:dyDescent="0.2">
      <c r="A34" s="20"/>
      <c r="C34" s="14"/>
      <c r="G34" s="17"/>
      <c r="H34" s="18"/>
      <c r="J34" s="14"/>
      <c r="N34" s="20"/>
      <c r="R34" s="15"/>
      <c r="S34" s="20"/>
      <c r="X34" s="22"/>
      <c r="Y34" s="15"/>
    </row>
    <row r="35" spans="1:25" x14ac:dyDescent="0.2">
      <c r="A35" s="20"/>
      <c r="C35" s="14"/>
      <c r="G35" s="17"/>
      <c r="H35" s="18"/>
      <c r="J35" s="14"/>
      <c r="R35" s="22"/>
      <c r="S35" s="20"/>
      <c r="T35" s="15"/>
      <c r="U35" s="15"/>
      <c r="V35" s="15"/>
      <c r="W35" s="15"/>
      <c r="X35" s="22"/>
      <c r="Y35" s="15"/>
    </row>
    <row r="36" spans="1:25" x14ac:dyDescent="0.2">
      <c r="A36" s="20"/>
      <c r="C36" s="14"/>
      <c r="G36" s="17"/>
      <c r="H36" s="18"/>
      <c r="J36" s="14"/>
      <c r="N36" s="20"/>
      <c r="P36" s="20"/>
      <c r="R36" s="22"/>
      <c r="S36" s="20"/>
      <c r="T36" s="15"/>
      <c r="U36" s="15"/>
      <c r="V36" s="15"/>
      <c r="W36" s="15"/>
      <c r="X36" s="22"/>
      <c r="Y36" s="15"/>
    </row>
    <row r="37" spans="1:25" x14ac:dyDescent="0.2">
      <c r="A37" s="20"/>
      <c r="C37" s="14"/>
      <c r="G37" s="17"/>
      <c r="H37" s="18"/>
      <c r="J37" s="14"/>
    </row>
    <row r="38" spans="1:25" x14ac:dyDescent="0.2">
      <c r="A38" s="20"/>
      <c r="C38" s="14"/>
      <c r="G38" s="17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H50" s="18"/>
      <c r="J50" s="14"/>
    </row>
    <row r="51" spans="3:25" x14ac:dyDescent="0.2">
      <c r="C51" s="14"/>
      <c r="G51" s="17"/>
      <c r="H51" s="18"/>
      <c r="J51" s="14"/>
    </row>
    <row r="52" spans="3:25" x14ac:dyDescent="0.2">
      <c r="C52" s="14"/>
      <c r="G52" s="17"/>
      <c r="H52" s="18"/>
      <c r="J52" s="14"/>
      <c r="N52" s="20"/>
      <c r="R52" s="15"/>
      <c r="S52" s="20"/>
      <c r="X52" s="22"/>
      <c r="Y52" s="15"/>
    </row>
    <row r="53" spans="3:25" x14ac:dyDescent="0.2"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3:25" x14ac:dyDescent="0.2"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3:25" x14ac:dyDescent="0.2">
      <c r="C55" s="14"/>
      <c r="G55" s="17"/>
      <c r="H55" s="18"/>
      <c r="J55" s="14"/>
    </row>
    <row r="56" spans="3:25" x14ac:dyDescent="0.2">
      <c r="C56" s="14"/>
      <c r="H56" s="18"/>
      <c r="J56" s="14"/>
    </row>
    <row r="57" spans="3:25" x14ac:dyDescent="0.2">
      <c r="C57" s="14"/>
      <c r="G57" s="17"/>
      <c r="H57" s="18"/>
      <c r="J57" s="14"/>
    </row>
    <row r="58" spans="3:25" x14ac:dyDescent="0.2">
      <c r="C58" s="14"/>
      <c r="G58" s="17"/>
      <c r="H58" s="18"/>
      <c r="J58" s="14"/>
      <c r="N58" s="20"/>
      <c r="R58" s="15"/>
      <c r="S58" s="20"/>
      <c r="X58" s="22"/>
      <c r="Y58" s="15"/>
    </row>
    <row r="59" spans="3:25" x14ac:dyDescent="0.2"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3:25" x14ac:dyDescent="0.2"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3:25" x14ac:dyDescent="0.2">
      <c r="C61" s="14"/>
      <c r="G61" s="17"/>
      <c r="H61" s="18"/>
      <c r="J61" s="14"/>
      <c r="N61" s="20"/>
    </row>
    <row r="62" spans="3:25" x14ac:dyDescent="0.2">
      <c r="C62" s="14"/>
      <c r="G62" s="17"/>
      <c r="H62" s="18"/>
      <c r="J62" s="14"/>
      <c r="N62" s="25"/>
      <c r="P62" s="25"/>
      <c r="R62" s="25"/>
      <c r="S62" s="25"/>
      <c r="X62" s="25"/>
    </row>
    <row r="63" spans="3:25" x14ac:dyDescent="0.2">
      <c r="C63" s="14"/>
      <c r="G63" s="17"/>
      <c r="H63" s="18"/>
      <c r="J63" s="14"/>
    </row>
    <row r="64" spans="3:25" x14ac:dyDescent="0.2">
      <c r="C64" s="14"/>
      <c r="G64" s="17"/>
      <c r="H64" s="18"/>
      <c r="J64" s="14"/>
    </row>
    <row r="65" spans="3:26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6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H70" s="18"/>
      <c r="J70" s="14"/>
    </row>
    <row r="71" spans="3:26" x14ac:dyDescent="0.2">
      <c r="C71" s="14"/>
      <c r="H71" s="18"/>
      <c r="J71" s="14"/>
    </row>
    <row r="72" spans="3:26" x14ac:dyDescent="0.2">
      <c r="C72" s="14"/>
      <c r="G72" s="17"/>
      <c r="H72" s="18"/>
      <c r="J72" s="14"/>
      <c r="Z72" s="20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G78" s="17"/>
      <c r="H78" s="18"/>
      <c r="J78" s="14"/>
      <c r="R78" s="26"/>
      <c r="S78" s="20"/>
      <c r="X78" s="14"/>
    </row>
    <row r="79" spans="3:26" x14ac:dyDescent="0.2">
      <c r="C79" s="14"/>
      <c r="G79" s="17"/>
      <c r="H79" s="18"/>
      <c r="J79" s="14"/>
    </row>
    <row r="80" spans="3:26" x14ac:dyDescent="0.2">
      <c r="C80" s="14"/>
      <c r="G80" s="17"/>
      <c r="H80" s="18"/>
      <c r="J80" s="14"/>
      <c r="N80" s="20"/>
      <c r="R80" s="15"/>
      <c r="S80" s="20"/>
      <c r="X80" s="22"/>
      <c r="Y80" s="15"/>
    </row>
    <row r="81" spans="3:25" x14ac:dyDescent="0.2">
      <c r="C81" s="14"/>
      <c r="G81" s="17"/>
      <c r="H81" s="18"/>
      <c r="J81" s="14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  <c r="N82" s="20"/>
      <c r="P82" s="20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</row>
    <row r="84" spans="3:25" x14ac:dyDescent="0.2">
      <c r="C84" s="14"/>
      <c r="H84" s="18"/>
      <c r="J84" s="14"/>
    </row>
    <row r="85" spans="3:25" x14ac:dyDescent="0.2">
      <c r="C85" s="14"/>
      <c r="G85" s="17"/>
      <c r="H85" s="18"/>
      <c r="J85" s="14"/>
    </row>
    <row r="86" spans="3:25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5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G95" s="17"/>
      <c r="H95" s="18"/>
      <c r="J95" s="14"/>
    </row>
    <row r="96" spans="3:25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G115" s="17"/>
      <c r="H115" s="18"/>
      <c r="J115" s="14"/>
      <c r="Z115" s="20"/>
    </row>
    <row r="116" spans="3:26" x14ac:dyDescent="0.2">
      <c r="C116" s="14"/>
      <c r="G116" s="17"/>
      <c r="H116" s="18"/>
      <c r="J116" s="14"/>
      <c r="N116" s="20"/>
    </row>
    <row r="117" spans="3:26" x14ac:dyDescent="0.2">
      <c r="C117" s="14"/>
      <c r="G117" s="17"/>
      <c r="H117" s="18"/>
      <c r="J117" s="14"/>
      <c r="N117" s="20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  <c r="N119" s="20"/>
      <c r="R119" s="15"/>
      <c r="S119" s="20"/>
      <c r="X119" s="22"/>
      <c r="Y119" s="15"/>
    </row>
    <row r="120" spans="3:26" x14ac:dyDescent="0.2">
      <c r="C120" s="14"/>
      <c r="G120" s="17"/>
      <c r="H120" s="18"/>
      <c r="J120" s="14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  <c r="N121" s="20"/>
      <c r="P121" s="20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6"/>
      <c r="J124" s="14"/>
    </row>
    <row r="125" spans="3:26" x14ac:dyDescent="0.2">
      <c r="C125" s="14"/>
      <c r="G125" s="17"/>
      <c r="H125" s="16"/>
      <c r="J125" s="14"/>
      <c r="R125" s="26"/>
      <c r="S125" s="20"/>
      <c r="W125" s="14"/>
      <c r="X125" s="14"/>
      <c r="Y125" s="27"/>
    </row>
    <row r="126" spans="3:26" x14ac:dyDescent="0.2">
      <c r="C126" s="14"/>
      <c r="G126" s="17"/>
      <c r="H126" s="16"/>
      <c r="J126" s="14"/>
      <c r="R126" s="26"/>
      <c r="S126" s="20"/>
      <c r="X126" s="14"/>
    </row>
    <row r="127" spans="3:26" x14ac:dyDescent="0.2">
      <c r="C127" s="14"/>
      <c r="G127" s="17"/>
      <c r="H127" s="16"/>
      <c r="J127" s="14"/>
    </row>
    <row r="128" spans="3:26" x14ac:dyDescent="0.2">
      <c r="C128" s="14"/>
      <c r="G128" s="17"/>
      <c r="H128" s="16"/>
      <c r="J128" s="14"/>
      <c r="N128" s="20"/>
      <c r="R128" s="15"/>
      <c r="S128" s="20"/>
      <c r="X128" s="22"/>
      <c r="Y128" s="15"/>
    </row>
    <row r="129" spans="3:25" x14ac:dyDescent="0.2">
      <c r="C129" s="14"/>
      <c r="G129" s="17"/>
      <c r="H129" s="16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6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</row>
    <row r="132" spans="3:25" x14ac:dyDescent="0.2">
      <c r="C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</row>
    <row r="140" spans="3:25" x14ac:dyDescent="0.2">
      <c r="C140" s="14"/>
      <c r="N140" s="25"/>
      <c r="P140" s="25"/>
      <c r="R140" s="25"/>
      <c r="S140" s="25"/>
      <c r="X140" s="25"/>
    </row>
    <row r="141" spans="3:25" x14ac:dyDescent="0.2">
      <c r="C141" s="14"/>
    </row>
    <row r="142" spans="3:25" x14ac:dyDescent="0.2">
      <c r="C142" s="14"/>
      <c r="N142" s="20"/>
      <c r="R142" s="15"/>
      <c r="S142" s="20"/>
      <c r="X142" s="22"/>
      <c r="Y142" s="15"/>
    </row>
    <row r="143" spans="3:25" x14ac:dyDescent="0.2">
      <c r="C143" s="14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14:26" x14ac:dyDescent="0.2">
      <c r="N145" s="20"/>
    </row>
    <row r="146" spans="14:26" x14ac:dyDescent="0.2">
      <c r="N146" s="25"/>
      <c r="P146" s="25"/>
      <c r="R146" s="25"/>
      <c r="S146" s="25"/>
      <c r="X146" s="25"/>
    </row>
    <row r="148" spans="14:26" x14ac:dyDescent="0.2">
      <c r="N148" s="20"/>
      <c r="R148" s="15"/>
      <c r="S148" s="20"/>
      <c r="X148" s="22"/>
      <c r="Y148" s="15"/>
    </row>
    <row r="149" spans="14:26" x14ac:dyDescent="0.2">
      <c r="R149" s="22"/>
      <c r="S149" s="20"/>
      <c r="T149" s="15"/>
      <c r="U149" s="15"/>
      <c r="V149" s="15"/>
      <c r="W149" s="15"/>
      <c r="X149" s="22"/>
      <c r="Y149" s="15"/>
    </row>
    <row r="150" spans="14:26" x14ac:dyDescent="0.2"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4" spans="14:26" x14ac:dyDescent="0.2">
      <c r="R154" s="26"/>
      <c r="S154" s="20"/>
      <c r="W154" s="14"/>
      <c r="X154" s="14"/>
      <c r="Y154" s="27"/>
    </row>
    <row r="155" spans="14:26" x14ac:dyDescent="0.2">
      <c r="R155" s="26"/>
      <c r="S155" s="20"/>
      <c r="X155" s="14"/>
      <c r="Z155" s="20"/>
    </row>
    <row r="156" spans="14:26" x14ac:dyDescent="0.2">
      <c r="N156" s="20"/>
      <c r="R156" s="15"/>
      <c r="S156" s="20"/>
      <c r="X156" s="22"/>
      <c r="Y156" s="15"/>
    </row>
    <row r="157" spans="14:26" x14ac:dyDescent="0.2">
      <c r="R157" s="22"/>
      <c r="S157" s="20"/>
      <c r="T157" s="15"/>
      <c r="U157" s="15"/>
      <c r="V157" s="15"/>
      <c r="W157" s="15"/>
      <c r="X157" s="22"/>
      <c r="Y157" s="15"/>
    </row>
    <row r="158" spans="14:26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0" spans="14:26" x14ac:dyDescent="0.2">
      <c r="R160" s="26"/>
      <c r="S160" s="20"/>
      <c r="W160" s="14"/>
      <c r="X160" s="14"/>
      <c r="Y160" s="27"/>
    </row>
    <row r="161" spans="14:25" x14ac:dyDescent="0.2">
      <c r="R161" s="26"/>
      <c r="S161" s="20"/>
      <c r="X161" s="14"/>
    </row>
    <row r="163" spans="14:25" x14ac:dyDescent="0.2">
      <c r="N163" s="20"/>
      <c r="R163" s="15"/>
      <c r="S163" s="20"/>
      <c r="X163" s="22"/>
      <c r="Y163" s="15"/>
    </row>
    <row r="164" spans="14:25" x14ac:dyDescent="0.2">
      <c r="R164" s="22"/>
      <c r="S164" s="20"/>
      <c r="T164" s="15"/>
      <c r="U164" s="15"/>
      <c r="V164" s="15"/>
      <c r="W164" s="15"/>
      <c r="X164" s="22"/>
      <c r="Y164" s="15"/>
    </row>
    <row r="165" spans="14:25" x14ac:dyDescent="0.2"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66" spans="14:25" x14ac:dyDescent="0.2">
      <c r="N166" s="20"/>
    </row>
    <row r="167" spans="14:25" x14ac:dyDescent="0.2">
      <c r="N167" s="25"/>
      <c r="P167" s="25"/>
      <c r="R167" s="25"/>
      <c r="S167" s="25"/>
      <c r="X167" s="25"/>
    </row>
    <row r="169" spans="14:25" x14ac:dyDescent="0.2">
      <c r="N169" s="20"/>
      <c r="R169" s="15"/>
      <c r="S169" s="20"/>
      <c r="X169" s="22"/>
      <c r="Y169" s="15"/>
    </row>
    <row r="170" spans="14:25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7" spans="14:25" x14ac:dyDescent="0.2">
      <c r="R177" s="26"/>
      <c r="S177" s="20"/>
      <c r="W177" s="14"/>
      <c r="X177" s="14"/>
      <c r="Y177" s="27"/>
    </row>
    <row r="178" spans="14:25" x14ac:dyDescent="0.2">
      <c r="R178" s="26"/>
      <c r="S178" s="20"/>
      <c r="X178" s="14"/>
    </row>
    <row r="180" spans="14:25" x14ac:dyDescent="0.2">
      <c r="N180" s="20"/>
      <c r="R180" s="15"/>
      <c r="S180" s="20"/>
      <c r="X180" s="22"/>
      <c r="Y180" s="15"/>
    </row>
    <row r="181" spans="14:25" x14ac:dyDescent="0.2">
      <c r="R181" s="22"/>
      <c r="S181" s="20"/>
      <c r="T181" s="15"/>
      <c r="U181" s="15"/>
      <c r="V181" s="15"/>
      <c r="W181" s="15"/>
      <c r="X181" s="22"/>
      <c r="Y181" s="15"/>
    </row>
    <row r="182" spans="14:25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4" spans="14:25" x14ac:dyDescent="0.2">
      <c r="R184" s="26"/>
      <c r="S184" s="20"/>
      <c r="W184" s="14"/>
      <c r="X184" s="14"/>
      <c r="Y184" s="27"/>
    </row>
    <row r="185" spans="14:25" x14ac:dyDescent="0.2">
      <c r="R185" s="26"/>
      <c r="S185" s="20"/>
      <c r="X185" s="14"/>
    </row>
    <row r="187" spans="14:25" x14ac:dyDescent="0.2">
      <c r="N187" s="20"/>
      <c r="R187" s="15"/>
      <c r="S187" s="20"/>
      <c r="X187" s="22"/>
      <c r="Y187" s="15"/>
    </row>
    <row r="188" spans="14:25" x14ac:dyDescent="0.2">
      <c r="R188" s="22"/>
      <c r="S188" s="20"/>
      <c r="T188" s="15"/>
      <c r="U188" s="15"/>
      <c r="V188" s="15"/>
      <c r="W188" s="15"/>
      <c r="X188" s="22"/>
      <c r="Y188" s="15"/>
    </row>
    <row r="189" spans="14:25" x14ac:dyDescent="0.2"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1" spans="14:25" x14ac:dyDescent="0.2">
      <c r="R191" s="26"/>
      <c r="S191" s="20"/>
      <c r="W191" s="14"/>
      <c r="X191" s="14"/>
      <c r="Y191" s="27"/>
    </row>
    <row r="192" spans="14:25" x14ac:dyDescent="0.2">
      <c r="R192" s="26"/>
      <c r="S192" s="20"/>
      <c r="X192" s="14"/>
    </row>
    <row r="196" spans="14:26" x14ac:dyDescent="0.2">
      <c r="Z196" s="20"/>
    </row>
    <row r="197" spans="14:26" x14ac:dyDescent="0.2">
      <c r="N197" s="20"/>
    </row>
    <row r="198" spans="14:26" x14ac:dyDescent="0.2">
      <c r="N198" s="20"/>
    </row>
    <row r="200" spans="14:26" x14ac:dyDescent="0.2">
      <c r="N200" s="20"/>
      <c r="R200" s="15"/>
      <c r="S200" s="20"/>
      <c r="X200" s="22"/>
      <c r="Y200" s="15"/>
    </row>
    <row r="201" spans="14:26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6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6" x14ac:dyDescent="0.2">
      <c r="R204" s="26"/>
      <c r="S204" s="20"/>
      <c r="W204" s="14"/>
      <c r="X204" s="14"/>
      <c r="Y204" s="27"/>
    </row>
    <row r="205" spans="14:26" x14ac:dyDescent="0.2">
      <c r="R205" s="26"/>
      <c r="S205" s="20"/>
      <c r="X205" s="14"/>
    </row>
    <row r="207" spans="14:26" x14ac:dyDescent="0.2">
      <c r="N207" s="20"/>
      <c r="R207" s="15"/>
      <c r="S207" s="20"/>
      <c r="X207" s="22"/>
      <c r="Y207" s="15"/>
    </row>
    <row r="208" spans="14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4" spans="14:25" x14ac:dyDescent="0.2">
      <c r="R214" s="26"/>
      <c r="S214" s="20"/>
      <c r="W214" s="14"/>
      <c r="X214" s="14"/>
      <c r="Y214" s="27"/>
    </row>
    <row r="215" spans="14:25" x14ac:dyDescent="0.2">
      <c r="R215" s="26"/>
      <c r="S215" s="20"/>
      <c r="X215" s="14"/>
    </row>
    <row r="217" spans="14:25" x14ac:dyDescent="0.2">
      <c r="N217" s="20"/>
      <c r="R217" s="15"/>
      <c r="S217" s="20"/>
      <c r="X217" s="22"/>
      <c r="Y217" s="15"/>
    </row>
    <row r="218" spans="14:25" x14ac:dyDescent="0.2">
      <c r="R218" s="22"/>
      <c r="S218" s="20"/>
      <c r="T218" s="15"/>
      <c r="U218" s="15"/>
      <c r="V218" s="15"/>
      <c r="W218" s="15"/>
      <c r="X218" s="22"/>
      <c r="Y218" s="15"/>
    </row>
    <row r="219" spans="14:25" x14ac:dyDescent="0.2"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</row>
    <row r="221" spans="14:25" x14ac:dyDescent="0.2">
      <c r="N221" s="25"/>
      <c r="P221" s="25"/>
      <c r="R221" s="25"/>
      <c r="S221" s="25"/>
      <c r="X221" s="25"/>
    </row>
    <row r="223" spans="14:25" x14ac:dyDescent="0.2">
      <c r="N223" s="20"/>
      <c r="R223" s="15"/>
      <c r="S223" s="20"/>
      <c r="X223" s="22"/>
      <c r="Y223" s="15"/>
    </row>
    <row r="224" spans="14:25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</row>
    <row r="227" spans="14:25" x14ac:dyDescent="0.2">
      <c r="N227" s="25"/>
      <c r="P227" s="25"/>
      <c r="R227" s="25"/>
      <c r="S227" s="25"/>
      <c r="X227" s="25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8" spans="14:25" x14ac:dyDescent="0.2">
      <c r="N238" s="25"/>
      <c r="P238" s="25"/>
      <c r="R238" s="25"/>
      <c r="S238" s="25"/>
      <c r="X238" s="25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4" spans="14:25" x14ac:dyDescent="0.2">
      <c r="R244" s="26"/>
      <c r="S244" s="20"/>
      <c r="W244" s="14"/>
      <c r="X244" s="14"/>
      <c r="Y244" s="27"/>
    </row>
    <row r="245" spans="14:25" x14ac:dyDescent="0.2">
      <c r="R245" s="26"/>
      <c r="S245" s="20"/>
      <c r="X245" s="14"/>
    </row>
    <row r="248" spans="14:25" x14ac:dyDescent="0.2">
      <c r="N248" s="25"/>
      <c r="P248" s="25"/>
      <c r="R248" s="25"/>
      <c r="S248" s="25"/>
      <c r="X248" s="25"/>
    </row>
    <row r="250" spans="14:25" x14ac:dyDescent="0.2">
      <c r="N250" s="20"/>
      <c r="R250" s="15"/>
      <c r="S250" s="20"/>
      <c r="X250" s="22"/>
      <c r="Y250" s="15"/>
    </row>
    <row r="251" spans="14:25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4" spans="14:25" x14ac:dyDescent="0.2">
      <c r="R254" s="26"/>
      <c r="S254" s="20"/>
      <c r="W254" s="14"/>
      <c r="X254" s="14"/>
      <c r="Y254" s="27"/>
    </row>
    <row r="255" spans="14:25" x14ac:dyDescent="0.2">
      <c r="R255" s="26"/>
      <c r="S255" s="20"/>
      <c r="X255" s="14"/>
    </row>
    <row r="257" spans="14:25" x14ac:dyDescent="0.2">
      <c r="N257" s="20"/>
      <c r="R257" s="15"/>
      <c r="S257" s="20"/>
      <c r="X257" s="22"/>
      <c r="Y257" s="15"/>
    </row>
    <row r="258" spans="14:25" x14ac:dyDescent="0.2">
      <c r="R258" s="22"/>
      <c r="S258" s="20"/>
      <c r="T258" s="15"/>
      <c r="U258" s="15"/>
      <c r="V258" s="15"/>
      <c r="W258" s="15"/>
      <c r="X258" s="22"/>
      <c r="Y258" s="15"/>
    </row>
    <row r="259" spans="14:25" x14ac:dyDescent="0.2">
      <c r="N259" s="20"/>
      <c r="P259" s="20"/>
      <c r="R259" s="22"/>
      <c r="S259" s="20"/>
      <c r="T259" s="15"/>
      <c r="U259" s="15"/>
      <c r="V259" s="15"/>
      <c r="W259" s="15"/>
      <c r="X259" s="22"/>
      <c r="Y259" s="15"/>
    </row>
    <row r="261" spans="14:25" x14ac:dyDescent="0.2">
      <c r="R261" s="26"/>
      <c r="S261" s="20"/>
      <c r="W261" s="14"/>
      <c r="X261" s="14"/>
      <c r="Y261" s="27"/>
    </row>
    <row r="262" spans="14:25" x14ac:dyDescent="0.2">
      <c r="R262" s="26"/>
      <c r="S262" s="20"/>
      <c r="X262" s="14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14:25" x14ac:dyDescent="0.2">
      <c r="R268" s="26"/>
      <c r="S268" s="20"/>
      <c r="W268" s="14"/>
      <c r="X268" s="14"/>
      <c r="Y268" s="27"/>
    </row>
    <row r="269" spans="14:25" x14ac:dyDescent="0.2">
      <c r="R269" s="26"/>
      <c r="S269" s="20"/>
      <c r="X269" s="14"/>
    </row>
    <row r="278" spans="14:26" x14ac:dyDescent="0.2">
      <c r="Z278" s="20"/>
    </row>
    <row r="279" spans="14:26" x14ac:dyDescent="0.2">
      <c r="N279" s="20"/>
    </row>
    <row r="280" spans="14:26" x14ac:dyDescent="0.2">
      <c r="N280" s="20"/>
    </row>
    <row r="282" spans="14:26" x14ac:dyDescent="0.2">
      <c r="N282" s="20"/>
      <c r="R282" s="15"/>
      <c r="S282" s="20"/>
      <c r="X282" s="22"/>
      <c r="Y282" s="15"/>
    </row>
    <row r="283" spans="14:26" x14ac:dyDescent="0.2">
      <c r="R283" s="22"/>
      <c r="S283" s="20"/>
      <c r="T283" s="15"/>
      <c r="U283" s="15"/>
      <c r="V283" s="15"/>
      <c r="W283" s="15"/>
      <c r="X283" s="22"/>
      <c r="Y283" s="15"/>
    </row>
    <row r="284" spans="14:26" x14ac:dyDescent="0.2"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90" spans="14:25" x14ac:dyDescent="0.2">
      <c r="R290" s="26"/>
      <c r="S290" s="20"/>
      <c r="W290" s="14"/>
      <c r="X290" s="14"/>
      <c r="Y290" s="27"/>
    </row>
    <row r="291" spans="14:25" x14ac:dyDescent="0.2">
      <c r="R291" s="26"/>
      <c r="S291" s="20"/>
      <c r="X291" s="14"/>
    </row>
    <row r="293" spans="14:25" x14ac:dyDescent="0.2">
      <c r="N293" s="20"/>
      <c r="R293" s="15"/>
      <c r="S293" s="20"/>
      <c r="X293" s="22"/>
      <c r="Y293" s="15"/>
    </row>
    <row r="294" spans="14:25" x14ac:dyDescent="0.2">
      <c r="R294" s="22"/>
      <c r="S294" s="20"/>
      <c r="T294" s="15"/>
      <c r="U294" s="15"/>
      <c r="V294" s="15"/>
      <c r="W294" s="15"/>
      <c r="X294" s="22"/>
      <c r="Y294" s="15"/>
    </row>
    <row r="295" spans="14:25" x14ac:dyDescent="0.2"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302" spans="14:25" x14ac:dyDescent="0.2">
      <c r="R302" s="26"/>
      <c r="S302" s="20"/>
      <c r="W302" s="14"/>
      <c r="X302" s="14"/>
      <c r="Y302" s="27"/>
    </row>
    <row r="303" spans="14:25" x14ac:dyDescent="0.2">
      <c r="R303" s="26"/>
      <c r="S303" s="20"/>
      <c r="X303" s="14"/>
    </row>
    <row r="305" spans="14:26" x14ac:dyDescent="0.2">
      <c r="N305" s="20"/>
      <c r="R305" s="15"/>
      <c r="S305" s="20"/>
      <c r="X305" s="22"/>
      <c r="Y305" s="15"/>
    </row>
    <row r="306" spans="14:26" x14ac:dyDescent="0.2">
      <c r="R306" s="22"/>
      <c r="S306" s="20"/>
      <c r="T306" s="15"/>
      <c r="U306" s="15"/>
      <c r="V306" s="15"/>
      <c r="W306" s="15"/>
      <c r="X306" s="22"/>
      <c r="Y306" s="15"/>
    </row>
    <row r="307" spans="14:26" x14ac:dyDescent="0.2">
      <c r="N307" s="20"/>
      <c r="P307" s="20"/>
      <c r="R307" s="22"/>
      <c r="S307" s="20"/>
      <c r="T307" s="15"/>
      <c r="U307" s="15"/>
      <c r="V307" s="15"/>
      <c r="W307" s="15"/>
      <c r="X307" s="22"/>
      <c r="Y307" s="15"/>
    </row>
    <row r="310" spans="14:26" x14ac:dyDescent="0.2">
      <c r="R310" s="26"/>
      <c r="S310" s="20"/>
      <c r="W310" s="14"/>
      <c r="X310" s="14"/>
      <c r="Y310" s="27"/>
    </row>
    <row r="311" spans="14:26" x14ac:dyDescent="0.2">
      <c r="R311" s="26"/>
      <c r="S311" s="20"/>
      <c r="X311" s="14"/>
    </row>
    <row r="313" spans="14:26" x14ac:dyDescent="0.2">
      <c r="N313" s="20"/>
      <c r="R313" s="15"/>
      <c r="S313" s="20"/>
      <c r="X313" s="22"/>
      <c r="Y313" s="15"/>
    </row>
    <row r="314" spans="14:26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6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6" spans="14:26" x14ac:dyDescent="0.2">
      <c r="N316" s="20"/>
    </row>
    <row r="317" spans="14:26" x14ac:dyDescent="0.2">
      <c r="N317" s="25"/>
      <c r="P317" s="25"/>
      <c r="R317" s="25"/>
      <c r="S317" s="25"/>
      <c r="X317" s="25"/>
      <c r="Z317" s="20"/>
    </row>
    <row r="318" spans="14:26" x14ac:dyDescent="0.2">
      <c r="N318" s="20"/>
      <c r="R318" s="15"/>
      <c r="S318" s="20"/>
      <c r="X318" s="22"/>
      <c r="Y318" s="15"/>
    </row>
    <row r="319" spans="14:26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6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2" spans="14:25" x14ac:dyDescent="0.2">
      <c r="R322" s="26"/>
      <c r="S322" s="20"/>
      <c r="W322" s="14"/>
      <c r="X322" s="14"/>
      <c r="Y322" s="27"/>
    </row>
    <row r="323" spans="14:25" x14ac:dyDescent="0.2">
      <c r="R323" s="26"/>
      <c r="S323" s="20"/>
      <c r="X323" s="14"/>
    </row>
    <row r="325" spans="14:25" x14ac:dyDescent="0.2">
      <c r="N325" s="20"/>
      <c r="R325" s="15"/>
      <c r="S325" s="20"/>
      <c r="X325" s="22"/>
      <c r="Y325" s="15"/>
    </row>
    <row r="326" spans="14:25" x14ac:dyDescent="0.2">
      <c r="R326" s="22"/>
      <c r="S326" s="20"/>
      <c r="T326" s="15"/>
      <c r="U326" s="15"/>
      <c r="V326" s="15"/>
      <c r="W326" s="15"/>
      <c r="X326" s="22"/>
      <c r="Y326" s="15"/>
    </row>
    <row r="327" spans="14:25" x14ac:dyDescent="0.2"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8" spans="14:25" x14ac:dyDescent="0.2">
      <c r="N328" s="20"/>
    </row>
    <row r="329" spans="14:25" x14ac:dyDescent="0.2">
      <c r="N329" s="25"/>
      <c r="P329" s="25"/>
      <c r="R329" s="25"/>
      <c r="S329" s="25"/>
      <c r="X329" s="25"/>
    </row>
    <row r="331" spans="14:25" x14ac:dyDescent="0.2">
      <c r="N331" s="20"/>
      <c r="R331" s="15"/>
      <c r="S331" s="20"/>
      <c r="X331" s="22"/>
      <c r="Y331" s="15"/>
    </row>
    <row r="332" spans="14:25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5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5" x14ac:dyDescent="0.2">
      <c r="R335" s="26"/>
      <c r="S335" s="20"/>
      <c r="W335" s="14"/>
      <c r="X335" s="14"/>
      <c r="Y335" s="27"/>
    </row>
    <row r="336" spans="14:25" x14ac:dyDescent="0.2">
      <c r="R336" s="26"/>
      <c r="S336" s="20"/>
      <c r="X336" s="14"/>
    </row>
    <row r="339" spans="14:25" x14ac:dyDescent="0.2">
      <c r="N339" s="25"/>
      <c r="P339" s="25"/>
      <c r="R339" s="25"/>
      <c r="S339" s="25"/>
      <c r="X339" s="25"/>
    </row>
    <row r="341" spans="14:25" x14ac:dyDescent="0.2">
      <c r="N341" s="20"/>
      <c r="R341" s="15"/>
      <c r="S341" s="20"/>
      <c r="X341" s="22"/>
      <c r="Y341" s="15"/>
    </row>
    <row r="342" spans="14:25" x14ac:dyDescent="0.2">
      <c r="R342" s="22"/>
      <c r="S342" s="20"/>
      <c r="T342" s="15"/>
      <c r="U342" s="15"/>
      <c r="V342" s="15"/>
      <c r="W342" s="15"/>
      <c r="X342" s="22"/>
      <c r="Y342" s="15"/>
    </row>
    <row r="343" spans="14:25" x14ac:dyDescent="0.2"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</row>
    <row r="345" spans="14:25" x14ac:dyDescent="0.2">
      <c r="N345" s="25"/>
      <c r="P345" s="25"/>
      <c r="R345" s="25"/>
      <c r="S345" s="25"/>
      <c r="X345" s="25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3" spans="14:26" x14ac:dyDescent="0.2">
      <c r="R353" s="26"/>
      <c r="S353" s="20"/>
      <c r="W353" s="14"/>
      <c r="X353" s="14"/>
      <c r="Y353" s="27"/>
    </row>
    <row r="354" spans="14:26" x14ac:dyDescent="0.2">
      <c r="R354" s="26"/>
      <c r="S354" s="20"/>
      <c r="X354" s="14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0" spans="14:26" x14ac:dyDescent="0.2">
      <c r="R360" s="26"/>
      <c r="S360" s="20"/>
      <c r="W360" s="14"/>
      <c r="X360" s="14"/>
      <c r="Y360" s="27"/>
    </row>
    <row r="361" spans="14:26" x14ac:dyDescent="0.2">
      <c r="R361" s="26"/>
      <c r="S361" s="20"/>
      <c r="X361" s="14"/>
      <c r="Y361" s="27"/>
      <c r="Z361" s="20"/>
    </row>
  </sheetData>
  <phoneticPr fontId="8" type="noConversion"/>
  <printOptions horizontalCentered="1"/>
  <pageMargins left="0.5" right="0" top="0.46" bottom="0" header="0" footer="0.25"/>
  <pageSetup paperSize="5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Z370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9.77734375" style="11" customWidth="1"/>
    <col min="2" max="2" width="55.33203125" style="20" customWidth="1"/>
    <col min="3" max="3" width="18.77734375" style="11" customWidth="1"/>
    <col min="4" max="4" width="15.44140625" style="11" customWidth="1"/>
    <col min="5" max="5" width="17.33203125" style="43" customWidth="1"/>
    <col min="6" max="6" width="12.109375" style="43" customWidth="1"/>
    <col min="7" max="8" width="13.77734375" style="11" customWidth="1"/>
    <col min="9" max="9" width="10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23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23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23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23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23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23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23" s="30" customFormat="1" ht="25.5" customHeight="1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23" ht="15" customHeight="1" x14ac:dyDescent="0.25">
      <c r="A9" s="28" t="s">
        <v>27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54</v>
      </c>
      <c r="B11" s="53" t="s">
        <v>55</v>
      </c>
      <c r="C11" s="39">
        <v>2334409</v>
      </c>
      <c r="D11" s="81">
        <v>39944</v>
      </c>
      <c r="E11" s="37">
        <v>4773</v>
      </c>
      <c r="F11" s="43">
        <v>6199</v>
      </c>
      <c r="G11" s="46">
        <f t="shared" ref="G11:G17" si="0">ROUND(F11/E11,5)</f>
        <v>1.2987599999999999</v>
      </c>
      <c r="H11" s="54">
        <f t="shared" ref="H11:H17" si="1">ROUND(C11/I11*G11,2)</f>
        <v>307.77</v>
      </c>
      <c r="I11" s="56">
        <v>9851</v>
      </c>
      <c r="J11" s="38">
        <f>(ROUND(C11*G11,0))*(1.005)</f>
        <v>3046996.1849999996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">
      <c r="A12" s="20" t="s">
        <v>21</v>
      </c>
      <c r="B12" s="53" t="s">
        <v>58</v>
      </c>
      <c r="C12" s="39">
        <v>4380947</v>
      </c>
      <c r="D12" s="81">
        <v>40078</v>
      </c>
      <c r="E12" s="37">
        <v>4764</v>
      </c>
      <c r="F12" s="43">
        <v>6199</v>
      </c>
      <c r="G12" s="46">
        <f t="shared" si="0"/>
        <v>1.30122</v>
      </c>
      <c r="H12" s="54">
        <f t="shared" si="1"/>
        <v>190.63</v>
      </c>
      <c r="I12" s="56">
        <v>29904</v>
      </c>
      <c r="J12" s="38">
        <f t="shared" ref="J12:J17" si="2">(ROUND(C12*G12,0))*(1.005)</f>
        <v>5729078.879999999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20" t="s">
        <v>24</v>
      </c>
      <c r="B13" s="53" t="s">
        <v>69</v>
      </c>
      <c r="C13" s="39">
        <v>3096011</v>
      </c>
      <c r="D13" s="81">
        <v>40238</v>
      </c>
      <c r="E13" s="37">
        <v>4811</v>
      </c>
      <c r="F13" s="43">
        <v>6199</v>
      </c>
      <c r="G13" s="46">
        <f t="shared" si="0"/>
        <v>1.28851</v>
      </c>
      <c r="H13" s="54">
        <f t="shared" si="1"/>
        <v>87.79</v>
      </c>
      <c r="I13" s="56">
        <v>45440</v>
      </c>
      <c r="J13" s="38">
        <f t="shared" si="2"/>
        <v>4009187.2049999996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">
      <c r="A14" s="20" t="s">
        <v>11</v>
      </c>
      <c r="B14" s="53" t="s">
        <v>85</v>
      </c>
      <c r="C14" s="39">
        <v>5085920</v>
      </c>
      <c r="D14" s="81">
        <v>40603</v>
      </c>
      <c r="E14" s="37">
        <v>5010</v>
      </c>
      <c r="F14" s="43">
        <v>6199</v>
      </c>
      <c r="G14" s="46">
        <f t="shared" si="0"/>
        <v>1.23733</v>
      </c>
      <c r="H14" s="54">
        <f t="shared" si="1"/>
        <v>523.5</v>
      </c>
      <c r="I14" s="56">
        <v>12021</v>
      </c>
      <c r="J14" s="38">
        <f t="shared" si="2"/>
        <v>6324425.8049999997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">
      <c r="A15" s="20" t="s">
        <v>56</v>
      </c>
      <c r="B15" s="53" t="s">
        <v>114</v>
      </c>
      <c r="C15" s="39">
        <v>2405680</v>
      </c>
      <c r="D15" s="81">
        <v>41388</v>
      </c>
      <c r="E15" s="37">
        <v>5257</v>
      </c>
      <c r="F15" s="43">
        <v>6199</v>
      </c>
      <c r="G15" s="46">
        <f t="shared" si="0"/>
        <v>1.17919</v>
      </c>
      <c r="H15" s="54">
        <f t="shared" si="1"/>
        <v>197.56</v>
      </c>
      <c r="I15" s="56">
        <v>14359</v>
      </c>
      <c r="J15" s="38">
        <f t="shared" si="2"/>
        <v>2850937.7699999996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102" customFormat="1" x14ac:dyDescent="0.2">
      <c r="A16" s="104" t="s">
        <v>188</v>
      </c>
      <c r="B16" s="110" t="s">
        <v>189</v>
      </c>
      <c r="C16" s="118">
        <v>24736693</v>
      </c>
      <c r="D16" s="119">
        <v>42826</v>
      </c>
      <c r="E16" s="112">
        <v>5802</v>
      </c>
      <c r="F16" s="43">
        <v>6199</v>
      </c>
      <c r="G16" s="113">
        <f t="shared" si="0"/>
        <v>1.0684199999999999</v>
      </c>
      <c r="H16" s="100">
        <f t="shared" si="1"/>
        <v>295.60000000000002</v>
      </c>
      <c r="I16" s="120">
        <v>89408</v>
      </c>
      <c r="J16" s="38">
        <f t="shared" si="2"/>
        <v>26561323.889999997</v>
      </c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</row>
    <row r="17" spans="1:25" s="102" customFormat="1" x14ac:dyDescent="0.2">
      <c r="A17" s="104" t="s">
        <v>11</v>
      </c>
      <c r="B17" s="110" t="s">
        <v>196</v>
      </c>
      <c r="C17" s="118">
        <v>20097653</v>
      </c>
      <c r="D17" s="119">
        <v>43041</v>
      </c>
      <c r="E17" s="112">
        <v>5902</v>
      </c>
      <c r="F17" s="43">
        <v>6199</v>
      </c>
      <c r="G17" s="113">
        <f t="shared" si="0"/>
        <v>1.0503199999999999</v>
      </c>
      <c r="H17" s="100">
        <f t="shared" si="1"/>
        <v>341.91</v>
      </c>
      <c r="I17" s="120">
        <v>61738</v>
      </c>
      <c r="J17" s="38">
        <f t="shared" si="2"/>
        <v>21214511.834999997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</row>
    <row r="18" spans="1:25" x14ac:dyDescent="0.2">
      <c r="A18" s="20" t="s">
        <v>13</v>
      </c>
      <c r="B18" s="53" t="s">
        <v>208</v>
      </c>
      <c r="C18" s="39">
        <v>6518063</v>
      </c>
      <c r="D18" s="81">
        <v>43208</v>
      </c>
      <c r="E18" s="37">
        <v>5954</v>
      </c>
      <c r="F18" s="43">
        <v>6199</v>
      </c>
      <c r="G18" s="46">
        <f>ROUND(F18/E18,5)</f>
        <v>1.04115</v>
      </c>
      <c r="H18" s="54">
        <f>ROUND(C18/I18*G18,2)</f>
        <v>197.55</v>
      </c>
      <c r="I18" s="56">
        <v>34353</v>
      </c>
      <c r="J18" s="38">
        <f>(ROUND(C18*G18,0))*(1.005)</f>
        <v>6820212.4049999993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5" ht="10.5" x14ac:dyDescent="0.25">
      <c r="A19" s="20"/>
      <c r="C19" s="36"/>
      <c r="D19" s="40"/>
      <c r="E19" s="6"/>
      <c r="F19" s="6"/>
      <c r="G19" s="7"/>
      <c r="H19" s="9"/>
      <c r="I19" s="8"/>
      <c r="J19" s="10"/>
      <c r="K19" s="1"/>
    </row>
    <row r="20" spans="1:25" ht="10.5" x14ac:dyDescent="0.25">
      <c r="A20" s="3"/>
      <c r="B20" s="3" t="s">
        <v>16</v>
      </c>
      <c r="C20" s="4"/>
      <c r="D20" s="5"/>
      <c r="E20" s="6"/>
      <c r="F20" s="6"/>
      <c r="G20" s="7"/>
      <c r="H20" s="6"/>
      <c r="I20" s="8">
        <f>SUM(I11:I19)</f>
        <v>297074</v>
      </c>
      <c r="J20" s="8">
        <f>SUM(J11:J19)</f>
        <v>76556673.974999994</v>
      </c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 t="s">
        <v>141</v>
      </c>
      <c r="C22" s="4"/>
      <c r="D22" s="5"/>
      <c r="E22" s="6"/>
      <c r="F22" s="6"/>
      <c r="G22" s="7"/>
      <c r="H22" s="9">
        <f>ROUND(J20/I20,2)</f>
        <v>257.7</v>
      </c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9"/>
      <c r="I23" s="8"/>
      <c r="J23" s="8"/>
      <c r="K23" s="1"/>
    </row>
    <row r="24" spans="1:25" ht="10.5" x14ac:dyDescent="0.25">
      <c r="A24" s="3"/>
      <c r="B24" s="3"/>
      <c r="C24" s="4"/>
      <c r="D24" s="5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4"/>
      <c r="D25" s="1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4"/>
      <c r="D26" s="1"/>
      <c r="E26" s="6"/>
      <c r="F26" s="6"/>
      <c r="G26" s="7"/>
      <c r="H26" s="6"/>
      <c r="I26" s="8"/>
      <c r="J26" s="8"/>
      <c r="K26" s="1"/>
      <c r="N26" s="20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  <c r="N27" s="20"/>
    </row>
    <row r="28" spans="1:25" ht="10.5" x14ac:dyDescent="0.25">
      <c r="A28" s="3"/>
      <c r="B28" s="3"/>
      <c r="C28" s="2"/>
      <c r="D28" s="1"/>
      <c r="E28" s="6"/>
      <c r="F28" s="6"/>
      <c r="G28" s="7"/>
      <c r="H28" s="6"/>
      <c r="I28" s="8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6"/>
      <c r="I29" s="8"/>
      <c r="J29" s="8"/>
      <c r="K29" s="1"/>
      <c r="N29" s="20"/>
      <c r="R29" s="15"/>
      <c r="S29" s="20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  <c r="N31" s="20"/>
      <c r="P31" s="20"/>
      <c r="R31" s="22"/>
      <c r="S31" s="20"/>
      <c r="T31" s="15"/>
      <c r="U31" s="15"/>
      <c r="V31" s="15"/>
      <c r="W31" s="15"/>
      <c r="X31" s="22"/>
      <c r="Y31" s="15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34"/>
      <c r="F35" s="34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4"/>
      <c r="F36" s="34"/>
      <c r="G36" s="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34"/>
      <c r="F37" s="34"/>
      <c r="G37" s="1"/>
      <c r="H37" s="23"/>
      <c r="I37" s="1"/>
      <c r="J37" s="8"/>
      <c r="K37" s="1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G42" s="17"/>
      <c r="H42" s="18"/>
      <c r="J42" s="24"/>
    </row>
    <row r="43" spans="1:25" x14ac:dyDescent="0.2">
      <c r="A43" s="20"/>
      <c r="C43" s="14"/>
      <c r="G43" s="17"/>
      <c r="H43" s="18"/>
      <c r="J43" s="14"/>
      <c r="N43" s="20"/>
      <c r="R43" s="15"/>
      <c r="S43" s="20"/>
      <c r="X43" s="22"/>
      <c r="Y43" s="15"/>
    </row>
    <row r="44" spans="1:25" x14ac:dyDescent="0.2">
      <c r="A44" s="20"/>
      <c r="C44" s="14"/>
      <c r="G44" s="17"/>
      <c r="H44" s="18"/>
      <c r="J44" s="14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  <c r="N45" s="20"/>
      <c r="P45" s="20"/>
      <c r="R45" s="22"/>
      <c r="S45" s="20"/>
      <c r="T45" s="15"/>
      <c r="U45" s="15"/>
      <c r="V45" s="15"/>
      <c r="W45" s="15"/>
      <c r="X45" s="22"/>
      <c r="Y45" s="15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G47" s="17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G60" s="17"/>
      <c r="H60" s="18"/>
      <c r="J60" s="14"/>
    </row>
    <row r="61" spans="1:25" x14ac:dyDescent="0.2">
      <c r="C61" s="14"/>
      <c r="G61" s="17"/>
      <c r="H61" s="18"/>
      <c r="J61" s="14"/>
      <c r="N61" s="20"/>
      <c r="R61" s="15"/>
      <c r="S61" s="20"/>
      <c r="X61" s="22"/>
      <c r="Y61" s="15"/>
    </row>
    <row r="62" spans="1:25" x14ac:dyDescent="0.2">
      <c r="C62" s="14"/>
      <c r="G62" s="17"/>
      <c r="H62" s="18"/>
      <c r="J62" s="14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  <c r="N63" s="20"/>
      <c r="P63" s="20"/>
      <c r="R63" s="22"/>
      <c r="S63" s="20"/>
      <c r="T63" s="15"/>
      <c r="U63" s="15"/>
      <c r="V63" s="15"/>
      <c r="W63" s="15"/>
      <c r="X63" s="22"/>
      <c r="Y63" s="15"/>
    </row>
    <row r="64" spans="1:25" x14ac:dyDescent="0.2">
      <c r="C64" s="14"/>
      <c r="G64" s="17"/>
      <c r="H64" s="18"/>
      <c r="J64" s="14"/>
    </row>
    <row r="65" spans="3:25" x14ac:dyDescent="0.2">
      <c r="C65" s="14"/>
      <c r="H65" s="18"/>
      <c r="J65" s="14"/>
    </row>
    <row r="66" spans="3:25" x14ac:dyDescent="0.2">
      <c r="C66" s="14"/>
      <c r="G66" s="17"/>
      <c r="H66" s="18"/>
      <c r="J66" s="14"/>
    </row>
    <row r="67" spans="3:25" x14ac:dyDescent="0.2">
      <c r="C67" s="14"/>
      <c r="G67" s="17"/>
      <c r="H67" s="18"/>
      <c r="J67" s="14"/>
      <c r="N67" s="20"/>
      <c r="R67" s="15"/>
      <c r="S67" s="20"/>
      <c r="X67" s="22"/>
      <c r="Y67" s="15"/>
    </row>
    <row r="68" spans="3:25" x14ac:dyDescent="0.2">
      <c r="C68" s="14"/>
      <c r="G68" s="17"/>
      <c r="H68" s="18"/>
      <c r="J68" s="14"/>
      <c r="R68" s="22"/>
      <c r="S68" s="20"/>
      <c r="T68" s="15"/>
      <c r="U68" s="15"/>
      <c r="V68" s="15"/>
      <c r="W68" s="15"/>
      <c r="X68" s="22"/>
      <c r="Y68" s="15"/>
    </row>
    <row r="69" spans="3:25" x14ac:dyDescent="0.2">
      <c r="C69" s="14"/>
      <c r="G69" s="17"/>
      <c r="H69" s="18"/>
      <c r="J69" s="14"/>
      <c r="N69" s="20"/>
      <c r="P69" s="20"/>
      <c r="R69" s="22"/>
      <c r="S69" s="20"/>
      <c r="T69" s="15"/>
      <c r="U69" s="15"/>
      <c r="V69" s="15"/>
      <c r="W69" s="15"/>
      <c r="X69" s="22"/>
      <c r="Y69" s="15"/>
    </row>
    <row r="70" spans="3:25" x14ac:dyDescent="0.2">
      <c r="C70" s="14"/>
      <c r="G70" s="17"/>
      <c r="H70" s="18"/>
      <c r="J70" s="14"/>
      <c r="N70" s="20"/>
    </row>
    <row r="71" spans="3:25" x14ac:dyDescent="0.2">
      <c r="C71" s="14"/>
      <c r="G71" s="17"/>
      <c r="H71" s="18"/>
      <c r="J71" s="14"/>
      <c r="N71" s="25"/>
      <c r="P71" s="25"/>
      <c r="R71" s="25"/>
      <c r="S71" s="25"/>
      <c r="X71" s="25"/>
    </row>
    <row r="72" spans="3:25" x14ac:dyDescent="0.2">
      <c r="C72" s="14"/>
      <c r="G72" s="17"/>
      <c r="H72" s="18"/>
      <c r="J72" s="14"/>
    </row>
    <row r="73" spans="3:25" x14ac:dyDescent="0.2">
      <c r="C73" s="14"/>
      <c r="G73" s="17"/>
      <c r="H73" s="18"/>
      <c r="J73" s="14"/>
    </row>
    <row r="74" spans="3:25" x14ac:dyDescent="0.2">
      <c r="C74" s="14"/>
      <c r="G74" s="17"/>
      <c r="H74" s="18"/>
      <c r="J74" s="14"/>
      <c r="N74" s="20"/>
      <c r="R74" s="15"/>
      <c r="S74" s="20"/>
      <c r="X74" s="22"/>
      <c r="Y74" s="15"/>
    </row>
    <row r="75" spans="3:25" x14ac:dyDescent="0.2"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3:25" x14ac:dyDescent="0.2"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3:25" x14ac:dyDescent="0.2">
      <c r="C77" s="14"/>
      <c r="G77" s="17"/>
      <c r="H77" s="18"/>
      <c r="J77" s="14"/>
    </row>
    <row r="78" spans="3:25" x14ac:dyDescent="0.2">
      <c r="C78" s="14"/>
      <c r="H78" s="18"/>
      <c r="J78" s="14"/>
    </row>
    <row r="79" spans="3:25" x14ac:dyDescent="0.2">
      <c r="C79" s="14"/>
      <c r="H79" s="18"/>
      <c r="J79" s="14"/>
    </row>
    <row r="80" spans="3:25" x14ac:dyDescent="0.2">
      <c r="C80" s="14"/>
      <c r="H80" s="18"/>
      <c r="J80" s="14"/>
    </row>
    <row r="81" spans="3:26" x14ac:dyDescent="0.2">
      <c r="C81" s="14"/>
      <c r="G81" s="17"/>
      <c r="H81" s="18"/>
      <c r="J81" s="14"/>
      <c r="Z81" s="20"/>
    </row>
    <row r="82" spans="3:26" x14ac:dyDescent="0.2">
      <c r="C82" s="14"/>
      <c r="G82" s="17"/>
      <c r="H82" s="18"/>
      <c r="J82" s="14"/>
      <c r="N82" s="20"/>
      <c r="R82" s="15"/>
      <c r="S82" s="20"/>
      <c r="X82" s="22"/>
      <c r="Y82" s="15"/>
    </row>
    <row r="83" spans="3:26" x14ac:dyDescent="0.2">
      <c r="C83" s="14"/>
      <c r="G83" s="17"/>
      <c r="H83" s="18"/>
      <c r="J83" s="14"/>
      <c r="R83" s="22"/>
      <c r="S83" s="20"/>
      <c r="T83" s="15"/>
      <c r="U83" s="15"/>
      <c r="V83" s="15"/>
      <c r="W83" s="15"/>
      <c r="X83" s="22"/>
      <c r="Y83" s="15"/>
    </row>
    <row r="84" spans="3:26" x14ac:dyDescent="0.2">
      <c r="C84" s="14"/>
      <c r="G84" s="17"/>
      <c r="H84" s="18"/>
      <c r="J84" s="14"/>
      <c r="N84" s="20"/>
      <c r="P84" s="20"/>
      <c r="R84" s="22"/>
      <c r="S84" s="20"/>
      <c r="T84" s="15"/>
      <c r="U84" s="15"/>
      <c r="V84" s="15"/>
      <c r="W84" s="15"/>
      <c r="X84" s="22"/>
      <c r="Y84" s="15"/>
    </row>
    <row r="85" spans="3:26" x14ac:dyDescent="0.2">
      <c r="C85" s="14"/>
      <c r="G85" s="17"/>
      <c r="H85" s="18"/>
      <c r="J85" s="14"/>
    </row>
    <row r="86" spans="3:26" x14ac:dyDescent="0.2">
      <c r="C86" s="14"/>
      <c r="H86" s="18"/>
      <c r="J86" s="14"/>
    </row>
    <row r="87" spans="3:26" x14ac:dyDescent="0.2">
      <c r="C87" s="14"/>
      <c r="G87" s="17"/>
      <c r="H87" s="18"/>
      <c r="J87" s="14"/>
      <c r="R87" s="26"/>
      <c r="S87" s="20"/>
      <c r="X87" s="14"/>
    </row>
    <row r="88" spans="3:26" x14ac:dyDescent="0.2">
      <c r="C88" s="14"/>
      <c r="G88" s="17"/>
      <c r="H88" s="18"/>
      <c r="J88" s="14"/>
    </row>
    <row r="89" spans="3:26" x14ac:dyDescent="0.2">
      <c r="C89" s="14"/>
      <c r="G89" s="17"/>
      <c r="H89" s="18"/>
      <c r="J89" s="14"/>
      <c r="N89" s="20"/>
      <c r="R89" s="15"/>
      <c r="S89" s="20"/>
      <c r="X89" s="22"/>
      <c r="Y89" s="15"/>
    </row>
    <row r="90" spans="3:26" x14ac:dyDescent="0.2">
      <c r="C90" s="14"/>
      <c r="G90" s="17"/>
      <c r="H90" s="18"/>
      <c r="J90" s="14"/>
      <c r="R90" s="22"/>
      <c r="S90" s="20"/>
      <c r="T90" s="15"/>
      <c r="U90" s="15"/>
      <c r="V90" s="15"/>
      <c r="W90" s="15"/>
      <c r="X90" s="22"/>
      <c r="Y90" s="15"/>
    </row>
    <row r="91" spans="3:26" x14ac:dyDescent="0.2">
      <c r="C91" s="14"/>
      <c r="G91" s="17"/>
      <c r="H91" s="18"/>
      <c r="J91" s="14"/>
      <c r="N91" s="20"/>
      <c r="P91" s="20"/>
      <c r="R91" s="22"/>
      <c r="S91" s="20"/>
      <c r="T91" s="15"/>
      <c r="U91" s="15"/>
      <c r="V91" s="15"/>
      <c r="W91" s="15"/>
      <c r="X91" s="22"/>
      <c r="Y91" s="15"/>
    </row>
    <row r="92" spans="3:26" x14ac:dyDescent="0.2">
      <c r="C92" s="14"/>
      <c r="G92" s="17"/>
      <c r="H92" s="18"/>
      <c r="J92" s="14"/>
    </row>
    <row r="93" spans="3:26" x14ac:dyDescent="0.2">
      <c r="C93" s="14"/>
      <c r="H93" s="18"/>
      <c r="J93" s="14"/>
    </row>
    <row r="94" spans="3:26" x14ac:dyDescent="0.2">
      <c r="C94" s="14"/>
      <c r="G94" s="17"/>
      <c r="H94" s="18"/>
      <c r="J94" s="14"/>
    </row>
    <row r="95" spans="3:26" x14ac:dyDescent="0.2">
      <c r="C95" s="14"/>
      <c r="G95" s="17"/>
      <c r="H95" s="18"/>
      <c r="J95" s="14"/>
      <c r="N95" s="20"/>
      <c r="R95" s="15"/>
      <c r="S95" s="20"/>
      <c r="X95" s="22"/>
      <c r="Y95" s="15"/>
    </row>
    <row r="96" spans="3:26" x14ac:dyDescent="0.2">
      <c r="C96" s="14"/>
      <c r="G96" s="17"/>
      <c r="H96" s="18"/>
      <c r="J96" s="14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  <c r="N97" s="20"/>
      <c r="P97" s="20"/>
      <c r="R97" s="22"/>
      <c r="S97" s="20"/>
      <c r="T97" s="15"/>
      <c r="U97" s="15"/>
      <c r="V97" s="15"/>
      <c r="W97" s="15"/>
      <c r="X97" s="22"/>
      <c r="Y97" s="15"/>
    </row>
    <row r="98" spans="3:25" x14ac:dyDescent="0.2">
      <c r="C98" s="14"/>
      <c r="G98" s="17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H106" s="18"/>
      <c r="J106" s="14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3:26" x14ac:dyDescent="0.2"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G124" s="17"/>
      <c r="H124" s="18"/>
      <c r="J124" s="14"/>
      <c r="Z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  <c r="N126" s="20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3:25" x14ac:dyDescent="0.2">
      <c r="C129" s="14"/>
      <c r="G129" s="17"/>
      <c r="H129" s="18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R134" s="26"/>
      <c r="S134" s="20"/>
      <c r="W134" s="14"/>
      <c r="X134" s="14"/>
      <c r="Y134" s="27"/>
    </row>
    <row r="135" spans="3:25" x14ac:dyDescent="0.2">
      <c r="C135" s="14"/>
      <c r="G135" s="17"/>
      <c r="H135" s="16"/>
      <c r="J135" s="14"/>
      <c r="R135" s="26"/>
      <c r="S135" s="20"/>
      <c r="X135" s="14"/>
    </row>
    <row r="136" spans="3:25" x14ac:dyDescent="0.2">
      <c r="C136" s="14"/>
      <c r="G136" s="17"/>
      <c r="H136" s="16"/>
      <c r="J136" s="14"/>
    </row>
    <row r="137" spans="3:25" x14ac:dyDescent="0.2">
      <c r="C137" s="14"/>
      <c r="G137" s="17"/>
      <c r="H137" s="16"/>
      <c r="J137" s="14"/>
      <c r="N137" s="20"/>
      <c r="R137" s="15"/>
      <c r="S137" s="20"/>
      <c r="X137" s="22"/>
      <c r="Y137" s="15"/>
    </row>
    <row r="138" spans="3:25" x14ac:dyDescent="0.2">
      <c r="C138" s="14"/>
      <c r="G138" s="17"/>
      <c r="H138" s="16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</row>
    <row r="141" spans="3:25" x14ac:dyDescent="0.2">
      <c r="C141" s="14"/>
    </row>
    <row r="142" spans="3:25" x14ac:dyDescent="0.2">
      <c r="C142" s="14"/>
      <c r="G142" s="17"/>
      <c r="H142" s="16"/>
      <c r="J142" s="14"/>
      <c r="R142" s="26"/>
      <c r="S142" s="20"/>
      <c r="W142" s="14"/>
      <c r="X142" s="14"/>
      <c r="Y142" s="27"/>
    </row>
    <row r="143" spans="3:25" x14ac:dyDescent="0.2">
      <c r="C143" s="14"/>
      <c r="G143" s="17"/>
      <c r="H143" s="16"/>
      <c r="J143" s="14"/>
      <c r="R143" s="26"/>
      <c r="S143" s="20"/>
      <c r="X143" s="14"/>
    </row>
    <row r="144" spans="3:25" x14ac:dyDescent="0.2">
      <c r="C144" s="14"/>
      <c r="G144" s="17"/>
      <c r="H144" s="16"/>
      <c r="J144" s="14"/>
    </row>
    <row r="145" spans="3:25" x14ac:dyDescent="0.2">
      <c r="C145" s="14"/>
      <c r="G145" s="17"/>
      <c r="H145" s="16"/>
      <c r="J145" s="14"/>
      <c r="N145" s="20"/>
      <c r="R145" s="15"/>
      <c r="S145" s="20"/>
      <c r="X145" s="22"/>
      <c r="Y145" s="15"/>
    </row>
    <row r="146" spans="3:25" x14ac:dyDescent="0.2">
      <c r="C146" s="14"/>
      <c r="G146" s="17"/>
      <c r="H146" s="16"/>
      <c r="J146" s="14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6"/>
      <c r="J148" s="14"/>
      <c r="N148" s="20"/>
    </row>
    <row r="149" spans="3:25" x14ac:dyDescent="0.2">
      <c r="C149" s="14"/>
      <c r="N149" s="25"/>
      <c r="P149" s="25"/>
      <c r="R149" s="25"/>
      <c r="S149" s="25"/>
      <c r="X149" s="25"/>
    </row>
    <row r="150" spans="3:25" x14ac:dyDescent="0.2">
      <c r="C150" s="14"/>
    </row>
    <row r="151" spans="3:25" x14ac:dyDescent="0.2">
      <c r="C151" s="14"/>
      <c r="N151" s="20"/>
      <c r="R151" s="15"/>
      <c r="S151" s="20"/>
      <c r="X151" s="22"/>
      <c r="Y151" s="15"/>
    </row>
    <row r="152" spans="3:25" x14ac:dyDescent="0.2">
      <c r="C152" s="14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4" spans="3:25" x14ac:dyDescent="0.2">
      <c r="N154" s="20"/>
    </row>
    <row r="155" spans="3:25" x14ac:dyDescent="0.2">
      <c r="N155" s="25"/>
      <c r="P155" s="25"/>
      <c r="R155" s="25"/>
      <c r="S155" s="25"/>
      <c r="X155" s="25"/>
    </row>
    <row r="157" spans="3:25" x14ac:dyDescent="0.2">
      <c r="N157" s="20"/>
      <c r="R157" s="15"/>
      <c r="S157" s="20"/>
      <c r="X157" s="22"/>
      <c r="Y157" s="15"/>
    </row>
    <row r="158" spans="3:25" x14ac:dyDescent="0.2"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3" spans="14:26" x14ac:dyDescent="0.2">
      <c r="R163" s="26"/>
      <c r="S163" s="20"/>
      <c r="W163" s="14"/>
      <c r="X163" s="14"/>
      <c r="Y163" s="27"/>
    </row>
    <row r="164" spans="14:26" x14ac:dyDescent="0.2">
      <c r="R164" s="26"/>
      <c r="S164" s="20"/>
      <c r="X164" s="14"/>
      <c r="Z164" s="20"/>
    </row>
    <row r="165" spans="14:26" x14ac:dyDescent="0.2">
      <c r="N165" s="20"/>
      <c r="R165" s="15"/>
      <c r="S165" s="20"/>
      <c r="X165" s="22"/>
      <c r="Y165" s="15"/>
    </row>
    <row r="166" spans="14:26" x14ac:dyDescent="0.2">
      <c r="R166" s="22"/>
      <c r="S166" s="20"/>
      <c r="T166" s="15"/>
      <c r="U166" s="15"/>
      <c r="V166" s="15"/>
      <c r="W166" s="15"/>
      <c r="X166" s="22"/>
      <c r="Y166" s="15"/>
    </row>
    <row r="167" spans="14:26" x14ac:dyDescent="0.2">
      <c r="N167" s="20"/>
      <c r="P167" s="20"/>
      <c r="R167" s="22"/>
      <c r="S167" s="20"/>
      <c r="T167" s="15"/>
      <c r="U167" s="15"/>
      <c r="V167" s="15"/>
      <c r="W167" s="15"/>
      <c r="X167" s="22"/>
      <c r="Y167" s="15"/>
    </row>
    <row r="169" spans="14:26" x14ac:dyDescent="0.2">
      <c r="R169" s="26"/>
      <c r="S169" s="20"/>
      <c r="W169" s="14"/>
      <c r="X169" s="14"/>
      <c r="Y169" s="27"/>
    </row>
    <row r="170" spans="14:26" x14ac:dyDescent="0.2">
      <c r="R170" s="26"/>
      <c r="S170" s="20"/>
      <c r="X170" s="14"/>
    </row>
    <row r="172" spans="14:26" x14ac:dyDescent="0.2">
      <c r="N172" s="20"/>
      <c r="R172" s="15"/>
      <c r="S172" s="20"/>
      <c r="X172" s="22"/>
      <c r="Y172" s="15"/>
    </row>
    <row r="173" spans="14:26" x14ac:dyDescent="0.2"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75" spans="14:26" x14ac:dyDescent="0.2">
      <c r="N175" s="20"/>
    </row>
    <row r="176" spans="14:26" x14ac:dyDescent="0.2">
      <c r="N176" s="25"/>
      <c r="P176" s="25"/>
      <c r="R176" s="25"/>
      <c r="S176" s="25"/>
      <c r="X176" s="25"/>
    </row>
    <row r="178" spans="14:25" x14ac:dyDescent="0.2">
      <c r="N178" s="20"/>
      <c r="R178" s="15"/>
      <c r="S178" s="20"/>
      <c r="X178" s="22"/>
      <c r="Y178" s="15"/>
    </row>
    <row r="179" spans="14:25" x14ac:dyDescent="0.2"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6" spans="14:25" x14ac:dyDescent="0.2">
      <c r="R186" s="26"/>
      <c r="S186" s="20"/>
      <c r="W186" s="14"/>
      <c r="X186" s="14"/>
      <c r="Y186" s="27"/>
    </row>
    <row r="187" spans="14:25" x14ac:dyDescent="0.2">
      <c r="R187" s="26"/>
      <c r="S187" s="20"/>
      <c r="X187" s="14"/>
    </row>
    <row r="189" spans="14:25" x14ac:dyDescent="0.2">
      <c r="N189" s="20"/>
      <c r="R189" s="15"/>
      <c r="S189" s="20"/>
      <c r="X189" s="22"/>
      <c r="Y189" s="15"/>
    </row>
    <row r="190" spans="14:25" x14ac:dyDescent="0.2">
      <c r="R190" s="22"/>
      <c r="S190" s="20"/>
      <c r="T190" s="15"/>
      <c r="U190" s="15"/>
      <c r="V190" s="15"/>
      <c r="W190" s="15"/>
      <c r="X190" s="22"/>
      <c r="Y190" s="15"/>
    </row>
    <row r="191" spans="14:25" x14ac:dyDescent="0.2"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3" spans="14:26" x14ac:dyDescent="0.2">
      <c r="R193" s="26"/>
      <c r="S193" s="20"/>
      <c r="W193" s="14"/>
      <c r="X193" s="14"/>
      <c r="Y193" s="27"/>
    </row>
    <row r="194" spans="14:26" x14ac:dyDescent="0.2">
      <c r="R194" s="26"/>
      <c r="S194" s="20"/>
      <c r="X194" s="14"/>
    </row>
    <row r="196" spans="14:26" x14ac:dyDescent="0.2">
      <c r="N196" s="20"/>
      <c r="R196" s="15"/>
      <c r="S196" s="20"/>
      <c r="X196" s="22"/>
      <c r="Y196" s="15"/>
    </row>
    <row r="197" spans="14:26" x14ac:dyDescent="0.2">
      <c r="R197" s="22"/>
      <c r="S197" s="20"/>
      <c r="T197" s="15"/>
      <c r="U197" s="15"/>
      <c r="V197" s="15"/>
      <c r="W197" s="15"/>
      <c r="X197" s="22"/>
      <c r="Y197" s="15"/>
    </row>
    <row r="198" spans="14:26" x14ac:dyDescent="0.2">
      <c r="N198" s="20"/>
      <c r="P198" s="20"/>
      <c r="R198" s="22"/>
      <c r="S198" s="20"/>
      <c r="T198" s="15"/>
      <c r="U198" s="15"/>
      <c r="V198" s="15"/>
      <c r="W198" s="15"/>
      <c r="X198" s="22"/>
      <c r="Y198" s="15"/>
    </row>
    <row r="200" spans="14:26" x14ac:dyDescent="0.2">
      <c r="R200" s="26"/>
      <c r="S200" s="20"/>
      <c r="W200" s="14"/>
      <c r="X200" s="14"/>
      <c r="Y200" s="27"/>
    </row>
    <row r="201" spans="14:26" x14ac:dyDescent="0.2">
      <c r="R201" s="26"/>
      <c r="S201" s="20"/>
      <c r="X201" s="14"/>
    </row>
    <row r="205" spans="14:26" x14ac:dyDescent="0.2">
      <c r="Z205" s="20"/>
    </row>
    <row r="206" spans="14:26" x14ac:dyDescent="0.2">
      <c r="N206" s="20"/>
    </row>
    <row r="207" spans="14:26" x14ac:dyDescent="0.2">
      <c r="N207" s="20"/>
    </row>
    <row r="209" spans="14:25" x14ac:dyDescent="0.2">
      <c r="N209" s="20"/>
      <c r="R209" s="15"/>
      <c r="S209" s="20"/>
      <c r="X209" s="22"/>
      <c r="Y209" s="15"/>
    </row>
    <row r="210" spans="14:25" x14ac:dyDescent="0.2">
      <c r="R210" s="22"/>
      <c r="S210" s="20"/>
      <c r="T210" s="15"/>
      <c r="U210" s="15"/>
      <c r="V210" s="15"/>
      <c r="W210" s="15"/>
      <c r="X210" s="22"/>
      <c r="Y210" s="15"/>
    </row>
    <row r="211" spans="14:25" x14ac:dyDescent="0.2">
      <c r="N211" s="20"/>
      <c r="P211" s="20"/>
      <c r="R211" s="22"/>
      <c r="S211" s="20"/>
      <c r="T211" s="15"/>
      <c r="U211" s="15"/>
      <c r="V211" s="15"/>
      <c r="W211" s="15"/>
      <c r="X211" s="22"/>
      <c r="Y211" s="15"/>
    </row>
    <row r="213" spans="14:25" x14ac:dyDescent="0.2">
      <c r="R213" s="26"/>
      <c r="S213" s="20"/>
      <c r="W213" s="14"/>
      <c r="X213" s="14"/>
      <c r="Y213" s="27"/>
    </row>
    <row r="214" spans="14:25" x14ac:dyDescent="0.2">
      <c r="R214" s="26"/>
      <c r="S214" s="20"/>
      <c r="X214" s="14"/>
    </row>
    <row r="216" spans="14:25" x14ac:dyDescent="0.2">
      <c r="N216" s="20"/>
      <c r="R216" s="15"/>
      <c r="S216" s="20"/>
      <c r="X216" s="22"/>
      <c r="Y216" s="15"/>
    </row>
    <row r="217" spans="14:25" x14ac:dyDescent="0.2"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23" spans="14:25" x14ac:dyDescent="0.2">
      <c r="R223" s="26"/>
      <c r="S223" s="20"/>
      <c r="W223" s="14"/>
      <c r="X223" s="14"/>
      <c r="Y223" s="27"/>
    </row>
    <row r="224" spans="14:25" x14ac:dyDescent="0.2">
      <c r="R224" s="26"/>
      <c r="S224" s="20"/>
      <c r="X224" s="14"/>
    </row>
    <row r="226" spans="14:25" x14ac:dyDescent="0.2">
      <c r="N226" s="20"/>
      <c r="R226" s="15"/>
      <c r="S226" s="20"/>
      <c r="X226" s="22"/>
      <c r="Y226" s="15"/>
    </row>
    <row r="227" spans="14:25" x14ac:dyDescent="0.2"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</row>
    <row r="230" spans="14:25" x14ac:dyDescent="0.2">
      <c r="N230" s="25"/>
      <c r="P230" s="25"/>
      <c r="R230" s="25"/>
      <c r="S230" s="25"/>
      <c r="X230" s="25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6" spans="14:25" x14ac:dyDescent="0.2">
      <c r="N236" s="25"/>
      <c r="P236" s="25"/>
      <c r="R236" s="25"/>
      <c r="S236" s="25"/>
      <c r="X236" s="25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</row>
    <row r="247" spans="14:25" x14ac:dyDescent="0.2">
      <c r="N247" s="25"/>
      <c r="P247" s="25"/>
      <c r="R247" s="25"/>
      <c r="S247" s="25"/>
      <c r="X247" s="25"/>
    </row>
    <row r="249" spans="14:25" x14ac:dyDescent="0.2">
      <c r="N249" s="20"/>
      <c r="R249" s="15"/>
      <c r="S249" s="20"/>
      <c r="X249" s="22"/>
      <c r="Y249" s="15"/>
    </row>
    <row r="250" spans="14:25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3" spans="14:25" x14ac:dyDescent="0.2">
      <c r="R253" s="26"/>
      <c r="S253" s="20"/>
      <c r="W253" s="14"/>
      <c r="X253" s="14"/>
      <c r="Y253" s="27"/>
    </row>
    <row r="254" spans="14:25" x14ac:dyDescent="0.2">
      <c r="R254" s="26"/>
      <c r="S254" s="20"/>
      <c r="X254" s="14"/>
    </row>
    <row r="257" spans="14:25" x14ac:dyDescent="0.2">
      <c r="N257" s="25"/>
      <c r="P257" s="25"/>
      <c r="R257" s="25"/>
      <c r="S257" s="25"/>
      <c r="X257" s="25"/>
    </row>
    <row r="259" spans="14:25" x14ac:dyDescent="0.2">
      <c r="N259" s="20"/>
      <c r="R259" s="15"/>
      <c r="S259" s="20"/>
      <c r="X259" s="22"/>
      <c r="Y259" s="15"/>
    </row>
    <row r="260" spans="14:25" x14ac:dyDescent="0.2">
      <c r="R260" s="22"/>
      <c r="S260" s="20"/>
      <c r="T260" s="15"/>
      <c r="U260" s="15"/>
      <c r="V260" s="15"/>
      <c r="W260" s="15"/>
      <c r="X260" s="22"/>
      <c r="Y260" s="15"/>
    </row>
    <row r="261" spans="14:25" x14ac:dyDescent="0.2">
      <c r="N261" s="20"/>
      <c r="P261" s="20"/>
      <c r="R261" s="22"/>
      <c r="S261" s="20"/>
      <c r="T261" s="15"/>
      <c r="U261" s="15"/>
      <c r="V261" s="15"/>
      <c r="W261" s="15"/>
      <c r="X261" s="22"/>
      <c r="Y261" s="15"/>
    </row>
    <row r="263" spans="14:25" x14ac:dyDescent="0.2">
      <c r="R263" s="26"/>
      <c r="S263" s="20"/>
      <c r="W263" s="14"/>
      <c r="X263" s="14"/>
      <c r="Y263" s="27"/>
    </row>
    <row r="264" spans="14:25" x14ac:dyDescent="0.2">
      <c r="R264" s="26"/>
      <c r="S264" s="20"/>
      <c r="X264" s="14"/>
    </row>
    <row r="266" spans="14:25" x14ac:dyDescent="0.2">
      <c r="N266" s="20"/>
      <c r="R266" s="15"/>
      <c r="S266" s="20"/>
      <c r="X266" s="22"/>
      <c r="Y266" s="15"/>
    </row>
    <row r="267" spans="14:25" x14ac:dyDescent="0.2">
      <c r="R267" s="22"/>
      <c r="S267" s="20"/>
      <c r="T267" s="15"/>
      <c r="U267" s="15"/>
      <c r="V267" s="15"/>
      <c r="W267" s="15"/>
      <c r="X267" s="22"/>
      <c r="Y267" s="15"/>
    </row>
    <row r="268" spans="14:25" x14ac:dyDescent="0.2">
      <c r="N268" s="20"/>
      <c r="P268" s="20"/>
      <c r="R268" s="22"/>
      <c r="S268" s="20"/>
      <c r="T268" s="15"/>
      <c r="U268" s="15"/>
      <c r="V268" s="15"/>
      <c r="W268" s="15"/>
      <c r="X268" s="22"/>
      <c r="Y268" s="15"/>
    </row>
    <row r="270" spans="14:25" x14ac:dyDescent="0.2">
      <c r="R270" s="26"/>
      <c r="S270" s="20"/>
      <c r="W270" s="14"/>
      <c r="X270" s="14"/>
      <c r="Y270" s="27"/>
    </row>
    <row r="271" spans="14:25" x14ac:dyDescent="0.2">
      <c r="R271" s="26"/>
      <c r="S271" s="20"/>
      <c r="X271" s="14"/>
    </row>
    <row r="273" spans="14:26" x14ac:dyDescent="0.2">
      <c r="N273" s="20"/>
      <c r="R273" s="15"/>
      <c r="S273" s="20"/>
      <c r="X273" s="22"/>
      <c r="Y273" s="15"/>
    </row>
    <row r="274" spans="14:26" x14ac:dyDescent="0.2">
      <c r="R274" s="22"/>
      <c r="S274" s="20"/>
      <c r="T274" s="15"/>
      <c r="U274" s="15"/>
      <c r="V274" s="15"/>
      <c r="W274" s="15"/>
      <c r="X274" s="22"/>
      <c r="Y274" s="15"/>
    </row>
    <row r="275" spans="14:26" x14ac:dyDescent="0.2">
      <c r="N275" s="20"/>
      <c r="P275" s="20"/>
      <c r="R275" s="22"/>
      <c r="S275" s="20"/>
      <c r="T275" s="15"/>
      <c r="U275" s="15"/>
      <c r="V275" s="15"/>
      <c r="W275" s="15"/>
      <c r="X275" s="22"/>
      <c r="Y275" s="15"/>
    </row>
    <row r="277" spans="14:26" x14ac:dyDescent="0.2">
      <c r="R277" s="26"/>
      <c r="S277" s="20"/>
      <c r="W277" s="14"/>
      <c r="X277" s="14"/>
      <c r="Y277" s="27"/>
    </row>
    <row r="278" spans="14:26" x14ac:dyDescent="0.2">
      <c r="R278" s="26"/>
      <c r="S278" s="20"/>
      <c r="X278" s="14"/>
    </row>
    <row r="287" spans="14:26" x14ac:dyDescent="0.2">
      <c r="Z287" s="20"/>
    </row>
    <row r="288" spans="14:26" x14ac:dyDescent="0.2">
      <c r="N288" s="20"/>
    </row>
    <row r="289" spans="14:25" x14ac:dyDescent="0.2">
      <c r="N289" s="20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299" spans="14:25" x14ac:dyDescent="0.2">
      <c r="R299" s="26"/>
      <c r="S299" s="20"/>
      <c r="W299" s="14"/>
      <c r="X299" s="14"/>
      <c r="Y299" s="27"/>
    </row>
    <row r="300" spans="14:25" x14ac:dyDescent="0.2">
      <c r="R300" s="26"/>
      <c r="S300" s="20"/>
      <c r="X300" s="14"/>
    </row>
    <row r="302" spans="14:25" x14ac:dyDescent="0.2">
      <c r="N302" s="20"/>
      <c r="R302" s="15"/>
      <c r="S302" s="20"/>
      <c r="X302" s="22"/>
      <c r="Y302" s="15"/>
    </row>
    <row r="303" spans="14:25" x14ac:dyDescent="0.2">
      <c r="R303" s="22"/>
      <c r="S303" s="20"/>
      <c r="T303" s="15"/>
      <c r="U303" s="15"/>
      <c r="V303" s="15"/>
      <c r="W303" s="15"/>
      <c r="X303" s="22"/>
      <c r="Y303" s="15"/>
    </row>
    <row r="304" spans="14:25" x14ac:dyDescent="0.2"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11" spans="14:25" x14ac:dyDescent="0.2">
      <c r="R311" s="26"/>
      <c r="S311" s="20"/>
      <c r="W311" s="14"/>
      <c r="X311" s="14"/>
      <c r="Y311" s="27"/>
    </row>
    <row r="312" spans="14:25" x14ac:dyDescent="0.2">
      <c r="R312" s="26"/>
      <c r="S312" s="20"/>
      <c r="X312" s="14"/>
    </row>
    <row r="314" spans="14:25" x14ac:dyDescent="0.2">
      <c r="N314" s="20"/>
      <c r="R314" s="15"/>
      <c r="S314" s="20"/>
      <c r="X314" s="22"/>
      <c r="Y314" s="15"/>
    </row>
    <row r="315" spans="14:25" x14ac:dyDescent="0.2">
      <c r="R315" s="22"/>
      <c r="S315" s="20"/>
      <c r="T315" s="15"/>
      <c r="U315" s="15"/>
      <c r="V315" s="15"/>
      <c r="W315" s="15"/>
      <c r="X315" s="22"/>
      <c r="Y315" s="15"/>
    </row>
    <row r="316" spans="14:25" x14ac:dyDescent="0.2"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19" spans="14:25" x14ac:dyDescent="0.2">
      <c r="R319" s="26"/>
      <c r="S319" s="20"/>
      <c r="W319" s="14"/>
      <c r="X319" s="14"/>
      <c r="Y319" s="27"/>
    </row>
    <row r="320" spans="14:25" x14ac:dyDescent="0.2">
      <c r="R320" s="26"/>
      <c r="S320" s="20"/>
      <c r="X320" s="14"/>
    </row>
    <row r="322" spans="14:26" x14ac:dyDescent="0.2">
      <c r="N322" s="20"/>
      <c r="R322" s="15"/>
      <c r="S322" s="20"/>
      <c r="X322" s="22"/>
      <c r="Y322" s="15"/>
    </row>
    <row r="323" spans="14:26" x14ac:dyDescent="0.2"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  <c r="P324" s="20"/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</row>
    <row r="326" spans="14:26" x14ac:dyDescent="0.2">
      <c r="N326" s="25"/>
      <c r="P326" s="25"/>
      <c r="R326" s="25"/>
      <c r="S326" s="25"/>
      <c r="X326" s="25"/>
      <c r="Z326" s="20"/>
    </row>
    <row r="327" spans="14:26" x14ac:dyDescent="0.2">
      <c r="N327" s="20"/>
      <c r="R327" s="15"/>
      <c r="S327" s="20"/>
      <c r="X327" s="22"/>
      <c r="Y327" s="15"/>
    </row>
    <row r="328" spans="14:26" x14ac:dyDescent="0.2"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  <c r="P329" s="20"/>
      <c r="R329" s="22"/>
      <c r="S329" s="20"/>
      <c r="T329" s="15"/>
      <c r="U329" s="15"/>
      <c r="V329" s="15"/>
      <c r="W329" s="15"/>
      <c r="X329" s="22"/>
      <c r="Y329" s="15"/>
    </row>
    <row r="331" spans="14:26" x14ac:dyDescent="0.2">
      <c r="R331" s="26"/>
      <c r="S331" s="20"/>
      <c r="W331" s="14"/>
      <c r="X331" s="14"/>
      <c r="Y331" s="27"/>
    </row>
    <row r="332" spans="14:26" x14ac:dyDescent="0.2">
      <c r="R332" s="26"/>
      <c r="S332" s="20"/>
      <c r="X332" s="14"/>
    </row>
    <row r="334" spans="14:26" x14ac:dyDescent="0.2">
      <c r="N334" s="20"/>
      <c r="R334" s="15"/>
      <c r="S334" s="20"/>
      <c r="X334" s="22"/>
      <c r="Y334" s="15"/>
    </row>
    <row r="335" spans="14:26" x14ac:dyDescent="0.2"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7" spans="14:25" x14ac:dyDescent="0.2">
      <c r="N337" s="20"/>
    </row>
    <row r="338" spans="14:25" x14ac:dyDescent="0.2">
      <c r="N338" s="25"/>
      <c r="P338" s="25"/>
      <c r="R338" s="25"/>
      <c r="S338" s="25"/>
      <c r="X338" s="25"/>
    </row>
    <row r="340" spans="14:25" x14ac:dyDescent="0.2">
      <c r="N340" s="20"/>
      <c r="R340" s="15"/>
      <c r="S340" s="20"/>
      <c r="X340" s="22"/>
      <c r="Y340" s="15"/>
    </row>
    <row r="341" spans="14:25" x14ac:dyDescent="0.2"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  <c r="P342" s="20"/>
      <c r="R342" s="22"/>
      <c r="S342" s="20"/>
      <c r="T342" s="15"/>
      <c r="U342" s="15"/>
      <c r="V342" s="15"/>
      <c r="W342" s="15"/>
      <c r="X342" s="22"/>
      <c r="Y342" s="15"/>
    </row>
    <row r="344" spans="14:25" x14ac:dyDescent="0.2">
      <c r="R344" s="26"/>
      <c r="S344" s="20"/>
      <c r="W344" s="14"/>
      <c r="X344" s="14"/>
      <c r="Y344" s="27"/>
    </row>
    <row r="345" spans="14:25" x14ac:dyDescent="0.2">
      <c r="R345" s="26"/>
      <c r="S345" s="20"/>
      <c r="X345" s="14"/>
    </row>
    <row r="348" spans="14:25" x14ac:dyDescent="0.2">
      <c r="N348" s="25"/>
      <c r="P348" s="25"/>
      <c r="R348" s="25"/>
      <c r="S348" s="25"/>
      <c r="X348" s="25"/>
    </row>
    <row r="350" spans="14:25" x14ac:dyDescent="0.2">
      <c r="N350" s="20"/>
      <c r="R350" s="15"/>
      <c r="S350" s="20"/>
      <c r="X350" s="22"/>
      <c r="Y350" s="15"/>
    </row>
    <row r="351" spans="14:25" x14ac:dyDescent="0.2"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3" spans="14:25" x14ac:dyDescent="0.2">
      <c r="N353" s="20"/>
    </row>
    <row r="354" spans="14:25" x14ac:dyDescent="0.2">
      <c r="N354" s="25"/>
      <c r="P354" s="25"/>
      <c r="R354" s="25"/>
      <c r="S354" s="25"/>
      <c r="X354" s="25"/>
    </row>
    <row r="356" spans="14:25" x14ac:dyDescent="0.2">
      <c r="N356" s="20"/>
      <c r="R356" s="15"/>
      <c r="S356" s="20"/>
      <c r="X356" s="22"/>
      <c r="Y356" s="15"/>
    </row>
    <row r="357" spans="14:25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5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2" spans="14:25" x14ac:dyDescent="0.2">
      <c r="R362" s="26"/>
      <c r="S362" s="20"/>
      <c r="W362" s="14"/>
      <c r="X362" s="14"/>
      <c r="Y362" s="27"/>
    </row>
    <row r="363" spans="14:25" x14ac:dyDescent="0.2">
      <c r="R363" s="26"/>
      <c r="S363" s="20"/>
      <c r="X363" s="14"/>
    </row>
    <row r="365" spans="14:25" x14ac:dyDescent="0.2">
      <c r="N365" s="20"/>
      <c r="R365" s="15"/>
      <c r="S365" s="20"/>
      <c r="X365" s="22"/>
      <c r="Y365" s="15"/>
    </row>
    <row r="366" spans="14:25" x14ac:dyDescent="0.2">
      <c r="R366" s="22"/>
      <c r="S366" s="20"/>
      <c r="T366" s="15"/>
      <c r="U366" s="15"/>
      <c r="V366" s="15"/>
      <c r="W366" s="15"/>
      <c r="X366" s="22"/>
      <c r="Y366" s="15"/>
    </row>
    <row r="367" spans="14:25" x14ac:dyDescent="0.2"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69" spans="18:26" x14ac:dyDescent="0.2">
      <c r="R369" s="26"/>
      <c r="S369" s="20"/>
      <c r="W369" s="14"/>
      <c r="X369" s="14"/>
      <c r="Y369" s="27"/>
    </row>
    <row r="370" spans="18:26" x14ac:dyDescent="0.2">
      <c r="R370" s="26"/>
      <c r="S370" s="20"/>
      <c r="X370" s="14"/>
      <c r="Y370" s="27"/>
      <c r="Z370" s="20"/>
    </row>
  </sheetData>
  <phoneticPr fontId="0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Z367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5.109375" style="11" customWidth="1"/>
    <col min="2" max="2" width="54.77734375" style="20" customWidth="1"/>
    <col min="3" max="3" width="19.44140625" style="11" customWidth="1"/>
    <col min="4" max="4" width="14.6640625" style="11" customWidth="1"/>
    <col min="5" max="5" width="17.6640625" style="43" customWidth="1"/>
    <col min="6" max="6" width="13.77734375" style="43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3" t="s">
        <v>130</v>
      </c>
      <c r="B1" s="13"/>
      <c r="C1" s="13"/>
      <c r="D1" s="12"/>
      <c r="E1" s="58"/>
      <c r="F1" s="64"/>
      <c r="G1" s="13"/>
      <c r="H1" s="13"/>
      <c r="I1" s="13"/>
      <c r="J1" s="13"/>
      <c r="K1" s="1"/>
    </row>
    <row r="2" spans="1:11" ht="13" x14ac:dyDescent="0.3">
      <c r="A2" s="83" t="s">
        <v>142</v>
      </c>
      <c r="B2" s="13"/>
      <c r="C2" s="13"/>
      <c r="D2" s="12"/>
      <c r="E2" s="58"/>
      <c r="F2" s="64"/>
      <c r="G2" s="13"/>
      <c r="H2" s="13"/>
      <c r="I2" s="13"/>
      <c r="J2" s="13"/>
      <c r="K2" s="1"/>
    </row>
    <row r="3" spans="1:11" ht="13" x14ac:dyDescent="0.3">
      <c r="A3" s="83" t="s">
        <v>213</v>
      </c>
      <c r="B3" s="13"/>
      <c r="C3" s="13"/>
      <c r="D3" s="12"/>
      <c r="E3" s="58"/>
      <c r="F3" s="64"/>
      <c r="G3" s="13"/>
      <c r="H3" s="13"/>
      <c r="I3" s="13"/>
      <c r="J3" s="13"/>
      <c r="K3" s="1"/>
    </row>
    <row r="4" spans="1:11" s="124" customFormat="1" ht="25.5" customHeight="1" x14ac:dyDescent="0.5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1" ht="10.5" x14ac:dyDescent="0.25">
      <c r="A5" s="3"/>
      <c r="B5" s="3"/>
      <c r="C5" s="1"/>
      <c r="D5" s="1"/>
      <c r="E5" s="59"/>
      <c r="F5" s="34"/>
      <c r="G5" s="1"/>
      <c r="H5" s="1"/>
      <c r="I5" s="1"/>
      <c r="J5" s="1"/>
      <c r="K5" s="1"/>
    </row>
    <row r="6" spans="1:11" s="30" customFormat="1" ht="11.5" x14ac:dyDescent="0.25">
      <c r="A6" s="84" t="s">
        <v>133</v>
      </c>
      <c r="B6" s="85"/>
      <c r="C6" s="86" t="s">
        <v>131</v>
      </c>
      <c r="D6" s="97" t="s">
        <v>145</v>
      </c>
      <c r="E6" s="87" t="s">
        <v>0</v>
      </c>
      <c r="F6" s="88" t="s">
        <v>1</v>
      </c>
      <c r="G6" s="89" t="s">
        <v>2</v>
      </c>
      <c r="H6" s="89" t="s">
        <v>3</v>
      </c>
      <c r="I6" s="90"/>
      <c r="J6" s="84" t="s">
        <v>132</v>
      </c>
      <c r="K6" s="29"/>
    </row>
    <row r="7" spans="1:11" s="30" customFormat="1" ht="11.5" x14ac:dyDescent="0.25">
      <c r="A7" s="91" t="s">
        <v>134</v>
      </c>
      <c r="B7" s="91" t="s">
        <v>4</v>
      </c>
      <c r="C7" s="92" t="s">
        <v>106</v>
      </c>
      <c r="D7" s="93" t="s">
        <v>144</v>
      </c>
      <c r="E7" s="94" t="s">
        <v>107</v>
      </c>
      <c r="F7" s="95" t="s">
        <v>5</v>
      </c>
      <c r="G7" s="96" t="s">
        <v>6</v>
      </c>
      <c r="H7" s="96" t="s">
        <v>7</v>
      </c>
      <c r="I7" s="93" t="s">
        <v>8</v>
      </c>
      <c r="J7" s="91" t="s">
        <v>227</v>
      </c>
      <c r="K7" s="29"/>
    </row>
    <row r="8" spans="1:11" s="30" customFormat="1" ht="11.5" x14ac:dyDescent="0.25">
      <c r="A8" s="31"/>
      <c r="B8" s="35"/>
      <c r="C8" s="31"/>
      <c r="D8" s="31"/>
      <c r="E8" s="65"/>
      <c r="F8" s="65"/>
      <c r="G8" s="31"/>
      <c r="H8" s="31"/>
      <c r="I8" s="31"/>
      <c r="J8" s="31"/>
      <c r="K8" s="29"/>
    </row>
    <row r="9" spans="1:11" ht="10.5" x14ac:dyDescent="0.25">
      <c r="A9" s="28" t="s">
        <v>26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127</v>
      </c>
      <c r="B11" s="53" t="s">
        <v>218</v>
      </c>
      <c r="C11" s="52">
        <v>21900000</v>
      </c>
      <c r="D11" s="45">
        <v>40372</v>
      </c>
      <c r="E11" s="37">
        <v>4910</v>
      </c>
      <c r="F11" s="43">
        <v>6199</v>
      </c>
      <c r="G11" s="46">
        <f>ROUND(F11/E11,5)</f>
        <v>1.2625299999999999</v>
      </c>
      <c r="H11" s="54">
        <f>ROUND(C11/I11*G11,2)</f>
        <v>368.66</v>
      </c>
      <c r="I11" s="47">
        <v>75000</v>
      </c>
      <c r="J11" s="71">
        <f>(ROUND(C11*G11,0))*(1.005)</f>
        <v>27787654.034999996</v>
      </c>
    </row>
    <row r="12" spans="1:11" x14ac:dyDescent="0.2">
      <c r="A12" s="20" t="s">
        <v>118</v>
      </c>
      <c r="B12" s="53" t="s">
        <v>203</v>
      </c>
      <c r="C12" s="52">
        <v>19938663.670000002</v>
      </c>
      <c r="D12" s="45">
        <v>43086</v>
      </c>
      <c r="E12" s="37">
        <v>5914</v>
      </c>
      <c r="F12" s="43">
        <v>6199</v>
      </c>
      <c r="G12" s="46">
        <f>ROUND(F12/E12,5)</f>
        <v>1.04819</v>
      </c>
      <c r="H12" s="54">
        <f>ROUND(C12/I12*G12,2)</f>
        <v>270.62</v>
      </c>
      <c r="I12" s="47">
        <v>77227</v>
      </c>
      <c r="J12" s="55">
        <f>(ROUND(C12*G12,0))*(1.005)</f>
        <v>21004005.539999999</v>
      </c>
    </row>
    <row r="13" spans="1:11" x14ac:dyDescent="0.2">
      <c r="A13" s="127" t="s">
        <v>154</v>
      </c>
      <c r="B13" s="143" t="s">
        <v>219</v>
      </c>
      <c r="C13" s="144">
        <v>11310768</v>
      </c>
      <c r="D13" s="145">
        <v>43517</v>
      </c>
      <c r="E13" s="146">
        <v>6108</v>
      </c>
      <c r="F13" s="139">
        <v>6199</v>
      </c>
      <c r="G13" s="140">
        <f>ROUND(F13/E13,5)</f>
        <v>1.0148999999999999</v>
      </c>
      <c r="H13" s="132">
        <f>ROUND(C13/I13*G13,2)</f>
        <v>358.03</v>
      </c>
      <c r="I13" s="141">
        <v>32062</v>
      </c>
      <c r="J13" s="134">
        <f>(ROUND(C13*G13,0))*(1.005)</f>
        <v>11536694.489999998</v>
      </c>
    </row>
    <row r="14" spans="1:11" x14ac:dyDescent="0.2">
      <c r="A14" s="20"/>
      <c r="B14" s="53"/>
      <c r="C14" s="52"/>
      <c r="D14" s="45"/>
      <c r="E14" s="37"/>
      <c r="F14" s="37"/>
      <c r="G14" s="46"/>
      <c r="H14" s="37"/>
      <c r="I14" s="47"/>
      <c r="J14" s="24"/>
    </row>
    <row r="15" spans="1:11" ht="10.5" x14ac:dyDescent="0.25">
      <c r="A15" s="3"/>
      <c r="B15" s="3" t="s">
        <v>16</v>
      </c>
      <c r="C15" s="4"/>
      <c r="D15" s="5"/>
      <c r="E15" s="6"/>
      <c r="F15" s="6"/>
      <c r="G15" s="7"/>
      <c r="H15" s="6"/>
      <c r="I15" s="8">
        <f>SUM(I11:I14)</f>
        <v>184289</v>
      </c>
      <c r="J15" s="8">
        <f>SUM(J11:J14)</f>
        <v>60328354.064999998</v>
      </c>
      <c r="K15" s="1"/>
    </row>
    <row r="16" spans="1:11" ht="10.5" x14ac:dyDescent="0.25">
      <c r="A16" s="3"/>
      <c r="B16" s="3"/>
      <c r="C16" s="4"/>
      <c r="D16" s="5"/>
      <c r="E16" s="6"/>
      <c r="F16" s="6"/>
      <c r="G16" s="7"/>
      <c r="H16" s="6"/>
      <c r="I16" s="8"/>
      <c r="J16" s="8"/>
      <c r="K16" s="1"/>
    </row>
    <row r="17" spans="1:25" ht="10.5" x14ac:dyDescent="0.25">
      <c r="A17" s="3"/>
      <c r="B17" s="3" t="s">
        <v>146</v>
      </c>
      <c r="C17" s="4"/>
      <c r="D17" s="5"/>
      <c r="E17" s="6"/>
      <c r="F17" s="6"/>
      <c r="G17" s="7"/>
      <c r="H17" s="9">
        <f>ROUND(J15/I15,2)</f>
        <v>327.36</v>
      </c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9"/>
      <c r="I18" s="8"/>
      <c r="J18" s="8"/>
      <c r="K18" s="1"/>
    </row>
    <row r="19" spans="1:25" ht="10.5" x14ac:dyDescent="0.25">
      <c r="A19" s="3"/>
      <c r="B19" s="3"/>
      <c r="C19" s="4"/>
      <c r="D19" s="5"/>
      <c r="E19" s="6"/>
      <c r="F19" s="6"/>
      <c r="G19" s="7"/>
      <c r="H19" s="9"/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4"/>
      <c r="D22" s="1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4"/>
      <c r="D23" s="1"/>
      <c r="E23" s="6"/>
      <c r="F23" s="6"/>
      <c r="G23" s="7"/>
      <c r="H23" s="6"/>
      <c r="I23" s="8"/>
      <c r="J23" s="8"/>
      <c r="K23" s="1"/>
      <c r="N23" s="20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  <c r="N24" s="20"/>
    </row>
    <row r="25" spans="1:25" ht="10.5" x14ac:dyDescent="0.25">
      <c r="A25" s="3"/>
      <c r="B25" s="3"/>
      <c r="C25" s="2"/>
      <c r="D25" s="1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2"/>
      <c r="D26" s="1"/>
      <c r="E26" s="6"/>
      <c r="F26" s="6"/>
      <c r="G26" s="21"/>
      <c r="H26" s="6"/>
      <c r="I26" s="8"/>
      <c r="J26" s="8"/>
      <c r="K26" s="1"/>
      <c r="N26" s="20"/>
      <c r="R26" s="15"/>
      <c r="S26" s="20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  <c r="R27" s="22"/>
      <c r="S27" s="20"/>
      <c r="T27" s="15"/>
      <c r="U27" s="15"/>
      <c r="V27" s="15"/>
      <c r="W27" s="15"/>
      <c r="X27" s="22"/>
      <c r="Y27" s="15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  <c r="N28" s="20"/>
      <c r="P28" s="20"/>
      <c r="R28" s="22"/>
      <c r="S28" s="20"/>
      <c r="T28" s="15"/>
      <c r="U28" s="15"/>
      <c r="V28" s="15"/>
      <c r="W28" s="15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4"/>
      <c r="F32" s="34"/>
      <c r="G32" s="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34"/>
      <c r="F33" s="34"/>
      <c r="G33" s="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34"/>
      <c r="F34" s="34"/>
      <c r="G34" s="1"/>
      <c r="H34" s="23"/>
      <c r="I34" s="1"/>
      <c r="J34" s="8"/>
      <c r="K34" s="1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G39" s="17"/>
      <c r="H39" s="18"/>
      <c r="J39" s="24"/>
    </row>
    <row r="40" spans="1:25" x14ac:dyDescent="0.2">
      <c r="A40" s="20"/>
      <c r="C40" s="14"/>
      <c r="G40" s="17"/>
      <c r="H40" s="18"/>
      <c r="J40" s="14"/>
      <c r="N40" s="20"/>
      <c r="R40" s="15"/>
      <c r="S40" s="20"/>
      <c r="X40" s="22"/>
      <c r="Y40" s="15"/>
    </row>
    <row r="41" spans="1:25" x14ac:dyDescent="0.2">
      <c r="A41" s="20"/>
      <c r="C41" s="14"/>
      <c r="G41" s="17"/>
      <c r="H41" s="18"/>
      <c r="J41" s="14"/>
      <c r="R41" s="22"/>
      <c r="S41" s="20"/>
      <c r="T41" s="15"/>
      <c r="U41" s="15"/>
      <c r="V41" s="15"/>
      <c r="W41" s="15"/>
      <c r="X41" s="22"/>
      <c r="Y41" s="15"/>
    </row>
    <row r="42" spans="1:25" x14ac:dyDescent="0.2">
      <c r="A42" s="20"/>
      <c r="C42" s="14"/>
      <c r="G42" s="17"/>
      <c r="H42" s="18"/>
      <c r="J42" s="14"/>
      <c r="N42" s="20"/>
      <c r="P42" s="20"/>
      <c r="R42" s="22"/>
      <c r="S42" s="20"/>
      <c r="T42" s="15"/>
      <c r="U42" s="15"/>
      <c r="V42" s="15"/>
      <c r="W42" s="15"/>
      <c r="X42" s="22"/>
      <c r="Y42" s="15"/>
    </row>
    <row r="43" spans="1:25" x14ac:dyDescent="0.2">
      <c r="A43" s="20"/>
      <c r="C43" s="14"/>
      <c r="G43" s="17"/>
      <c r="H43" s="18"/>
      <c r="J43" s="14"/>
    </row>
    <row r="44" spans="1:25" x14ac:dyDescent="0.2">
      <c r="A44" s="20"/>
      <c r="C44" s="14"/>
      <c r="G44" s="17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G57" s="17"/>
      <c r="H57" s="18"/>
      <c r="J57" s="14"/>
    </row>
    <row r="58" spans="1:25" x14ac:dyDescent="0.2">
      <c r="C58" s="14"/>
      <c r="G58" s="17"/>
      <c r="H58" s="18"/>
      <c r="J58" s="14"/>
      <c r="N58" s="20"/>
      <c r="R58" s="15"/>
      <c r="S58" s="20"/>
      <c r="X58" s="22"/>
      <c r="Y58" s="15"/>
    </row>
    <row r="59" spans="1:25" x14ac:dyDescent="0.2"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1:25" x14ac:dyDescent="0.2">
      <c r="C61" s="14"/>
      <c r="G61" s="17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G63" s="17"/>
      <c r="H63" s="18"/>
      <c r="J63" s="14"/>
    </row>
    <row r="64" spans="1:25" x14ac:dyDescent="0.2">
      <c r="C64" s="14"/>
      <c r="G64" s="17"/>
      <c r="H64" s="18"/>
      <c r="J64" s="14"/>
      <c r="N64" s="20"/>
      <c r="R64" s="15"/>
      <c r="S64" s="20"/>
      <c r="X64" s="22"/>
      <c r="Y64" s="15"/>
    </row>
    <row r="65" spans="3:26" x14ac:dyDescent="0.2"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  <c r="N67" s="20"/>
    </row>
    <row r="68" spans="3:26" x14ac:dyDescent="0.2">
      <c r="C68" s="14"/>
      <c r="G68" s="17"/>
      <c r="H68" s="18"/>
      <c r="J68" s="14"/>
      <c r="N68" s="25"/>
      <c r="P68" s="25"/>
      <c r="R68" s="25"/>
      <c r="S68" s="25"/>
      <c r="X68" s="25"/>
    </row>
    <row r="69" spans="3:26" x14ac:dyDescent="0.2">
      <c r="C69" s="14"/>
      <c r="G69" s="17"/>
      <c r="H69" s="18"/>
      <c r="J69" s="14"/>
    </row>
    <row r="70" spans="3:26" x14ac:dyDescent="0.2">
      <c r="C70" s="14"/>
      <c r="G70" s="17"/>
      <c r="H70" s="18"/>
      <c r="J70" s="14"/>
    </row>
    <row r="71" spans="3:26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6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G78" s="17"/>
      <c r="H78" s="18"/>
      <c r="J78" s="14"/>
      <c r="Z78" s="20"/>
    </row>
    <row r="79" spans="3:26" x14ac:dyDescent="0.2">
      <c r="C79" s="14"/>
      <c r="G79" s="17"/>
      <c r="H79" s="18"/>
      <c r="J79" s="14"/>
      <c r="N79" s="20"/>
      <c r="R79" s="15"/>
      <c r="S79" s="20"/>
      <c r="X79" s="22"/>
      <c r="Y79" s="15"/>
    </row>
    <row r="80" spans="3:26" x14ac:dyDescent="0.2"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</row>
    <row r="83" spans="3:25" x14ac:dyDescent="0.2">
      <c r="C83" s="14"/>
      <c r="H83" s="18"/>
      <c r="J83" s="14"/>
    </row>
    <row r="84" spans="3:25" x14ac:dyDescent="0.2">
      <c r="C84" s="14"/>
      <c r="G84" s="17"/>
      <c r="H84" s="18"/>
      <c r="J84" s="14"/>
      <c r="R84" s="26"/>
      <c r="S84" s="20"/>
      <c r="X84" s="14"/>
    </row>
    <row r="85" spans="3:25" x14ac:dyDescent="0.2">
      <c r="C85" s="14"/>
      <c r="G85" s="17"/>
      <c r="H85" s="18"/>
      <c r="J85" s="14"/>
    </row>
    <row r="86" spans="3:25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5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G91" s="17"/>
      <c r="H91" s="18"/>
      <c r="J91" s="14"/>
    </row>
    <row r="92" spans="3:25" x14ac:dyDescent="0.2">
      <c r="C92" s="14"/>
      <c r="G92" s="17"/>
      <c r="H92" s="18"/>
      <c r="J92" s="14"/>
      <c r="N92" s="20"/>
      <c r="R92" s="15"/>
      <c r="S92" s="20"/>
      <c r="X92" s="22"/>
      <c r="Y92" s="15"/>
    </row>
    <row r="93" spans="3:25" x14ac:dyDescent="0.2">
      <c r="C93" s="14"/>
      <c r="G93" s="17"/>
      <c r="H93" s="18"/>
      <c r="J93" s="14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  <c r="N94" s="20"/>
      <c r="P94" s="20"/>
      <c r="R94" s="22"/>
      <c r="S94" s="20"/>
      <c r="T94" s="15"/>
      <c r="U94" s="15"/>
      <c r="V94" s="15"/>
      <c r="W94" s="15"/>
      <c r="X94" s="22"/>
      <c r="Y94" s="15"/>
    </row>
    <row r="95" spans="3:25" x14ac:dyDescent="0.2">
      <c r="C95" s="14"/>
      <c r="G95" s="17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G101" s="17"/>
      <c r="H101" s="18"/>
      <c r="J101" s="14"/>
    </row>
    <row r="102" spans="3:25" x14ac:dyDescent="0.2">
      <c r="C102" s="14"/>
      <c r="G102" s="17"/>
      <c r="H102" s="18"/>
      <c r="J102" s="14"/>
      <c r="N102" s="20"/>
      <c r="R102" s="15"/>
      <c r="S102" s="20"/>
      <c r="X102" s="22"/>
      <c r="Y102" s="15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  <c r="N104" s="20"/>
      <c r="P104" s="20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  <c r="N113" s="20"/>
      <c r="R113" s="15"/>
      <c r="S113" s="20"/>
      <c r="X113" s="22"/>
      <c r="Y113" s="15"/>
    </row>
    <row r="114" spans="3:26" x14ac:dyDescent="0.2">
      <c r="C114" s="14"/>
      <c r="G114" s="17"/>
      <c r="H114" s="18"/>
      <c r="J114" s="14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  <c r="N115" s="20"/>
      <c r="P115" s="20"/>
      <c r="R115" s="22"/>
      <c r="S115" s="20"/>
      <c r="T115" s="15"/>
      <c r="U115" s="15"/>
      <c r="V115" s="15"/>
      <c r="W115" s="15"/>
      <c r="X115" s="22"/>
      <c r="Y115" s="15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G121" s="17"/>
      <c r="H121" s="18"/>
      <c r="J121" s="14"/>
      <c r="Z121" s="20"/>
    </row>
    <row r="122" spans="3:26" x14ac:dyDescent="0.2">
      <c r="C122" s="14"/>
      <c r="G122" s="17"/>
      <c r="H122" s="18"/>
      <c r="J122" s="14"/>
      <c r="N122" s="20"/>
    </row>
    <row r="123" spans="3:26" x14ac:dyDescent="0.2">
      <c r="C123" s="14"/>
      <c r="G123" s="17"/>
      <c r="H123" s="18"/>
      <c r="J123" s="14"/>
      <c r="N123" s="20"/>
    </row>
    <row r="124" spans="3:26" x14ac:dyDescent="0.2">
      <c r="C124" s="14"/>
      <c r="G124" s="17"/>
      <c r="H124" s="18"/>
      <c r="J124" s="14"/>
    </row>
    <row r="125" spans="3:26" x14ac:dyDescent="0.2"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3:26" x14ac:dyDescent="0.2">
      <c r="C126" s="14"/>
      <c r="G126" s="17"/>
      <c r="H126" s="18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8"/>
      <c r="J129" s="14"/>
    </row>
    <row r="130" spans="3:25" x14ac:dyDescent="0.2">
      <c r="C130" s="14"/>
      <c r="G130" s="17"/>
      <c r="H130" s="16"/>
      <c r="J130" s="14"/>
    </row>
    <row r="131" spans="3:25" x14ac:dyDescent="0.2"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3:25" x14ac:dyDescent="0.2">
      <c r="C132" s="14"/>
      <c r="G132" s="17"/>
      <c r="H132" s="16"/>
      <c r="J132" s="14"/>
      <c r="R132" s="26"/>
      <c r="S132" s="20"/>
      <c r="X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</row>
    <row r="138" spans="3:25" x14ac:dyDescent="0.2">
      <c r="C138" s="14"/>
    </row>
    <row r="139" spans="3:25" x14ac:dyDescent="0.2">
      <c r="C139" s="14"/>
      <c r="G139" s="17"/>
      <c r="H139" s="16"/>
      <c r="J139" s="14"/>
      <c r="R139" s="26"/>
      <c r="S139" s="20"/>
      <c r="W139" s="14"/>
      <c r="X139" s="14"/>
      <c r="Y139" s="27"/>
    </row>
    <row r="140" spans="3:25" x14ac:dyDescent="0.2">
      <c r="C140" s="14"/>
      <c r="G140" s="17"/>
      <c r="H140" s="16"/>
      <c r="J140" s="14"/>
      <c r="R140" s="26"/>
      <c r="S140" s="20"/>
      <c r="X140" s="14"/>
    </row>
    <row r="141" spans="3:25" x14ac:dyDescent="0.2">
      <c r="C141" s="14"/>
      <c r="G141" s="17"/>
      <c r="H141" s="16"/>
      <c r="J141" s="14"/>
    </row>
    <row r="142" spans="3:25" x14ac:dyDescent="0.2">
      <c r="C142" s="14"/>
      <c r="G142" s="17"/>
      <c r="H142" s="16"/>
      <c r="J142" s="14"/>
      <c r="N142" s="20"/>
      <c r="R142" s="15"/>
      <c r="S142" s="20"/>
      <c r="X142" s="22"/>
      <c r="Y142" s="15"/>
    </row>
    <row r="143" spans="3:25" x14ac:dyDescent="0.2">
      <c r="C143" s="14"/>
      <c r="G143" s="17"/>
      <c r="H143" s="16"/>
      <c r="J143" s="14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  <c r="G144" s="17"/>
      <c r="H144" s="16"/>
      <c r="J144" s="14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3:25" x14ac:dyDescent="0.2">
      <c r="C145" s="14"/>
      <c r="G145" s="17"/>
      <c r="H145" s="16"/>
      <c r="J145" s="14"/>
      <c r="N145" s="20"/>
    </row>
    <row r="146" spans="3:25" x14ac:dyDescent="0.2">
      <c r="C146" s="14"/>
      <c r="N146" s="25"/>
      <c r="P146" s="25"/>
      <c r="R146" s="25"/>
      <c r="S146" s="25"/>
      <c r="X146" s="25"/>
    </row>
    <row r="147" spans="3:25" x14ac:dyDescent="0.2">
      <c r="C147" s="14"/>
    </row>
    <row r="148" spans="3:25" x14ac:dyDescent="0.2">
      <c r="C148" s="14"/>
      <c r="N148" s="20"/>
      <c r="R148" s="15"/>
      <c r="S148" s="20"/>
      <c r="X148" s="22"/>
      <c r="Y148" s="15"/>
    </row>
    <row r="149" spans="3:25" x14ac:dyDescent="0.2">
      <c r="C149" s="14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N151" s="20"/>
    </row>
    <row r="152" spans="3:25" x14ac:dyDescent="0.2">
      <c r="N152" s="25"/>
      <c r="P152" s="25"/>
      <c r="R152" s="25"/>
      <c r="S152" s="25"/>
      <c r="X152" s="25"/>
    </row>
    <row r="154" spans="3:25" x14ac:dyDescent="0.2">
      <c r="N154" s="20"/>
      <c r="R154" s="15"/>
      <c r="S154" s="20"/>
      <c r="X154" s="22"/>
      <c r="Y154" s="15"/>
    </row>
    <row r="155" spans="3:25" x14ac:dyDescent="0.2"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60" spans="3:25" x14ac:dyDescent="0.2">
      <c r="R160" s="26"/>
      <c r="S160" s="20"/>
      <c r="W160" s="14"/>
      <c r="X160" s="14"/>
      <c r="Y160" s="27"/>
    </row>
    <row r="161" spans="14:26" x14ac:dyDescent="0.2">
      <c r="R161" s="26"/>
      <c r="S161" s="20"/>
      <c r="X161" s="14"/>
      <c r="Z161" s="20"/>
    </row>
    <row r="162" spans="14:26" x14ac:dyDescent="0.2">
      <c r="N162" s="20"/>
      <c r="R162" s="15"/>
      <c r="S162" s="20"/>
      <c r="X162" s="22"/>
      <c r="Y162" s="15"/>
    </row>
    <row r="163" spans="14:26" x14ac:dyDescent="0.2">
      <c r="R163" s="22"/>
      <c r="S163" s="20"/>
      <c r="T163" s="15"/>
      <c r="U163" s="15"/>
      <c r="V163" s="15"/>
      <c r="W163" s="15"/>
      <c r="X163" s="22"/>
      <c r="Y163" s="15"/>
    </row>
    <row r="164" spans="14:26" x14ac:dyDescent="0.2"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6" spans="14:26" x14ac:dyDescent="0.2">
      <c r="R166" s="26"/>
      <c r="S166" s="20"/>
      <c r="W166" s="14"/>
      <c r="X166" s="14"/>
      <c r="Y166" s="27"/>
    </row>
    <row r="167" spans="14:26" x14ac:dyDescent="0.2">
      <c r="R167" s="26"/>
      <c r="S167" s="20"/>
      <c r="X167" s="14"/>
    </row>
    <row r="169" spans="14:26" x14ac:dyDescent="0.2">
      <c r="N169" s="20"/>
      <c r="R169" s="15"/>
      <c r="S169" s="20"/>
      <c r="X169" s="22"/>
      <c r="Y169" s="15"/>
    </row>
    <row r="170" spans="14:26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2" spans="14:26" x14ac:dyDescent="0.2">
      <c r="N172" s="20"/>
    </row>
    <row r="173" spans="14:26" x14ac:dyDescent="0.2">
      <c r="N173" s="25"/>
      <c r="P173" s="25"/>
      <c r="R173" s="25"/>
      <c r="S173" s="25"/>
      <c r="X173" s="25"/>
    </row>
    <row r="175" spans="14:26" x14ac:dyDescent="0.2">
      <c r="N175" s="20"/>
      <c r="R175" s="15"/>
      <c r="S175" s="20"/>
      <c r="X175" s="22"/>
      <c r="Y175" s="15"/>
    </row>
    <row r="176" spans="14:26" x14ac:dyDescent="0.2">
      <c r="R176" s="22"/>
      <c r="S176" s="20"/>
      <c r="T176" s="15"/>
      <c r="U176" s="15"/>
      <c r="V176" s="15"/>
      <c r="W176" s="15"/>
      <c r="X176" s="22"/>
      <c r="Y176" s="15"/>
    </row>
    <row r="177" spans="14:25" x14ac:dyDescent="0.2">
      <c r="N177" s="20"/>
      <c r="P177" s="20"/>
      <c r="R177" s="22"/>
      <c r="S177" s="20"/>
      <c r="T177" s="15"/>
      <c r="U177" s="15"/>
      <c r="V177" s="15"/>
      <c r="W177" s="15"/>
      <c r="X177" s="22"/>
      <c r="Y177" s="15"/>
    </row>
    <row r="183" spans="14:25" x14ac:dyDescent="0.2">
      <c r="R183" s="26"/>
      <c r="S183" s="20"/>
      <c r="W183" s="14"/>
      <c r="X183" s="14"/>
      <c r="Y183" s="27"/>
    </row>
    <row r="184" spans="14:25" x14ac:dyDescent="0.2">
      <c r="R184" s="26"/>
      <c r="S184" s="20"/>
      <c r="X184" s="14"/>
    </row>
    <row r="186" spans="14:25" x14ac:dyDescent="0.2">
      <c r="N186" s="20"/>
      <c r="R186" s="15"/>
      <c r="S186" s="20"/>
      <c r="X186" s="22"/>
      <c r="Y186" s="15"/>
    </row>
    <row r="187" spans="14:25" x14ac:dyDescent="0.2">
      <c r="R187" s="22"/>
      <c r="S187" s="20"/>
      <c r="T187" s="15"/>
      <c r="U187" s="15"/>
      <c r="V187" s="15"/>
      <c r="W187" s="15"/>
      <c r="X187" s="22"/>
      <c r="Y187" s="15"/>
    </row>
    <row r="188" spans="14:25" x14ac:dyDescent="0.2"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3" spans="14:26" x14ac:dyDescent="0.2">
      <c r="N193" s="20"/>
      <c r="R193" s="15"/>
      <c r="S193" s="20"/>
      <c r="X193" s="22"/>
      <c r="Y193" s="15"/>
    </row>
    <row r="194" spans="14:26" x14ac:dyDescent="0.2">
      <c r="R194" s="22"/>
      <c r="S194" s="20"/>
      <c r="T194" s="15"/>
      <c r="U194" s="15"/>
      <c r="V194" s="15"/>
      <c r="W194" s="15"/>
      <c r="X194" s="22"/>
      <c r="Y194" s="15"/>
    </row>
    <row r="195" spans="14:26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7" spans="14:26" x14ac:dyDescent="0.2">
      <c r="R197" s="26"/>
      <c r="S197" s="20"/>
      <c r="W197" s="14"/>
      <c r="X197" s="14"/>
      <c r="Y197" s="27"/>
    </row>
    <row r="198" spans="14:26" x14ac:dyDescent="0.2">
      <c r="R198" s="26"/>
      <c r="S198" s="20"/>
      <c r="X198" s="14"/>
    </row>
    <row r="202" spans="14:26" x14ac:dyDescent="0.2">
      <c r="Z202" s="20"/>
    </row>
    <row r="203" spans="14:26" x14ac:dyDescent="0.2">
      <c r="N203" s="20"/>
    </row>
    <row r="204" spans="14:26" x14ac:dyDescent="0.2">
      <c r="N204" s="20"/>
    </row>
    <row r="206" spans="14:26" x14ac:dyDescent="0.2">
      <c r="N206" s="20"/>
      <c r="R206" s="15"/>
      <c r="S206" s="20"/>
      <c r="X206" s="22"/>
      <c r="Y206" s="15"/>
    </row>
    <row r="207" spans="14:26" x14ac:dyDescent="0.2">
      <c r="R207" s="22"/>
      <c r="S207" s="20"/>
      <c r="T207" s="15"/>
      <c r="U207" s="15"/>
      <c r="V207" s="15"/>
      <c r="W207" s="15"/>
      <c r="X207" s="22"/>
      <c r="Y207" s="15"/>
    </row>
    <row r="208" spans="14:26" x14ac:dyDescent="0.2"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0" spans="14:25" x14ac:dyDescent="0.2">
      <c r="R210" s="26"/>
      <c r="S210" s="20"/>
      <c r="W210" s="14"/>
      <c r="X210" s="14"/>
      <c r="Y210" s="27"/>
    </row>
    <row r="211" spans="14:25" x14ac:dyDescent="0.2">
      <c r="R211" s="26"/>
      <c r="S211" s="20"/>
      <c r="X211" s="14"/>
    </row>
    <row r="213" spans="14:25" x14ac:dyDescent="0.2">
      <c r="N213" s="20"/>
      <c r="R213" s="15"/>
      <c r="S213" s="20"/>
      <c r="X213" s="22"/>
      <c r="Y213" s="15"/>
    </row>
    <row r="214" spans="14:25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5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20" spans="14:25" x14ac:dyDescent="0.2">
      <c r="R220" s="26"/>
      <c r="S220" s="20"/>
      <c r="W220" s="14"/>
      <c r="X220" s="14"/>
      <c r="Y220" s="27"/>
    </row>
    <row r="221" spans="14:25" x14ac:dyDescent="0.2">
      <c r="R221" s="26"/>
      <c r="S221" s="20"/>
      <c r="X221" s="14"/>
    </row>
    <row r="223" spans="14:25" x14ac:dyDescent="0.2">
      <c r="N223" s="20"/>
      <c r="R223" s="15"/>
      <c r="S223" s="20"/>
      <c r="X223" s="22"/>
      <c r="Y223" s="15"/>
    </row>
    <row r="224" spans="14:25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</row>
    <row r="227" spans="14:25" x14ac:dyDescent="0.2">
      <c r="N227" s="25"/>
      <c r="P227" s="25"/>
      <c r="R227" s="25"/>
      <c r="S227" s="25"/>
      <c r="X227" s="25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3" spans="14:25" x14ac:dyDescent="0.2">
      <c r="N233" s="25"/>
      <c r="P233" s="25"/>
      <c r="R233" s="25"/>
      <c r="S233" s="25"/>
      <c r="X233" s="25"/>
    </row>
    <row r="235" spans="14:25" x14ac:dyDescent="0.2">
      <c r="N235" s="20"/>
      <c r="R235" s="15"/>
      <c r="S235" s="20"/>
      <c r="X235" s="22"/>
      <c r="Y235" s="15"/>
    </row>
    <row r="236" spans="14:25" x14ac:dyDescent="0.2"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</row>
    <row r="244" spans="14:25" x14ac:dyDescent="0.2">
      <c r="N244" s="25"/>
      <c r="P244" s="25"/>
      <c r="R244" s="25"/>
      <c r="S244" s="25"/>
      <c r="X244" s="25"/>
    </row>
    <row r="246" spans="14:25" x14ac:dyDescent="0.2">
      <c r="N246" s="20"/>
      <c r="R246" s="15"/>
      <c r="S246" s="20"/>
      <c r="X246" s="22"/>
      <c r="Y246" s="15"/>
    </row>
    <row r="247" spans="14:25" x14ac:dyDescent="0.2"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  <c r="P248" s="20"/>
      <c r="R248" s="22"/>
      <c r="S248" s="20"/>
      <c r="T248" s="15"/>
      <c r="U248" s="15"/>
      <c r="V248" s="15"/>
      <c r="W248" s="15"/>
      <c r="X248" s="22"/>
      <c r="Y248" s="15"/>
    </row>
    <row r="250" spans="14:25" x14ac:dyDescent="0.2">
      <c r="R250" s="26"/>
      <c r="S250" s="20"/>
      <c r="W250" s="14"/>
      <c r="X250" s="14"/>
      <c r="Y250" s="27"/>
    </row>
    <row r="251" spans="14:25" x14ac:dyDescent="0.2">
      <c r="R251" s="26"/>
      <c r="S251" s="20"/>
      <c r="X251" s="14"/>
    </row>
    <row r="254" spans="14:25" x14ac:dyDescent="0.2">
      <c r="N254" s="25"/>
      <c r="P254" s="25"/>
      <c r="R254" s="25"/>
      <c r="S254" s="25"/>
      <c r="X254" s="25"/>
    </row>
    <row r="256" spans="14:25" x14ac:dyDescent="0.2">
      <c r="N256" s="20"/>
      <c r="R256" s="15"/>
      <c r="S256" s="20"/>
      <c r="X256" s="22"/>
      <c r="Y256" s="15"/>
    </row>
    <row r="257" spans="14:25" x14ac:dyDescent="0.2"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  <c r="P258" s="20"/>
      <c r="R258" s="22"/>
      <c r="S258" s="20"/>
      <c r="T258" s="15"/>
      <c r="U258" s="15"/>
      <c r="V258" s="15"/>
      <c r="W258" s="15"/>
      <c r="X258" s="22"/>
      <c r="Y258" s="15"/>
    </row>
    <row r="260" spans="14:25" x14ac:dyDescent="0.2">
      <c r="R260" s="26"/>
      <c r="S260" s="20"/>
      <c r="W260" s="14"/>
      <c r="X260" s="14"/>
      <c r="Y260" s="27"/>
    </row>
    <row r="261" spans="14:25" x14ac:dyDescent="0.2">
      <c r="R261" s="26"/>
      <c r="S261" s="20"/>
      <c r="X261" s="14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6" x14ac:dyDescent="0.2">
      <c r="R274" s="26"/>
      <c r="S274" s="20"/>
      <c r="W274" s="14"/>
      <c r="X274" s="14"/>
      <c r="Y274" s="27"/>
    </row>
    <row r="275" spans="14:26" x14ac:dyDescent="0.2">
      <c r="R275" s="26"/>
      <c r="S275" s="20"/>
      <c r="X275" s="14"/>
    </row>
    <row r="284" spans="14:26" x14ac:dyDescent="0.2">
      <c r="Z284" s="20"/>
    </row>
    <row r="285" spans="14:26" x14ac:dyDescent="0.2">
      <c r="N285" s="20"/>
    </row>
    <row r="286" spans="14:26" x14ac:dyDescent="0.2">
      <c r="N286" s="20"/>
    </row>
    <row r="288" spans="14:26" x14ac:dyDescent="0.2">
      <c r="N288" s="20"/>
      <c r="R288" s="15"/>
      <c r="S288" s="20"/>
      <c r="X288" s="22"/>
      <c r="Y288" s="15"/>
    </row>
    <row r="289" spans="14:25" x14ac:dyDescent="0.2">
      <c r="R289" s="22"/>
      <c r="S289" s="20"/>
      <c r="T289" s="15"/>
      <c r="U289" s="15"/>
      <c r="V289" s="15"/>
      <c r="W289" s="15"/>
      <c r="X289" s="22"/>
      <c r="Y289" s="15"/>
    </row>
    <row r="290" spans="14:25" x14ac:dyDescent="0.2">
      <c r="N290" s="20"/>
      <c r="P290" s="20"/>
      <c r="R290" s="22"/>
      <c r="S290" s="20"/>
      <c r="T290" s="15"/>
      <c r="U290" s="15"/>
      <c r="V290" s="15"/>
      <c r="W290" s="15"/>
      <c r="X290" s="22"/>
      <c r="Y290" s="15"/>
    </row>
    <row r="296" spans="14:25" x14ac:dyDescent="0.2">
      <c r="R296" s="26"/>
      <c r="S296" s="20"/>
      <c r="W296" s="14"/>
      <c r="X296" s="14"/>
      <c r="Y296" s="27"/>
    </row>
    <row r="297" spans="14:25" x14ac:dyDescent="0.2">
      <c r="R297" s="26"/>
      <c r="S297" s="20"/>
      <c r="X297" s="14"/>
    </row>
    <row r="299" spans="14:25" x14ac:dyDescent="0.2">
      <c r="N299" s="20"/>
      <c r="R299" s="15"/>
      <c r="S299" s="20"/>
      <c r="X299" s="22"/>
      <c r="Y299" s="15"/>
    </row>
    <row r="300" spans="14:25" x14ac:dyDescent="0.2">
      <c r="R300" s="22"/>
      <c r="S300" s="20"/>
      <c r="T300" s="15"/>
      <c r="U300" s="15"/>
      <c r="V300" s="15"/>
      <c r="W300" s="15"/>
      <c r="X300" s="22"/>
      <c r="Y300" s="15"/>
    </row>
    <row r="301" spans="14:25" x14ac:dyDescent="0.2">
      <c r="N301" s="20"/>
      <c r="P301" s="20"/>
      <c r="R301" s="22"/>
      <c r="S301" s="20"/>
      <c r="T301" s="15"/>
      <c r="U301" s="15"/>
      <c r="V301" s="15"/>
      <c r="W301" s="15"/>
      <c r="X301" s="22"/>
      <c r="Y301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6" spans="14:25" x14ac:dyDescent="0.2">
      <c r="R316" s="26"/>
      <c r="S316" s="20"/>
      <c r="W316" s="14"/>
      <c r="X316" s="14"/>
      <c r="Y316" s="27"/>
    </row>
    <row r="317" spans="14:25" x14ac:dyDescent="0.2">
      <c r="R317" s="26"/>
      <c r="S317" s="20"/>
      <c r="X317" s="14"/>
    </row>
    <row r="319" spans="14:25" x14ac:dyDescent="0.2">
      <c r="N319" s="20"/>
      <c r="R319" s="15"/>
      <c r="S319" s="20"/>
      <c r="X319" s="22"/>
      <c r="Y319" s="15"/>
    </row>
    <row r="320" spans="14:25" x14ac:dyDescent="0.2"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2" spans="14:26" x14ac:dyDescent="0.2">
      <c r="N322" s="20"/>
    </row>
    <row r="323" spans="14:26" x14ac:dyDescent="0.2">
      <c r="N323" s="25"/>
      <c r="P323" s="25"/>
      <c r="R323" s="25"/>
      <c r="S323" s="25"/>
      <c r="X323" s="25"/>
      <c r="Z323" s="20"/>
    </row>
    <row r="324" spans="14:26" x14ac:dyDescent="0.2">
      <c r="N324" s="20"/>
      <c r="R324" s="15"/>
      <c r="S324" s="20"/>
      <c r="X324" s="22"/>
      <c r="Y324" s="15"/>
    </row>
    <row r="325" spans="14:26" x14ac:dyDescent="0.2"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8" spans="14:26" x14ac:dyDescent="0.2">
      <c r="R328" s="26"/>
      <c r="S328" s="20"/>
      <c r="W328" s="14"/>
      <c r="X328" s="14"/>
      <c r="Y328" s="27"/>
    </row>
    <row r="329" spans="14:26" x14ac:dyDescent="0.2">
      <c r="R329" s="26"/>
      <c r="S329" s="20"/>
      <c r="X329" s="14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</row>
    <row r="335" spans="14:26" x14ac:dyDescent="0.2">
      <c r="N335" s="25"/>
      <c r="P335" s="25"/>
      <c r="R335" s="25"/>
      <c r="S335" s="25"/>
      <c r="X335" s="25"/>
    </row>
    <row r="337" spans="14:25" x14ac:dyDescent="0.2">
      <c r="N337" s="20"/>
      <c r="R337" s="15"/>
      <c r="S337" s="20"/>
      <c r="X337" s="22"/>
      <c r="Y337" s="15"/>
    </row>
    <row r="338" spans="14:25" x14ac:dyDescent="0.2">
      <c r="R338" s="22"/>
      <c r="S338" s="20"/>
      <c r="T338" s="15"/>
      <c r="U338" s="15"/>
      <c r="V338" s="15"/>
      <c r="W338" s="15"/>
      <c r="X338" s="22"/>
      <c r="Y338" s="15"/>
    </row>
    <row r="339" spans="14:25" x14ac:dyDescent="0.2"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1" spans="14:25" x14ac:dyDescent="0.2">
      <c r="R341" s="26"/>
      <c r="S341" s="20"/>
      <c r="W341" s="14"/>
      <c r="X341" s="14"/>
      <c r="Y341" s="27"/>
    </row>
    <row r="342" spans="14:25" x14ac:dyDescent="0.2">
      <c r="R342" s="26"/>
      <c r="S342" s="20"/>
      <c r="X342" s="14"/>
    </row>
    <row r="345" spans="14:25" x14ac:dyDescent="0.2">
      <c r="N345" s="25"/>
      <c r="P345" s="25"/>
      <c r="R345" s="25"/>
      <c r="S345" s="25"/>
      <c r="X345" s="25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0" spans="14:25" x14ac:dyDescent="0.2">
      <c r="N350" s="20"/>
    </row>
    <row r="351" spans="14:25" x14ac:dyDescent="0.2">
      <c r="N351" s="25"/>
      <c r="P351" s="25"/>
      <c r="R351" s="25"/>
      <c r="S351" s="25"/>
      <c r="X351" s="25"/>
    </row>
    <row r="353" spans="14:26" x14ac:dyDescent="0.2">
      <c r="N353" s="20"/>
      <c r="R353" s="15"/>
      <c r="S353" s="20"/>
      <c r="X353" s="22"/>
      <c r="Y353" s="15"/>
    </row>
    <row r="354" spans="14:26" x14ac:dyDescent="0.2">
      <c r="R354" s="22"/>
      <c r="S354" s="20"/>
      <c r="T354" s="15"/>
      <c r="U354" s="15"/>
      <c r="V354" s="15"/>
      <c r="W354" s="15"/>
      <c r="X354" s="22"/>
      <c r="Y354" s="15"/>
    </row>
    <row r="355" spans="14:26" x14ac:dyDescent="0.2">
      <c r="N355" s="20"/>
      <c r="P355" s="20"/>
      <c r="R355" s="22"/>
      <c r="S355" s="20"/>
      <c r="T355" s="15"/>
      <c r="U355" s="15"/>
      <c r="V355" s="15"/>
      <c r="W355" s="15"/>
      <c r="X355" s="22"/>
      <c r="Y355" s="15"/>
    </row>
    <row r="359" spans="14:26" x14ac:dyDescent="0.2">
      <c r="R359" s="26"/>
      <c r="S359" s="20"/>
      <c r="W359" s="14"/>
      <c r="X359" s="14"/>
      <c r="Y359" s="27"/>
    </row>
    <row r="360" spans="14:26" x14ac:dyDescent="0.2">
      <c r="R360" s="26"/>
      <c r="S360" s="20"/>
      <c r="X360" s="14"/>
    </row>
    <row r="362" spans="14:26" x14ac:dyDescent="0.2">
      <c r="N362" s="20"/>
      <c r="R362" s="15"/>
      <c r="S362" s="20"/>
      <c r="X362" s="22"/>
      <c r="Y362" s="15"/>
    </row>
    <row r="363" spans="14:26" x14ac:dyDescent="0.2">
      <c r="R363" s="22"/>
      <c r="S363" s="20"/>
      <c r="T363" s="15"/>
      <c r="U363" s="15"/>
      <c r="V363" s="15"/>
      <c r="W363" s="15"/>
      <c r="X363" s="22"/>
      <c r="Y363" s="15"/>
    </row>
    <row r="364" spans="14:26" x14ac:dyDescent="0.2">
      <c r="N364" s="20"/>
      <c r="P364" s="20"/>
      <c r="R364" s="22"/>
      <c r="S364" s="20"/>
      <c r="T364" s="15"/>
      <c r="U364" s="15"/>
      <c r="V364" s="15"/>
      <c r="W364" s="15"/>
      <c r="X364" s="22"/>
      <c r="Y364" s="15"/>
    </row>
    <row r="366" spans="14:26" x14ac:dyDescent="0.2">
      <c r="R366" s="26"/>
      <c r="S366" s="20"/>
      <c r="W366" s="14"/>
      <c r="X366" s="14"/>
      <c r="Y366" s="27"/>
    </row>
    <row r="367" spans="14:26" x14ac:dyDescent="0.2">
      <c r="R367" s="26"/>
      <c r="S367" s="20"/>
      <c r="X367" s="14"/>
      <c r="Y367" s="27"/>
      <c r="Z367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56</vt:i4>
      </vt:variant>
    </vt:vector>
  </HeadingPairs>
  <TitlesOfParts>
    <vt:vector size="66" baseType="lpstr">
      <vt:lpstr>Classooms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_12_31_Cost</vt:lpstr>
      <vt:lpstr>Agency</vt:lpstr>
      <vt:lpstr>at_Completion</vt:lpstr>
      <vt:lpstr>Completion</vt:lpstr>
      <vt:lpstr>Completion_Date</vt:lpstr>
      <vt:lpstr>Construction_Cost</vt:lpstr>
      <vt:lpstr>Construction_Costs</vt:lpstr>
      <vt:lpstr>Date</vt:lpstr>
      <vt:lpstr>December</vt:lpstr>
      <vt:lpstr>December_ENR</vt:lpstr>
      <vt:lpstr>ENR</vt:lpstr>
      <vt:lpstr>ENR_Cost</vt:lpstr>
      <vt:lpstr>Factor</vt:lpstr>
      <vt:lpstr>GSF</vt:lpstr>
      <vt:lpstr>in_____12_31_18</vt:lpstr>
      <vt:lpstr>Per_GSF</vt:lpstr>
      <vt:lpstr>'Auditorium-Exhibits'!Print_Area</vt:lpstr>
      <vt:lpstr>Classooms!Print_Area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'Auditorium-Exhibits'!Print_Titles</vt:lpstr>
      <vt:lpstr>Classooms!Print_Titles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  <vt:lpstr>Projects</vt:lpstr>
      <vt:lpstr>Space_Category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2020-03-16T13:35:20Z</cp:lastPrinted>
  <dcterms:created xsi:type="dcterms:W3CDTF">1999-05-21T13:57:57Z</dcterms:created>
  <dcterms:modified xsi:type="dcterms:W3CDTF">2023-07-13T14:19:15Z</dcterms:modified>
</cp:coreProperties>
</file>