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08C3B44D-A83A-7746-8A6D-4E369D6911C5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Sheet1" sheetId="1" r:id="rId1"/>
  </sheets>
  <definedNames>
    <definedName name="_xlnm._FilterDatabase" localSheetId="0" hidden="1">Sheet1!$A$9:$I$437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95" i="1" l="1"/>
  <c r="H295" i="1" s="1"/>
  <c r="I294" i="1"/>
  <c r="H294" i="1" s="1"/>
  <c r="I293" i="1"/>
  <c r="H293" i="1" s="1"/>
  <c r="G293" i="1"/>
  <c r="I292" i="1"/>
  <c r="H292" i="1" s="1"/>
  <c r="G295" i="1" l="1"/>
  <c r="G292" i="1"/>
  <c r="G294" i="1"/>
  <c r="H291" i="1"/>
  <c r="G291" i="1"/>
  <c r="H290" i="1"/>
  <c r="G290" i="1"/>
  <c r="H289" i="1"/>
  <c r="G289" i="1"/>
  <c r="H288" i="1"/>
  <c r="G288" i="1"/>
  <c r="H420" i="1"/>
  <c r="G420" i="1"/>
  <c r="H419" i="1"/>
  <c r="G419" i="1"/>
  <c r="H418" i="1"/>
  <c r="G418" i="1"/>
  <c r="H417" i="1"/>
  <c r="G417" i="1"/>
  <c r="H287" i="1"/>
  <c r="G287" i="1"/>
  <c r="H286" i="1"/>
  <c r="G286" i="1"/>
  <c r="H285" i="1"/>
  <c r="G285" i="1"/>
  <c r="H284" i="1"/>
  <c r="G284" i="1"/>
  <c r="G296" i="1"/>
  <c r="H296" i="1"/>
  <c r="G297" i="1"/>
  <c r="H297" i="1"/>
  <c r="G298" i="1"/>
  <c r="H298" i="1"/>
  <c r="G299" i="1"/>
  <c r="H299" i="1"/>
  <c r="H436" i="1"/>
  <c r="G436" i="1"/>
  <c r="H435" i="1"/>
  <c r="G435" i="1"/>
  <c r="H434" i="1"/>
  <c r="G434" i="1"/>
  <c r="H433" i="1"/>
  <c r="G433" i="1"/>
  <c r="H432" i="1"/>
  <c r="G432" i="1"/>
  <c r="H431" i="1"/>
  <c r="G431" i="1"/>
  <c r="H430" i="1"/>
  <c r="G430" i="1"/>
  <c r="H429" i="1"/>
  <c r="G429" i="1"/>
  <c r="H428" i="1"/>
  <c r="G428" i="1"/>
  <c r="H427" i="1"/>
  <c r="G427" i="1"/>
  <c r="H426" i="1"/>
  <c r="G426" i="1"/>
  <c r="H425" i="1"/>
  <c r="G425" i="1"/>
  <c r="H424" i="1"/>
  <c r="G424" i="1"/>
  <c r="H423" i="1"/>
  <c r="G423" i="1"/>
  <c r="H422" i="1"/>
  <c r="G422" i="1"/>
  <c r="H421" i="1"/>
  <c r="G421" i="1"/>
  <c r="H416" i="1"/>
  <c r="G416" i="1"/>
  <c r="H415" i="1"/>
  <c r="G415" i="1"/>
  <c r="H414" i="1"/>
  <c r="G414" i="1"/>
  <c r="H413" i="1"/>
  <c r="G413" i="1"/>
  <c r="H412" i="1"/>
  <c r="G412" i="1"/>
  <c r="H411" i="1"/>
  <c r="G411" i="1"/>
  <c r="H410" i="1"/>
  <c r="G410" i="1"/>
  <c r="H409" i="1"/>
  <c r="G409" i="1"/>
  <c r="H408" i="1"/>
  <c r="G408" i="1"/>
  <c r="H407" i="1"/>
  <c r="G407" i="1"/>
  <c r="H406" i="1"/>
  <c r="G406" i="1"/>
  <c r="H405" i="1"/>
  <c r="G405" i="1"/>
  <c r="H404" i="1"/>
  <c r="G404" i="1"/>
  <c r="H403" i="1"/>
  <c r="G403" i="1"/>
  <c r="H402" i="1"/>
  <c r="G402" i="1"/>
  <c r="H401" i="1"/>
  <c r="G401" i="1"/>
  <c r="H400" i="1"/>
  <c r="G400" i="1"/>
  <c r="H399" i="1"/>
  <c r="G399" i="1"/>
  <c r="H398" i="1"/>
  <c r="G398" i="1"/>
  <c r="H397" i="1"/>
  <c r="G397" i="1"/>
  <c r="H396" i="1"/>
  <c r="G396" i="1"/>
  <c r="H395" i="1"/>
  <c r="G395" i="1"/>
  <c r="H394" i="1"/>
  <c r="G394" i="1"/>
  <c r="H393" i="1"/>
  <c r="G393" i="1"/>
  <c r="H392" i="1"/>
  <c r="G392" i="1"/>
  <c r="H391" i="1"/>
  <c r="G391" i="1"/>
  <c r="H390" i="1"/>
  <c r="G390" i="1"/>
  <c r="H389" i="1"/>
  <c r="G389" i="1"/>
  <c r="H388" i="1"/>
  <c r="G388" i="1"/>
  <c r="H387" i="1"/>
  <c r="G387" i="1"/>
  <c r="H386" i="1"/>
  <c r="G386" i="1"/>
  <c r="H385" i="1"/>
  <c r="G385" i="1"/>
  <c r="H384" i="1"/>
  <c r="G384" i="1"/>
  <c r="H383" i="1"/>
  <c r="G383" i="1"/>
  <c r="H382" i="1"/>
  <c r="G382" i="1"/>
  <c r="H381" i="1"/>
  <c r="G381" i="1"/>
  <c r="H380" i="1"/>
  <c r="G380" i="1"/>
  <c r="H379" i="1"/>
  <c r="G379" i="1"/>
  <c r="H378" i="1"/>
  <c r="G378" i="1"/>
  <c r="H377" i="1"/>
  <c r="G377" i="1"/>
  <c r="H376" i="1"/>
  <c r="G376" i="1"/>
  <c r="H375" i="1"/>
  <c r="G375" i="1"/>
  <c r="H374" i="1"/>
  <c r="G374" i="1"/>
  <c r="H373" i="1"/>
  <c r="G373" i="1"/>
  <c r="H372" i="1"/>
  <c r="G372" i="1"/>
  <c r="H371" i="1"/>
  <c r="G371" i="1"/>
  <c r="H370" i="1"/>
  <c r="G370" i="1"/>
  <c r="H369" i="1"/>
  <c r="G369" i="1"/>
  <c r="H368" i="1"/>
  <c r="G368" i="1"/>
  <c r="H367" i="1"/>
  <c r="G367" i="1"/>
  <c r="H366" i="1"/>
  <c r="G366" i="1"/>
  <c r="H365" i="1"/>
  <c r="G365" i="1"/>
  <c r="H364" i="1"/>
  <c r="G364" i="1"/>
  <c r="H363" i="1"/>
  <c r="G363" i="1"/>
  <c r="H362" i="1"/>
  <c r="G362" i="1"/>
  <c r="H361" i="1"/>
  <c r="G361" i="1"/>
  <c r="H360" i="1"/>
  <c r="G360" i="1"/>
  <c r="H358" i="1"/>
  <c r="G358" i="1"/>
  <c r="H357" i="1"/>
  <c r="G357" i="1"/>
  <c r="H356" i="1"/>
  <c r="G356" i="1"/>
  <c r="H355" i="1"/>
  <c r="G355" i="1"/>
  <c r="H354" i="1"/>
  <c r="G354" i="1"/>
  <c r="H353" i="1"/>
  <c r="G353" i="1"/>
  <c r="H352" i="1"/>
  <c r="G352" i="1"/>
  <c r="H351" i="1"/>
  <c r="G351" i="1"/>
  <c r="H350" i="1"/>
  <c r="G350" i="1"/>
  <c r="H349" i="1"/>
  <c r="G349" i="1"/>
  <c r="H348" i="1"/>
  <c r="G348" i="1"/>
  <c r="H347" i="1"/>
  <c r="G347" i="1"/>
  <c r="H346" i="1"/>
  <c r="G346" i="1"/>
  <c r="H345" i="1"/>
  <c r="G345" i="1"/>
  <c r="H344" i="1"/>
  <c r="G344" i="1"/>
  <c r="H343" i="1"/>
  <c r="G343" i="1"/>
  <c r="H342" i="1"/>
  <c r="G342" i="1"/>
  <c r="H341" i="1"/>
  <c r="G341" i="1"/>
  <c r="H340" i="1"/>
  <c r="G340" i="1"/>
  <c r="H339" i="1"/>
  <c r="G339" i="1"/>
  <c r="H338" i="1"/>
  <c r="G338" i="1"/>
  <c r="H337" i="1"/>
  <c r="G337" i="1"/>
  <c r="H336" i="1"/>
  <c r="G336" i="1"/>
  <c r="H335" i="1"/>
  <c r="G335" i="1"/>
  <c r="H334" i="1"/>
  <c r="G334" i="1"/>
  <c r="H333" i="1"/>
  <c r="G333" i="1"/>
  <c r="H332" i="1"/>
  <c r="G332" i="1"/>
  <c r="H331" i="1"/>
  <c r="G331" i="1"/>
  <c r="H330" i="1"/>
  <c r="G330" i="1"/>
  <c r="H329" i="1"/>
  <c r="G329" i="1"/>
  <c r="H328" i="1"/>
  <c r="G328" i="1"/>
  <c r="H327" i="1"/>
  <c r="G327" i="1"/>
  <c r="H326" i="1"/>
  <c r="G326" i="1"/>
  <c r="H325" i="1"/>
  <c r="G325" i="1"/>
  <c r="H324" i="1"/>
  <c r="G324" i="1"/>
  <c r="H323" i="1"/>
  <c r="G323" i="1"/>
  <c r="H322" i="1"/>
  <c r="G322" i="1"/>
  <c r="H321" i="1"/>
  <c r="G321" i="1"/>
  <c r="H320" i="1"/>
  <c r="G320" i="1"/>
  <c r="H319" i="1"/>
  <c r="G319" i="1"/>
  <c r="H318" i="1"/>
  <c r="G318" i="1"/>
  <c r="H317" i="1"/>
  <c r="G317" i="1"/>
  <c r="H316" i="1"/>
  <c r="G316" i="1"/>
  <c r="H315" i="1"/>
  <c r="G315" i="1"/>
  <c r="H314" i="1"/>
  <c r="G314" i="1"/>
  <c r="H313" i="1"/>
  <c r="G313" i="1"/>
  <c r="H312" i="1"/>
  <c r="G312" i="1"/>
  <c r="H311" i="1"/>
  <c r="G311" i="1"/>
  <c r="H310" i="1"/>
  <c r="G310" i="1"/>
  <c r="H309" i="1"/>
  <c r="G309" i="1"/>
  <c r="H308" i="1"/>
  <c r="G308" i="1"/>
  <c r="H307" i="1"/>
  <c r="G307" i="1"/>
  <c r="H306" i="1"/>
  <c r="G306" i="1"/>
  <c r="H305" i="1"/>
  <c r="G305" i="1"/>
  <c r="H304" i="1"/>
  <c r="G304" i="1"/>
  <c r="H303" i="1"/>
  <c r="G303" i="1"/>
  <c r="H302" i="1"/>
  <c r="G302" i="1"/>
  <c r="H301" i="1"/>
  <c r="G301" i="1"/>
  <c r="H300" i="1"/>
  <c r="G300" i="1"/>
  <c r="H283" i="1"/>
  <c r="G283" i="1"/>
  <c r="H282" i="1"/>
  <c r="G282" i="1"/>
  <c r="H281" i="1"/>
  <c r="G281" i="1"/>
  <c r="H280" i="1"/>
  <c r="G280" i="1"/>
  <c r="H279" i="1"/>
  <c r="G279" i="1"/>
  <c r="H278" i="1"/>
  <c r="G278" i="1"/>
  <c r="H277" i="1"/>
  <c r="G277" i="1"/>
  <c r="H276" i="1"/>
  <c r="G276" i="1"/>
  <c r="H275" i="1"/>
  <c r="G275" i="1"/>
  <c r="H274" i="1"/>
  <c r="G274" i="1"/>
  <c r="H273" i="1"/>
  <c r="G273" i="1"/>
  <c r="H272" i="1"/>
  <c r="G272" i="1"/>
  <c r="H271" i="1"/>
  <c r="G271" i="1"/>
  <c r="H270" i="1"/>
  <c r="G270" i="1"/>
  <c r="H269" i="1"/>
  <c r="G269" i="1"/>
  <c r="H268" i="1"/>
  <c r="G268" i="1"/>
  <c r="H267" i="1"/>
  <c r="G267" i="1"/>
  <c r="H266" i="1"/>
  <c r="G266" i="1"/>
  <c r="H265" i="1"/>
  <c r="G265" i="1"/>
  <c r="H264" i="1"/>
  <c r="G264" i="1"/>
  <c r="H263" i="1"/>
  <c r="G263" i="1"/>
  <c r="H262" i="1"/>
  <c r="G262" i="1"/>
  <c r="H261" i="1"/>
  <c r="G261" i="1"/>
  <c r="H260" i="1"/>
  <c r="G260" i="1"/>
  <c r="H259" i="1"/>
  <c r="G259" i="1"/>
  <c r="H258" i="1"/>
  <c r="G258" i="1"/>
  <c r="H257" i="1"/>
  <c r="G257" i="1"/>
  <c r="H256" i="1"/>
  <c r="G256" i="1"/>
  <c r="H255" i="1"/>
  <c r="G255" i="1"/>
  <c r="H254" i="1"/>
  <c r="G254" i="1"/>
  <c r="H253" i="1"/>
  <c r="G253" i="1"/>
  <c r="H252" i="1"/>
  <c r="G252" i="1"/>
  <c r="H251" i="1"/>
  <c r="G251" i="1"/>
  <c r="H250" i="1"/>
  <c r="G250" i="1"/>
  <c r="H249" i="1"/>
  <c r="G249" i="1"/>
  <c r="H248" i="1"/>
  <c r="G248" i="1"/>
  <c r="H247" i="1"/>
  <c r="G247" i="1"/>
  <c r="H246" i="1"/>
  <c r="G246" i="1"/>
  <c r="H245" i="1"/>
  <c r="G245" i="1"/>
  <c r="H244" i="1"/>
  <c r="G244" i="1"/>
  <c r="H243" i="1"/>
  <c r="G243" i="1"/>
  <c r="H242" i="1"/>
  <c r="G242" i="1"/>
  <c r="H241" i="1"/>
  <c r="G241" i="1"/>
  <c r="H240" i="1"/>
  <c r="G240" i="1"/>
  <c r="H239" i="1"/>
  <c r="G239" i="1"/>
  <c r="H238" i="1"/>
  <c r="G238" i="1"/>
  <c r="H237" i="1"/>
  <c r="G237" i="1"/>
  <c r="H236" i="1"/>
  <c r="G236" i="1"/>
  <c r="H235" i="1"/>
  <c r="G235" i="1"/>
  <c r="H234" i="1"/>
  <c r="G234" i="1"/>
  <c r="H233" i="1"/>
  <c r="G233" i="1"/>
  <c r="H232" i="1"/>
  <c r="G232" i="1"/>
  <c r="H231" i="1"/>
  <c r="G231" i="1"/>
  <c r="H230" i="1"/>
  <c r="G230" i="1"/>
  <c r="H229" i="1"/>
  <c r="G229" i="1"/>
  <c r="H228" i="1"/>
  <c r="G228" i="1"/>
  <c r="H227" i="1"/>
  <c r="G227" i="1"/>
  <c r="H226" i="1"/>
  <c r="G226" i="1"/>
  <c r="H225" i="1"/>
  <c r="G225" i="1"/>
  <c r="H224" i="1"/>
  <c r="G224" i="1"/>
  <c r="H223" i="1"/>
  <c r="G223" i="1"/>
  <c r="H222" i="1"/>
  <c r="G222" i="1"/>
  <c r="H221" i="1"/>
  <c r="G221" i="1"/>
  <c r="H220" i="1"/>
  <c r="G220" i="1"/>
  <c r="H219" i="1"/>
  <c r="G219" i="1"/>
  <c r="H218" i="1"/>
  <c r="G218" i="1"/>
  <c r="H217" i="1"/>
  <c r="G217" i="1"/>
  <c r="H216" i="1"/>
  <c r="G216" i="1"/>
  <c r="H215" i="1"/>
  <c r="G215" i="1"/>
  <c r="H214" i="1"/>
  <c r="G214" i="1"/>
  <c r="H213" i="1"/>
  <c r="G213" i="1"/>
  <c r="H212" i="1"/>
  <c r="G212" i="1"/>
  <c r="H211" i="1"/>
  <c r="G211" i="1"/>
  <c r="H208" i="1"/>
  <c r="G208" i="1"/>
  <c r="H207" i="1"/>
  <c r="G207" i="1"/>
  <c r="H206" i="1"/>
  <c r="G206" i="1"/>
  <c r="H205" i="1"/>
  <c r="G205" i="1"/>
  <c r="H204" i="1"/>
  <c r="G204" i="1"/>
  <c r="H203" i="1"/>
  <c r="G203" i="1"/>
  <c r="H202" i="1"/>
  <c r="G202" i="1"/>
  <c r="H201" i="1"/>
  <c r="G201" i="1"/>
  <c r="H200" i="1"/>
  <c r="G200" i="1"/>
  <c r="H199" i="1"/>
  <c r="G199" i="1"/>
  <c r="H198" i="1"/>
  <c r="G198" i="1"/>
  <c r="H197" i="1"/>
  <c r="G197" i="1"/>
  <c r="H196" i="1"/>
  <c r="G196" i="1"/>
  <c r="H195" i="1"/>
  <c r="G195" i="1"/>
  <c r="H194" i="1"/>
  <c r="G194" i="1"/>
  <c r="H193" i="1"/>
  <c r="G193" i="1"/>
  <c r="H192" i="1"/>
  <c r="G192" i="1"/>
  <c r="H191" i="1"/>
  <c r="G191" i="1"/>
  <c r="H190" i="1"/>
  <c r="G190" i="1"/>
  <c r="H189" i="1"/>
  <c r="G189" i="1"/>
  <c r="H188" i="1"/>
  <c r="G188" i="1"/>
  <c r="H187" i="1"/>
  <c r="G187" i="1"/>
  <c r="H186" i="1"/>
  <c r="G186" i="1"/>
  <c r="H185" i="1"/>
  <c r="G185" i="1"/>
  <c r="H184" i="1"/>
  <c r="G184" i="1"/>
  <c r="H183" i="1"/>
  <c r="G183" i="1"/>
  <c r="H182" i="1"/>
  <c r="G182" i="1"/>
  <c r="H181" i="1"/>
  <c r="G181" i="1"/>
  <c r="H180" i="1"/>
  <c r="G180" i="1"/>
  <c r="H179" i="1"/>
  <c r="G179" i="1"/>
  <c r="H178" i="1"/>
  <c r="G178" i="1"/>
  <c r="H177" i="1"/>
  <c r="G177" i="1"/>
  <c r="H176" i="1"/>
  <c r="G176" i="1"/>
  <c r="H175" i="1"/>
  <c r="G175" i="1"/>
  <c r="H174" i="1"/>
  <c r="G174" i="1"/>
  <c r="H173" i="1"/>
  <c r="G173" i="1"/>
  <c r="H172" i="1"/>
  <c r="G172" i="1"/>
  <c r="H171" i="1"/>
  <c r="G171" i="1"/>
  <c r="H170" i="1"/>
  <c r="G170" i="1"/>
  <c r="I169" i="1"/>
  <c r="G169" i="1" s="1"/>
  <c r="H168" i="1"/>
  <c r="G168" i="1"/>
  <c r="H167" i="1"/>
  <c r="G167" i="1"/>
  <c r="H166" i="1"/>
  <c r="G166" i="1"/>
  <c r="H165" i="1"/>
  <c r="G165" i="1"/>
  <c r="H164" i="1"/>
  <c r="G164" i="1"/>
  <c r="H163" i="1"/>
  <c r="G163" i="1"/>
  <c r="H162" i="1"/>
  <c r="G162" i="1"/>
  <c r="H161" i="1"/>
  <c r="G161" i="1"/>
  <c r="H160" i="1"/>
  <c r="G160" i="1"/>
  <c r="H159" i="1"/>
  <c r="G159" i="1"/>
  <c r="H158" i="1"/>
  <c r="G158" i="1"/>
  <c r="H157" i="1"/>
  <c r="G157" i="1"/>
  <c r="H156" i="1"/>
  <c r="G156" i="1"/>
  <c r="H155" i="1"/>
  <c r="G155" i="1"/>
  <c r="H154" i="1"/>
  <c r="G154" i="1"/>
  <c r="H153" i="1"/>
  <c r="G153" i="1"/>
  <c r="H152" i="1"/>
  <c r="G152" i="1"/>
  <c r="H151" i="1"/>
  <c r="G151" i="1"/>
  <c r="H150" i="1"/>
  <c r="G150" i="1"/>
  <c r="H149" i="1"/>
  <c r="G149" i="1"/>
  <c r="H148" i="1"/>
  <c r="G148" i="1"/>
  <c r="H147" i="1"/>
  <c r="G147" i="1"/>
  <c r="H146" i="1"/>
  <c r="G146" i="1"/>
  <c r="H145" i="1"/>
  <c r="G145" i="1"/>
  <c r="H144" i="1"/>
  <c r="G144" i="1"/>
  <c r="H143" i="1"/>
  <c r="G143" i="1"/>
  <c r="H142" i="1"/>
  <c r="G142" i="1"/>
  <c r="H141" i="1"/>
  <c r="G141" i="1"/>
  <c r="H140" i="1"/>
  <c r="G140" i="1"/>
  <c r="H139" i="1"/>
  <c r="G139" i="1"/>
  <c r="H138" i="1"/>
  <c r="G138" i="1"/>
  <c r="H137" i="1"/>
  <c r="G137" i="1"/>
  <c r="H136" i="1"/>
  <c r="G136" i="1"/>
  <c r="H135" i="1"/>
  <c r="G135" i="1"/>
  <c r="H134" i="1"/>
  <c r="G134" i="1"/>
  <c r="H133" i="1"/>
  <c r="G133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122" i="1"/>
  <c r="G122" i="1"/>
  <c r="H121" i="1"/>
  <c r="G121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110" i="1"/>
  <c r="G110" i="1"/>
  <c r="H109" i="1"/>
  <c r="G109" i="1"/>
  <c r="H108" i="1"/>
  <c r="G108" i="1"/>
  <c r="H107" i="1"/>
  <c r="G107" i="1"/>
  <c r="H106" i="1"/>
  <c r="G106" i="1"/>
  <c r="H105" i="1"/>
  <c r="G105" i="1"/>
  <c r="H104" i="1"/>
  <c r="G104" i="1"/>
  <c r="H103" i="1"/>
  <c r="G103" i="1"/>
  <c r="H102" i="1"/>
  <c r="G102" i="1"/>
  <c r="H101" i="1"/>
  <c r="G101" i="1"/>
  <c r="H100" i="1"/>
  <c r="G100" i="1"/>
  <c r="H99" i="1"/>
  <c r="G99" i="1"/>
  <c r="H98" i="1"/>
  <c r="G98" i="1"/>
  <c r="H97" i="1"/>
  <c r="G97" i="1"/>
  <c r="H96" i="1"/>
  <c r="G96" i="1"/>
  <c r="H95" i="1"/>
  <c r="G95" i="1"/>
  <c r="H94" i="1"/>
  <c r="G94" i="1"/>
  <c r="H93" i="1"/>
  <c r="G93" i="1"/>
  <c r="H92" i="1"/>
  <c r="G92" i="1"/>
  <c r="H91" i="1"/>
  <c r="G91" i="1"/>
  <c r="H90" i="1"/>
  <c r="G90" i="1"/>
  <c r="H89" i="1"/>
  <c r="G89" i="1"/>
  <c r="H88" i="1"/>
  <c r="G88" i="1"/>
  <c r="H87" i="1"/>
  <c r="G87" i="1"/>
  <c r="H86" i="1"/>
  <c r="G86" i="1"/>
  <c r="H85" i="1"/>
  <c r="G85" i="1"/>
  <c r="H84" i="1"/>
  <c r="G84" i="1"/>
  <c r="H83" i="1"/>
  <c r="G83" i="1"/>
  <c r="H82" i="1"/>
  <c r="G82" i="1"/>
  <c r="H81" i="1"/>
  <c r="G81" i="1"/>
  <c r="H80" i="1"/>
  <c r="G80" i="1"/>
  <c r="H79" i="1"/>
  <c r="G79" i="1"/>
  <c r="H78" i="1"/>
  <c r="G78" i="1"/>
  <c r="H77" i="1"/>
  <c r="G77" i="1"/>
  <c r="H76" i="1"/>
  <c r="G76" i="1"/>
  <c r="H75" i="1"/>
  <c r="G75" i="1"/>
  <c r="H74" i="1"/>
  <c r="G74" i="1"/>
  <c r="H73" i="1"/>
  <c r="G73" i="1"/>
  <c r="H72" i="1"/>
  <c r="G72" i="1"/>
  <c r="H71" i="1"/>
  <c r="G71" i="1"/>
  <c r="H70" i="1"/>
  <c r="G70" i="1"/>
  <c r="H69" i="1"/>
  <c r="G69" i="1"/>
  <c r="H68" i="1"/>
  <c r="G68" i="1"/>
  <c r="H67" i="1"/>
  <c r="G67" i="1"/>
  <c r="H66" i="1"/>
  <c r="G66" i="1"/>
  <c r="H65" i="1"/>
  <c r="G65" i="1"/>
  <c r="H64" i="1"/>
  <c r="G64" i="1"/>
  <c r="H63" i="1"/>
  <c r="G63" i="1"/>
  <c r="H62" i="1"/>
  <c r="G62" i="1"/>
  <c r="H61" i="1"/>
  <c r="G61" i="1"/>
  <c r="H60" i="1"/>
  <c r="G60" i="1"/>
  <c r="H59" i="1"/>
  <c r="G59" i="1"/>
  <c r="H58" i="1"/>
  <c r="G58" i="1"/>
  <c r="H57" i="1"/>
  <c r="G57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43" i="1"/>
  <c r="G43" i="1"/>
  <c r="H42" i="1"/>
  <c r="G42" i="1"/>
  <c r="H41" i="1"/>
  <c r="G41" i="1"/>
  <c r="H40" i="1"/>
  <c r="G40" i="1"/>
  <c r="H39" i="1"/>
  <c r="G39" i="1"/>
  <c r="H38" i="1"/>
  <c r="G38" i="1"/>
  <c r="H37" i="1"/>
  <c r="G37" i="1"/>
  <c r="H36" i="1"/>
  <c r="G36" i="1"/>
  <c r="H35" i="1"/>
  <c r="G35" i="1"/>
  <c r="H34" i="1"/>
  <c r="G34" i="1"/>
  <c r="H33" i="1"/>
  <c r="G33" i="1"/>
  <c r="H32" i="1"/>
  <c r="G32" i="1"/>
  <c r="H31" i="1"/>
  <c r="G31" i="1"/>
  <c r="H30" i="1"/>
  <c r="G30" i="1"/>
  <c r="H29" i="1"/>
  <c r="G29" i="1"/>
  <c r="H28" i="1"/>
  <c r="G28" i="1"/>
  <c r="H27" i="1"/>
  <c r="G27" i="1"/>
  <c r="H26" i="1"/>
  <c r="G26" i="1"/>
  <c r="H25" i="1"/>
  <c r="G25" i="1"/>
  <c r="H24" i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14" i="1"/>
  <c r="G14" i="1"/>
  <c r="H13" i="1"/>
  <c r="G13" i="1"/>
  <c r="H12" i="1"/>
  <c r="G12" i="1"/>
  <c r="H11" i="1"/>
  <c r="G11" i="1"/>
  <c r="H10" i="1"/>
  <c r="G10" i="1"/>
  <c r="G437" i="1" l="1"/>
  <c r="H169" i="1"/>
  <c r="I437" i="1"/>
  <c r="H437" i="1" l="1"/>
</calcChain>
</file>

<file path=xl/sharedStrings.xml><?xml version="1.0" encoding="utf-8"?>
<sst xmlns="http://schemas.openxmlformats.org/spreadsheetml/2006/main" count="715" uniqueCount="460">
  <si>
    <r>
      <t xml:space="preserve">A) </t>
    </r>
    <r>
      <rPr>
        <u/>
        <sz val="11"/>
        <color theme="1"/>
        <rFont val="Arial"/>
        <family val="2"/>
      </rPr>
      <t>Pinellas County Schools</t>
    </r>
    <r>
      <rPr>
        <sz val="11"/>
        <color theme="1"/>
        <rFont val="Arial"/>
        <family val="2"/>
      </rPr>
      <t xml:space="preserve">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</si>
  <si>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</si>
  <si>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</si>
  <si>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</si>
  <si>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</si>
  <si>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</si>
  <si>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</si>
  <si>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</si>
  <si>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</si>
  <si>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</si>
  <si>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</si>
  <si>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</si>
  <si>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</si>
  <si>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</si>
  <si>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>Supplies- VPK materials and supplies for 40 new classrooms</t>
  </si>
  <si>
    <t>Salary- VPK teachers during the school year -</t>
  </si>
  <si>
    <t>Retirement-VPK teacher during the school year</t>
  </si>
  <si>
    <t>FICA-VPK teacher during the school year</t>
  </si>
  <si>
    <t>Group Insurance-VPK teacher during the school year</t>
  </si>
  <si>
    <t xml:space="preserve">Salary- VPK CDA's during the school year </t>
  </si>
  <si>
    <t>Retirement-VPK CDA's during the school year</t>
  </si>
  <si>
    <t>FICA-VPK CDA's during the school year</t>
  </si>
  <si>
    <t>Group Insurance-VPK CDA's during the school year</t>
  </si>
  <si>
    <t xml:space="preserve">Salary- Varying Exceptionalities teachers during the school year </t>
  </si>
  <si>
    <t>210</t>
  </si>
  <si>
    <t>Retirement-Varying Exceptionalities teachers during the school year</t>
  </si>
  <si>
    <t>220</t>
  </si>
  <si>
    <t>FICA- Varying Exceptionalities teachers during the school year</t>
  </si>
  <si>
    <t>Group Insurance-Varying Exceptionalities VPK teachers during the school year</t>
  </si>
  <si>
    <t>Salary-Additional Duty for Teachers Rising Kindergarten summer program ($45 per hour X 4,044 hours per year X 3 years)</t>
  </si>
  <si>
    <t>Retirement-Teachers Rising Kindergarten summer program</t>
  </si>
  <si>
    <t>FICA-Teachers Rising Kindergarten summer program</t>
  </si>
  <si>
    <t>Salary- Stipend for CDA's Rising Kindergarten summer program ($18 per hours X 3,842 hours per year X 3 years)</t>
  </si>
  <si>
    <t>Retirement-for CDA's Rising Kindergarten summer program</t>
  </si>
  <si>
    <t>FICA-for CDA's Rising Kindergarten summer program</t>
  </si>
  <si>
    <t>Printing/Supplies- Instructional materials/supplies/printing for Rising Kindergarten Program</t>
  </si>
  <si>
    <t>Salary-stipends for teachers providing Nemours Bright Star before/afterschool programming ($29 per hour X 6500 hours per year X 3 years)</t>
  </si>
  <si>
    <t>FICA- teachers Nemours</t>
  </si>
  <si>
    <t>Supplies-Nemours supplies 2 years</t>
  </si>
  <si>
    <t>Salary- Stipends for teachers receiving Nemours professional development ($20 per hour X 10,708 hours per year X 3 years)</t>
  </si>
  <si>
    <t>FICA-for teachers receiving Nemours professional development</t>
  </si>
  <si>
    <t>Supplies- instructional materials and supplies for kindergarten classrooms</t>
  </si>
  <si>
    <t>Salaries- teachers for increased enrollment</t>
  </si>
  <si>
    <t>Retirement- teachers for increased enrollment</t>
  </si>
  <si>
    <t>FICA- teachers for increased enrollment</t>
  </si>
  <si>
    <t>Group Insurance- teachers for increased enrollment</t>
  </si>
  <si>
    <t>Salaries-teachers Graduation Enhancement Program</t>
  </si>
  <si>
    <t>Retirement-teachers Graduation Enhancement Program</t>
  </si>
  <si>
    <t>FICA-teachers Graduation Enhancement Program</t>
  </si>
  <si>
    <t>Group Health-teachers Graduation Enhancement Program</t>
  </si>
  <si>
    <t>Salary- GEP staff additional duty summer ($45 per hour X 45 hours for 3 years)</t>
  </si>
  <si>
    <t>Retirement- GEP teachers additional duty summer</t>
  </si>
  <si>
    <t>FICA- GEP teachers additional duty summer</t>
  </si>
  <si>
    <t>Technology-Related Rentals-Marco Learning AP practice</t>
  </si>
  <si>
    <t>Salary- Stipends for teachers to write curriculum for new BEST standards ($45 per hour X 362 hours X 3 years)</t>
  </si>
  <si>
    <t>FICA- Stipends for teachers to write curriculum for new BEST standards</t>
  </si>
  <si>
    <t>Supplies- training supplies and materials for the new BEST Standards</t>
  </si>
  <si>
    <t>Salary- Stipends for teachers to provide live virtual support for Extended Learning Program ($45 per hour X 38 hours per year X 3 years)</t>
  </si>
  <si>
    <t>FICA- Stipends for teachers to provide live virtual support for Extended Learning Program</t>
  </si>
  <si>
    <t>Professional and Technical Services- Fearless Solutions consulting</t>
  </si>
  <si>
    <t>Salary- Additional Duty for teachers for extended day ($45 per hour X 31,888 hours per year X 3 years)</t>
  </si>
  <si>
    <t>Retirement- teachers for extended day</t>
  </si>
  <si>
    <t>FICA- teachers for extended day</t>
  </si>
  <si>
    <t>Salary-Teacher stipends for math tutoring elementary ($20 per hour X 39,525 hours X 3 years)</t>
  </si>
  <si>
    <t>FICA-Teacher stipends for math tutoring elementary</t>
  </si>
  <si>
    <t>Technology-Related Rentals-Gimkit licenses for elementary students</t>
  </si>
  <si>
    <t>Salary- Teachers to tutor Algebra 1 Salary-Teacher stipends for math tutoring elementary ($20 per hour X3,849 hours X 3 years)</t>
  </si>
  <si>
    <t>Retirement- Teachers to tutor Algebra 1</t>
  </si>
  <si>
    <t>FICA- Teachers to tutor Algebra 1</t>
  </si>
  <si>
    <t>Group Insurance- Teachers to tutor Algebra 1</t>
  </si>
  <si>
    <t>Textbooks- K-12 math textbooks to support the new BEST standards</t>
  </si>
  <si>
    <t>Supplies-Instructional guides,materials and supplies to support the math new BEST standards</t>
  </si>
  <si>
    <t>Professional and Technical Services- Licenses for FEV virtual tutoring for Algebra 1</t>
  </si>
  <si>
    <t>Technology-Related Rentals- IXL licences for middle and high school students</t>
  </si>
  <si>
    <t>Supplies- Classroom Star books for kindergarten</t>
  </si>
  <si>
    <t>Library-Classroom books to support the BEST standards gr. 3-5</t>
  </si>
  <si>
    <t>Technology-Related Periodicals-Newsbank licences</t>
  </si>
  <si>
    <t>Supplies- Instructional materials from the Florida Joint Center for Citizenship</t>
  </si>
  <si>
    <t>Salary- Administrator on special assignment for the equity division- 3 yrs</t>
  </si>
  <si>
    <t>Retirement-Administrator on special assignement for the equity division</t>
  </si>
  <si>
    <t>FICA-Administrator on special assignement for the equity division</t>
  </si>
  <si>
    <t>Group Health-Administrator on special assignement for the equity division</t>
  </si>
  <si>
    <t>Salary-Instructional Staff Developers for the equity division- 3 yrs</t>
  </si>
  <si>
    <t>Retirement-Instructional Staff Developer for the equity division</t>
  </si>
  <si>
    <t>FICA-Instructional Staff Developer for the equity division</t>
  </si>
  <si>
    <t>Group Health-Instructional Staff Developer for the equity division</t>
  </si>
  <si>
    <t>Salary- Psychologist for the equity division- 3 yrs</t>
  </si>
  <si>
    <t>Retirement-Psychologist for the equity division</t>
  </si>
  <si>
    <t>FICA-Psychologist for the equity division</t>
  </si>
  <si>
    <t>Group Health-Psychologist for the equity division</t>
  </si>
  <si>
    <t>Salary-Additional duty Family and Community Liaison to mentor struggling students Salary-Teacher stipends for math tutoring elementary ($20 per hour X 870 hours X 3 years)</t>
  </si>
  <si>
    <t>Retirement-Family and Community Liaison</t>
  </si>
  <si>
    <t>FICA-Family and Community Liaison</t>
  </si>
  <si>
    <t>Group Health-Family and Community Liaison</t>
  </si>
  <si>
    <t>Non-Capitalized Computer Hardware- Laptops (30) to support virtual mentoring sessions, trainings and family engagement meetings</t>
  </si>
  <si>
    <t>Salary- Stipends for other certified staff to provide training on Naviance ($29 per hour X 57 hours per year X 3 years)</t>
  </si>
  <si>
    <t>FICA-Stipends for other certified staff to provide training on Naviance</t>
  </si>
  <si>
    <t>Rentals- Field trip transportation</t>
  </si>
  <si>
    <t>Travel- Student admission fees for field trips relating to the BEST standards or other instructional support</t>
  </si>
  <si>
    <t>Contracted Services-Substitutes for field trips or other school related activities</t>
  </si>
  <si>
    <t>FICA-Substitutes for field trips or other school related activities</t>
  </si>
  <si>
    <t>Salary-Bus drivers for summer bridge-3 yrs</t>
  </si>
  <si>
    <t>Retirement-Bus drivers for summer bridge</t>
  </si>
  <si>
    <t>FICA-Bus drivers for summer bridge</t>
  </si>
  <si>
    <t>Technology-Related Rentals- Dreambox K-5 math support</t>
  </si>
  <si>
    <t>Supplies-Science Instructional materials for K-12</t>
  </si>
  <si>
    <t>Supplies- Social Studies Instructional materials for K-12</t>
  </si>
  <si>
    <t>Salary- Reading Recovery teachers at targeted elementary schools</t>
  </si>
  <si>
    <t>Retirement-Reading Recovery teachers at targeted elementary schools</t>
  </si>
  <si>
    <t>FICA-Reading Recovery teachers at targeted elementary schools</t>
  </si>
  <si>
    <t>Group Health-Reading Recovery teachers at targeted elementary schools</t>
  </si>
  <si>
    <t>Professional and Technical Services- Literacy Community Partners for after school literacy support for struggling students</t>
  </si>
  <si>
    <t>Salary- ELA specialist K-2 at targeted elementary schools- 2 yrs</t>
  </si>
  <si>
    <t>Retirement-ELA specialist K-2 at targeted elementary schools</t>
  </si>
  <si>
    <t>FICA-ELA specialist K-2 at targeted elementary schools</t>
  </si>
  <si>
    <t>Group Health-ELA specialist K-2 at targeted elementary schools</t>
  </si>
  <si>
    <t>Salary-Substitutes recruitment increase</t>
  </si>
  <si>
    <t>FICA-Substitutes recruitment increase</t>
  </si>
  <si>
    <t>Supplies- Instructional supplies for summer bridge</t>
  </si>
  <si>
    <t>Salary- stipends PreK-12 performing arts tutoring/mentoring  ($20 per hour X 1,500 hours per year X 3 years)</t>
  </si>
  <si>
    <t>FICA-stipends PreK-12 performing arts tutoring/mentoring</t>
  </si>
  <si>
    <t xml:space="preserve">Salary- Teachers to teach an extra elective section </t>
  </si>
  <si>
    <t>Retirement-Teachers to teach an extra elective section</t>
  </si>
  <si>
    <t>FICA-Teachers to teach an extra elective section</t>
  </si>
  <si>
    <t>Supplies- Instructional supplies for K-12 performing arts</t>
  </si>
  <si>
    <t>Salary- Data analyst to support data informed instructional decisions- 3 yrs</t>
  </si>
  <si>
    <t>Retirement -for Data analyst to support data informed instructional decisions</t>
  </si>
  <si>
    <t>FICA- for Data analyst to support data informed instructional decisions</t>
  </si>
  <si>
    <t>Group Health for Data analyst to support data informed instructional decisions</t>
  </si>
  <si>
    <t>Non-Capitalized Furniture,Fixtures and Equipment- Musical instruments for PreK-12 students</t>
  </si>
  <si>
    <t>Supplies- Scientific calculators for 6th grade to support the BEST standards</t>
  </si>
  <si>
    <t>Supplies- Instructional supplies and materials to support social emotional learning</t>
  </si>
  <si>
    <t>Salary- Intervention teachers at targeted middle schools to support learning loss</t>
  </si>
  <si>
    <t>Retirement-Intervention teachers at targeted middle schools to support learning loss</t>
  </si>
  <si>
    <t>FICA-Intervention teachers at targeted middle schools to support learning loss</t>
  </si>
  <si>
    <t>Group Health-Intervention teachers at targeted middle schools to support learning loss</t>
  </si>
  <si>
    <t>Capitalized Furniture, Fixtures and Equipment- Lego Education BioQMotion for ES and MS STEM</t>
  </si>
  <si>
    <t>Non-Capitalized Furniture, Fixtures and Equipment- Lego Make block mBott coding Es and MS Stem</t>
  </si>
  <si>
    <t>Supplies- Classroom library books elementary school</t>
  </si>
  <si>
    <t>Supplies- instructional supplies and materials to support theme integration at targeted elementary and middle schools</t>
  </si>
  <si>
    <t>Other purchased services-  to support theme integration at targeted elementary schools</t>
  </si>
  <si>
    <t>Supplies- instructional materials and supplies to support Boys Study-Lego education</t>
  </si>
  <si>
    <t>Professional and Technical services- College of William and Mary Consultant for the gifted program</t>
  </si>
  <si>
    <t>Supplies- Early literacy instructional supplies and materials for PreK-2</t>
  </si>
  <si>
    <t>Technology-Related Rentals- Renzulli Learning to support accelerated learning</t>
  </si>
  <si>
    <t>Professional and Technical Services- National Postsecondary Strategy Institute consultation for college and career readiness (NPSI)</t>
  </si>
  <si>
    <t>Salary- Additional duty pay for Algebra 1 teachers to provide an additional hour of planning ($20 per hour X 3,849 per year X 3 years)</t>
  </si>
  <si>
    <t>Retirement- for Algebra 1 teachers</t>
  </si>
  <si>
    <t>FICA-for Algebra 1 teachers</t>
  </si>
  <si>
    <t>Supplies- instructional supplies and materials for Algebra 1 teachers</t>
  </si>
  <si>
    <t>Salary- Project 23-teachers to support ELA K-3- 1yr</t>
  </si>
  <si>
    <t xml:space="preserve">Retirement-teachers to support ELA K-3 </t>
  </si>
  <si>
    <t>FICA-teachers to support ELA K-3</t>
  </si>
  <si>
    <t>Group Health-teachers to support ELA K-3</t>
  </si>
  <si>
    <t>Salary-Instructional Staff Developer for ELA teachers</t>
  </si>
  <si>
    <t>Retirement-Instructional Staff Developer for ELA teachers</t>
  </si>
  <si>
    <t>FICA-Instructional Staff Developer for ELA teachers</t>
  </si>
  <si>
    <t>Group Health-Instructional Staff Developer for ELA teachers</t>
  </si>
  <si>
    <t>Textbooks- K-2 textbooks for K-2 ELA</t>
  </si>
  <si>
    <t xml:space="preserve">Technology-Related Rentals- Generation Genius </t>
  </si>
  <si>
    <t>Supplies- Instructional materials for ELA 3-5 to support the BEST standards</t>
  </si>
  <si>
    <t>Capitalized Furniture, fixtures and equipment-STEM Labs for targeted schools</t>
  </si>
  <si>
    <t>Technology- Related Noncapitalized Fixtures and Equipment</t>
  </si>
  <si>
    <t>Supplies for STEM Labs at targeted schools</t>
  </si>
  <si>
    <t>Professional and Technical Services- STEM training at targeted schools</t>
  </si>
  <si>
    <t>Salary - Stipends for Avid Tutors  ($20 per hour X 3,020 hours per year X 3 years)</t>
  </si>
  <si>
    <t>FICA-for Avid Tutors</t>
  </si>
  <si>
    <t>Salary- STARS Teachers for students targeted at risk in elementary school- 3 yrs</t>
  </si>
  <si>
    <t>Retirement-STARS Teachers</t>
  </si>
  <si>
    <t>FICA-STARS Teachers</t>
  </si>
  <si>
    <t>Health-STARS Teachers</t>
  </si>
  <si>
    <t>Salary-STARS Teacher Assistants- 3 yrs</t>
  </si>
  <si>
    <t>Retirement-STARS Teacher Assistants</t>
  </si>
  <si>
    <t>FICA-STARS Teacher Assistants</t>
  </si>
  <si>
    <t>Health-STARS Teacher Assistants</t>
  </si>
  <si>
    <t>Charter School Allocation-Reimbursement for Instructional and Academic Supports</t>
  </si>
  <si>
    <t>2(A)</t>
  </si>
  <si>
    <t>Professional and Technical Services- DAP Magnet school workshp</t>
  </si>
  <si>
    <t>Professional and Technical Services- Kagan Training Elementary School</t>
  </si>
  <si>
    <t>Professional and Technical Services- Rigor training</t>
  </si>
  <si>
    <t>Library books- classroom library books for Boys Study Schools</t>
  </si>
  <si>
    <t>Professional and Technical Services- Kagan Training Boys Study Schools</t>
  </si>
  <si>
    <t>Professional and Technical Services- Focus 5 and Whole Hearted Education to provide Arts Integration training</t>
  </si>
  <si>
    <t>Professional and Technical Services-II RP training for restorative practices</t>
  </si>
  <si>
    <t>Salary- Additional duty for Instructional Staff Developers for the equity division ($29 per hour X 690 hours per year X 3 years)</t>
  </si>
  <si>
    <t>Retirement- Additional duty for Instructional Staff Developers for the equity division</t>
  </si>
  <si>
    <t>FICA- Additional duty for Instructional Staff Developers for the equity division</t>
  </si>
  <si>
    <t>Professional and Technical Services- local artist/educators to work with art teachers on student instruction</t>
  </si>
  <si>
    <t>Contracted Services- Other certified staff to mentor and tutor students</t>
  </si>
  <si>
    <t>FICA- Other certified staff to mentor and tutor students</t>
  </si>
  <si>
    <t>Travel- K-12 ELA and math district implementation teams FLDOE BEST standards training</t>
  </si>
  <si>
    <t xml:space="preserve">Salary- Stipends for teachers to attend district professional development on the BEST standards  ($20 per hour X 50,000 hours per year X 3 years) </t>
  </si>
  <si>
    <t>FICA-Stipends for teachers to attend district professional development on the BEST standards</t>
  </si>
  <si>
    <t>Professional and Technical Services- Parent Teacher Home Visits training</t>
  </si>
  <si>
    <t>Salary- Stipends for K-2 teachers to attend 9 hour training on the BEST standards  ($20 per hour X 9 hours  X 336 teachers)</t>
  </si>
  <si>
    <t>FICA- Stipends for K-2 teachers to attend 9 hour training on the BEST standards</t>
  </si>
  <si>
    <t>Salary- Senior Professional Development Coordinator, Equity- 3 yrs</t>
  </si>
  <si>
    <t>Retirement- Senior Professional Development Coordinator</t>
  </si>
  <si>
    <t>FICA- Senior Professional Development Coordinator</t>
  </si>
  <si>
    <t>Group Health- Senior Professional Development Coordinator</t>
  </si>
  <si>
    <t>Travel- equity professional development conference</t>
  </si>
  <si>
    <t>Salary- MTSS instructional staff developers to support five struggling middle schools</t>
  </si>
  <si>
    <t>Retirement- MTSS instructional staff developers to support five struggling middle schools</t>
  </si>
  <si>
    <t>FICA- MTSS instructional staff developers to support five struggling middle schools</t>
  </si>
  <si>
    <t>Group Insurance- MTSS instructional staff developers to support five struggling middle schools</t>
  </si>
  <si>
    <t>Salary- Stipends for teachers to attend training for digital learning, K-12 ELA, Math, ESE, Early Childhood, gifted, advanced studies and AVID  ($20 per hour X 86,667 hours per year X 3 years)</t>
  </si>
  <si>
    <t>FICA- for teachers to attend training for digital learning, K-12 ELA, Math, ESE, Early Childhood, gifted, advanced studies and AVID</t>
  </si>
  <si>
    <t>Salary- Instructional Staff Developer for K-5 BEST Standards support- 2 yr</t>
  </si>
  <si>
    <t>Retirement-Instructional Staff Developer for K-5 BEST Standards support</t>
  </si>
  <si>
    <t>FICA-Instructional Staff Developer for K-5 BEST Standards support</t>
  </si>
  <si>
    <t>Group Insurance-Instructional Staff Developer for K-5 BEST Standards support</t>
  </si>
  <si>
    <t>Salary- Additional Duty to facilitate training 9-12 ELA ($29 per hour X 460 hours per year X 3 years)</t>
  </si>
  <si>
    <t>Retirement- Additional Duty to facilitate training 9-12 ELA</t>
  </si>
  <si>
    <t>FICA- Additional Duty to facilitate training 9-12 ELA</t>
  </si>
  <si>
    <t>Salary- stipend for 10 community liaisons to support targeted schools  ($20 per hour X 25 hours per year X 10 liasons)</t>
  </si>
  <si>
    <t xml:space="preserve"> FICA- for community liaisons</t>
  </si>
  <si>
    <t>Salary-Take Stock in Children Laisions additional duty  ($20 per hour X 3,267 hours per year X 3 years)</t>
  </si>
  <si>
    <t>FICA-Take Stock in Children Laisions additional duty</t>
  </si>
  <si>
    <t>Salary- Instructional Staff Developer for Charter Schools support (3 years)</t>
  </si>
  <si>
    <t>Retirement- Instructional Staff Developer for Charter School support</t>
  </si>
  <si>
    <t>FICA- Instructional Staff Developer for Charter School support</t>
  </si>
  <si>
    <t>Group Insurance-Instructional Staff Developer for Charter School support</t>
  </si>
  <si>
    <t>Reimburement to Charter Schools for professional development activities (Stipends, registration, travel expenses, consultants, instructional staff developers)</t>
  </si>
  <si>
    <t>2(B)</t>
  </si>
  <si>
    <t>Supplies- Interpreter handbook and backdrop</t>
  </si>
  <si>
    <t>Technology-Related Rentals- Braille Press Association webinar, annual license and apps</t>
  </si>
  <si>
    <t>Technology-Related Supplies- print cartridges, USB drives, ipad covers</t>
  </si>
  <si>
    <t xml:space="preserve">Technology-Related Rentals- Career Assessment Center account and ZOOM </t>
  </si>
  <si>
    <t>Supplies- Instructional supplies binders, paper</t>
  </si>
  <si>
    <t>Travel- FL Educators of Students who are Deaf Conference</t>
  </si>
  <si>
    <t>Salary- Additional duty for ESE teachers for homebound transition  ($20 per hour X 136 hours per year X 3 years)</t>
  </si>
  <si>
    <t>Retirement- Additional duty for ESE teachers for homebound transition</t>
  </si>
  <si>
    <t>FICA- Additional duty for ESE teachers for homebound transition</t>
  </si>
  <si>
    <t>Supplies-instructional supplies and materials for DHOH students- Virtual Castle program, bilingual grammar curriculum</t>
  </si>
  <si>
    <t>Professional Technical Services- Interperter for DHOH training</t>
  </si>
  <si>
    <t>Supplies- instructional materials and supplies for visually impaired students, white canes, orbit readers, office supplies</t>
  </si>
  <si>
    <t>Technology-Related Supplies- accessories and devices for DHOH students</t>
  </si>
  <si>
    <t>Professional Technical Services-Professional development for board certified behavior analyst training</t>
  </si>
  <si>
    <t>Technology-Related Rentals-Lesson Pix for ESE teachers</t>
  </si>
  <si>
    <t>Supplies- Literacy study books for ESE classrooms and emergent readers</t>
  </si>
  <si>
    <t>Supplies- Supplemental reading  program Sourcebook teacher guide and assessments</t>
  </si>
  <si>
    <t>Travel-State level training for (2) ESE specialist</t>
  </si>
  <si>
    <t>Supplies-Battelle Developmental Inventory Screening Kit</t>
  </si>
  <si>
    <t>Supplies- for transition services, resource placemats, Pathways Resource Guide, assessment flyers, and training materials</t>
  </si>
  <si>
    <t>Professional and Technical Support- Marie Irland training for the impact of poverty on language-3.5 day training</t>
  </si>
  <si>
    <t>Professional and Technical Support- Sensory strategies training for teachers and parents</t>
  </si>
  <si>
    <t>Travel-Visions Conference Orlando</t>
  </si>
  <si>
    <t>Supplies- resource placemats, HS diploma and transition pathways resource guides, career assessment flyers, brochures for on the job training and work readiness, brochures for supported employment, and other training materials</t>
  </si>
  <si>
    <t>Supplies- Sensory Supports districtwide ESE</t>
  </si>
  <si>
    <t>Supplies- curriculum writing resources Gifted</t>
  </si>
  <si>
    <t>Professional and Contracted services- online curriculum writing training Gifted</t>
  </si>
  <si>
    <t>Repairs and Maintenance- audiology equipment</t>
  </si>
  <si>
    <t>Supplies-assistive technology accessories, earmolds, and office supplies</t>
  </si>
  <si>
    <t>Non-Capitalized Furniture, Fixtures and Equipment- 30 FM systems for students @ $1200 ea.</t>
  </si>
  <si>
    <t>Hearing Assistive Technology accessories</t>
  </si>
  <si>
    <t>Supplies- Teaching Reading Resource Books and copies of other resources</t>
  </si>
  <si>
    <t>Technology-Related Rentals-Digital Evaluation, Assessment, and Screener for Gifted Program</t>
  </si>
  <si>
    <t>Charter School Allocation-Reimbursement for to provided services and supplies for ESE students</t>
  </si>
  <si>
    <t>2(F)</t>
  </si>
  <si>
    <t>Professional Technical Services- Cambio group training for transformation zone schools for discipline reduction and increased classtime</t>
  </si>
  <si>
    <t>Salary- Reading Language Arts Specialist for the Transformation Zone 2 yr</t>
  </si>
  <si>
    <t>Retirement- Reading Language Arts Specialist for the Transformation Zone</t>
  </si>
  <si>
    <t>FICA- Reading Language Arts Specialist for the Transformation Zone</t>
  </si>
  <si>
    <t>Group Health- Reading Language Arts Specialist for the Transformation Zone</t>
  </si>
  <si>
    <t>Travel- In county mileage for Instructional coaches for Early Literacy Project at the Transformation Zone Schools</t>
  </si>
  <si>
    <t>Professional and Technical Services- Restorative Practice Trainers</t>
  </si>
  <si>
    <t>Salary- Stipends for teachers to attend Restorative Practice training ($20 per hour X 3,483 hours per year X 3 years)</t>
  </si>
  <si>
    <t>FICA- Stipends for teachers to attend Restorative Practice training</t>
  </si>
  <si>
    <t>Supplies- resource materials and books for professional development on equity</t>
  </si>
  <si>
    <t>Travel- In county mileage for Equity staff developers</t>
  </si>
  <si>
    <t>Technology-Related Rentals- ByrdSeed TV licenses for gifted learners</t>
  </si>
  <si>
    <t>Non-Capitalized Computer Hardware- iPads for PreK ESE testing</t>
  </si>
  <si>
    <t>Technology-Related Rentals- DP4, DIAL, and BDI3 online assessments for ESE</t>
  </si>
  <si>
    <t>Salary- Stipends for teachers to record virtual lessons and deliver live lessons for ESE students ACCESS ($45 per hour X 250 hours per year X 3 years)</t>
  </si>
  <si>
    <t>FICA-for teachers to record virtual lessons and deliver live lessons for ESE students ACCESS</t>
  </si>
  <si>
    <t>Salary- Stipends for ISD's to deliver training for culturally relevant teaching practices ($29 per hour X 281 hours per year X 3 years)</t>
  </si>
  <si>
    <t>FICA- Stipends for ISD's to deliver training for culturally relevant teaching practices</t>
  </si>
  <si>
    <t>Supplies- Training materials and resource books for culturally relevant teaching practices</t>
  </si>
  <si>
    <t>Professional and Technical Services- AVID Center to provide professional development on AVID Path to Schoolwide Culturally Relevant Teaching</t>
  </si>
  <si>
    <t>Technolgoy Related Rentals- ThinkCerca licenses to support writing skills</t>
  </si>
  <si>
    <t>Salary- Instructional Staff Developer for Human Resources for Equity training- 3 yr</t>
  </si>
  <si>
    <t>Retirement- Instructional Staff Developer for Equity</t>
  </si>
  <si>
    <t>FICA- Instructional Staff Developer for Equity</t>
  </si>
  <si>
    <t>Group Health- Instructional Staff Developer for Equity</t>
  </si>
  <si>
    <t>Salary- Instructional Staff Developer for Equity</t>
  </si>
  <si>
    <t>Retirement-Instructional Staff Developer for Equity</t>
  </si>
  <si>
    <t>FICA-Instructional Staff Developer for Equity</t>
  </si>
  <si>
    <t>Group Insurance-Instructional Staff Developer for Equity</t>
  </si>
  <si>
    <t>Professional and Technical Services- Consultant to audit district equity practices and provide professional development</t>
  </si>
  <si>
    <t>Non-Capitalized Computer Hardware- Laptops for the equity team to support teachers and students</t>
  </si>
  <si>
    <t>Technology-Related Supplies- Printers, monitors, keyboards, mice, HDMI cords, dongles, ipad covers and other computer accessories</t>
  </si>
  <si>
    <t>Salary-Stipends to attend IIRP training, equity, MTSS ($29 per hour X 24,317 hours per year X 3 years)</t>
  </si>
  <si>
    <t>FICA-teacher to atted IIRP trainingm equity, MTSS</t>
  </si>
  <si>
    <t>Salary- Secretary for the equity division</t>
  </si>
  <si>
    <t>Retirement- Secretary for the equity division</t>
  </si>
  <si>
    <t>FICA- Secretary for the equity division</t>
  </si>
  <si>
    <t>Group Health- Secretary for the equity division</t>
  </si>
  <si>
    <t xml:space="preserve">Salary- Director early childhood </t>
  </si>
  <si>
    <t>Retirement-Director early childhood</t>
  </si>
  <si>
    <t>FICA-Director early childhood</t>
  </si>
  <si>
    <t>Group Health-Director early childhood</t>
  </si>
  <si>
    <t>Salary- Data analyst for attendance-3 yrs</t>
  </si>
  <si>
    <t xml:space="preserve">Retirement-Data analyst for attendance </t>
  </si>
  <si>
    <t xml:space="preserve">FICA-Data analyst for attendance </t>
  </si>
  <si>
    <t xml:space="preserve">Group Health-Data analyst for attendance </t>
  </si>
  <si>
    <t>2(I)</t>
  </si>
  <si>
    <t>Supplies- disinfectant, microfiber surface cleaning systems, mop pads, mop buckets, telescopic mop handles and frames</t>
  </si>
  <si>
    <t>Capitalized Furniture, Fixtures and Equipment- Washing Machines for sterilizing microfiber towels</t>
  </si>
  <si>
    <t>Capitalized Furniture, Fixtures and Equipment- Floor Fans</t>
  </si>
  <si>
    <t>Capitalized Furniture, Fixtures and Equipment- Kaivac cleaning machines</t>
  </si>
  <si>
    <t>Capitalized Furniture, Fixtures and Equipment- Carpet extractors/vacs/pressure hoses</t>
  </si>
  <si>
    <t>Non-Capitalized Furniture, Fixtures and Equipment- Handheld sprayers, backpack sprayers, batteries</t>
  </si>
  <si>
    <t>Charter School Allocation for reimbursement for operation of plant</t>
  </si>
  <si>
    <t>2(J)</t>
  </si>
  <si>
    <t>Salary- Additional Duty for Plant operators to open buildings during non-school hours-evening and weekends for COVID testing and vaccines  ($20 per hour X 16 hours)</t>
  </si>
  <si>
    <t>Retirement-for Plant operators</t>
  </si>
  <si>
    <t>FICA-for Plant operators</t>
  </si>
  <si>
    <t>Salary- Virtual teachers due to increases enrollment</t>
  </si>
  <si>
    <t>Retirement- Virtual teachers due to increases enrollment</t>
  </si>
  <si>
    <t>FICA- Virtual teachers due to increases enrollment</t>
  </si>
  <si>
    <t>Group Insurance- Virtual teachers due to increases enrollment</t>
  </si>
  <si>
    <t>2(K)</t>
  </si>
  <si>
    <t>Non-Capitalized Computer Hardware-200 Streambeam devices</t>
  </si>
  <si>
    <t>Non-Capitalized Computer Hardware-500 document cameras</t>
  </si>
  <si>
    <t>Non-Capitalized Computer Hardware- Staff and Student laptops</t>
  </si>
  <si>
    <t>Technology-Related Supplies- headphones, printers, connectors, digital readers ipad covers</t>
  </si>
  <si>
    <t>Technology-Related Supplies-  30 active styluses and 2 charging stations for digital art classrooms at 75 schools</t>
  </si>
  <si>
    <t>Non-Capitalized Hardware- ipads for students Pre K ESE</t>
  </si>
  <si>
    <t>Professional and Technical Services- Consultant to write an RFP, provide technical support in RFP review process to modernize database platform for student data</t>
  </si>
  <si>
    <t>Technology-Related Rentals- Zoom, Jot Form, Canva</t>
  </si>
  <si>
    <t>Capitalized Computer Hardware- Interactive projectors, smart boards, flat screen TV's</t>
  </si>
  <si>
    <t>Technology-Related Rentals- Accelerated Reader Licenses</t>
  </si>
  <si>
    <t>Salary-Stipends for teachers to collect, check-in and repair student laptops for PCS Connects program  ($20 per hour X 10,000 hours per year X 3 years)</t>
  </si>
  <si>
    <t>FICA- for teachers to collect, check-in and repair student laptops for PCS Connects program</t>
  </si>
  <si>
    <t>Charter School Allocation for Technology and technology-related supplies</t>
  </si>
  <si>
    <t>2(L)</t>
  </si>
  <si>
    <t>Salary- Health Prevention Office Clerk- 2 yr</t>
  </si>
  <si>
    <t>Retirement- Health Prevention Office Clerk</t>
  </si>
  <si>
    <t>FICA- Health Prevention Office Clerk</t>
  </si>
  <si>
    <t>Group Health- Health Prevention Office Clerk</t>
  </si>
  <si>
    <t xml:space="preserve">Professional and Technical Services- Franklin Covey Leader in Me training </t>
  </si>
  <si>
    <t>Professional and Technical Services- Inner Explorer</t>
  </si>
  <si>
    <t>Professional and Technical Services- Boys and Girls Club training on trauma informed approach</t>
  </si>
  <si>
    <t>Professional and Technical Services- Arts Conservatory for Teens</t>
  </si>
  <si>
    <t>Professional and Technical Services- UCONN gifted ELA consultation on choosing culturally relevant books</t>
  </si>
  <si>
    <t>Supplies- Culturally relevant books for gifted classrooms elementary</t>
  </si>
  <si>
    <t>Salary- Triage Team School Counselors</t>
  </si>
  <si>
    <t>Retirement- Triage Team School Counselors</t>
  </si>
  <si>
    <t>FICA- Triage Team School Counselors</t>
  </si>
  <si>
    <t>Group Health- Triage Team School Counselors</t>
  </si>
  <si>
    <t>Salary- Triage Team School Psychologists</t>
  </si>
  <si>
    <t>Retirement- Triage Team School Psychologists</t>
  </si>
  <si>
    <t>FICA- Triage Team School Psychologists</t>
  </si>
  <si>
    <t>Group Health- Triage Team School Psychologists</t>
  </si>
  <si>
    <t>Salary- Triage Team School Social Workers</t>
  </si>
  <si>
    <t>Retirement- Triage Team School Social Workers</t>
  </si>
  <si>
    <t>FICA- Triage Team School Social Workers</t>
  </si>
  <si>
    <t>Group Health- Triage Team School Social Workers</t>
  </si>
  <si>
    <t>Salary- Stipends for Youth Mental Health First Aid training  ($20 per hour X 22,947 hours per year X 3 years)</t>
  </si>
  <si>
    <t xml:space="preserve">FICA- Stipends for Youth Mental Health First Aid training </t>
  </si>
  <si>
    <t>Technology-Related Rentals- Naviance platform for all student 6-12 grade</t>
  </si>
  <si>
    <t>Supplies- Various protocols for mental health assessment</t>
  </si>
  <si>
    <t>Technical and Professional Services- Franklin Covey 7 habits of highly effective family training</t>
  </si>
  <si>
    <t>Contracted Services for Peer to Peer Tutoring</t>
  </si>
  <si>
    <t>FICA-for Peer to Peer Tutoring</t>
  </si>
  <si>
    <t>Salary-Other Counselors - 3 yrs</t>
  </si>
  <si>
    <t xml:space="preserve">Retirement-Other Counselors </t>
  </si>
  <si>
    <t>FICA-Other Counselors</t>
  </si>
  <si>
    <t>Group Health-Other Counselors</t>
  </si>
  <si>
    <t>Salary- Counselor Exceptional Student Educaiton centerd</t>
  </si>
  <si>
    <t>Retirement-Counselor Exceptional Student Educaiton</t>
  </si>
  <si>
    <t>FICA-Counselor Exceptional Student Educaiton</t>
  </si>
  <si>
    <t>Group Health-Counselor Exceptional Student Educaiton</t>
  </si>
  <si>
    <t>Charter school Allocation for Student Services</t>
  </si>
  <si>
    <t>2(M)</t>
  </si>
  <si>
    <t>Salary-Additional Duty for Summer Bridge teachers ($45 per hour X 87,997 hours per year X 3 years)</t>
  </si>
  <si>
    <t>Retirement-Summer Bridge teachers</t>
  </si>
  <si>
    <t>FICA-Summer Bridge teachers</t>
  </si>
  <si>
    <t>Salary- Additional Duty for other staff nurses, assistants, CDA's, administrative interns, content trainers for Summer Bridge. ($29 per hour X 31,763 hours per year X 3 years)</t>
  </si>
  <si>
    <t xml:space="preserve">Retirement- other staff nurses, assistants, CDA's, administrative interns, content trainers. </t>
  </si>
  <si>
    <t xml:space="preserve">FICA-other staff nurses, assistants, CDA's, administrative interns, content trainers. </t>
  </si>
  <si>
    <t xml:space="preserve">Salary- Administrative Team interns for summer program ( $1000 X 60 principals X 3 years, $500 X 120 Assistant Principals X 3 years) </t>
  </si>
  <si>
    <t>Retirement- Principal and AP interns for summer program</t>
  </si>
  <si>
    <t>FICA- Principal and AP interns for summer program</t>
  </si>
  <si>
    <t>Charter School Reimbursement for Summer Learning Transportation</t>
  </si>
  <si>
    <t>2(O)</t>
  </si>
  <si>
    <t>Capitalized Equipment- Water Bottle filling stations</t>
  </si>
  <si>
    <t>Supplies- Replacement filters for water bottle filling stations</t>
  </si>
  <si>
    <t>Charter School Allocation-Reimbursement to Charter Schools for Plant Operations</t>
  </si>
  <si>
    <t>2(P)</t>
  </si>
  <si>
    <t>Supplies- Merv air filters</t>
  </si>
  <si>
    <t>Remodeling and Renovation- air handlers, fresh air makeup at various facilities</t>
  </si>
  <si>
    <t>2(Q)</t>
  </si>
  <si>
    <t>Supplies- Bell Covers for instruments</t>
  </si>
  <si>
    <t>Professional and Technical Services- contracted nurses</t>
  </si>
  <si>
    <t>Supplies- Face masks for students, staff and visitors</t>
  </si>
  <si>
    <t>Salary- Clerk specialist to assist in processing COVID 19 purchases and contract tracing dashboard</t>
  </si>
  <si>
    <t xml:space="preserve">Retirement-Clerk specialist </t>
  </si>
  <si>
    <t xml:space="preserve">FICA-Clerk specialist </t>
  </si>
  <si>
    <t xml:space="preserve">Group Health-Clerk specialist </t>
  </si>
  <si>
    <t>Professional Technical Services- contract for COVID testing for employees</t>
  </si>
  <si>
    <t>Charter School Allocation reimbursement for public health related items</t>
  </si>
  <si>
    <t>2(R)</t>
  </si>
  <si>
    <t>Salary- Performance bonuses for teacher for low performing schools that increased their school grade during a pandemic</t>
  </si>
  <si>
    <t>FICA-Performance bonuses for low performing schools that increased their school grade during a pandemic</t>
  </si>
  <si>
    <t>Salary- Performance bonuses for Administrators for low performing schools that increased their school grade during a pandemic</t>
  </si>
  <si>
    <t>Capitalized Technology Infrastructure- communications system and audio visual equipment to enhance training, instruction and parent engagement</t>
  </si>
  <si>
    <t>Professional and Technical Services-Cyber Security consultation and evaluation</t>
  </si>
  <si>
    <t>Technology-Related Rentals- Student Reservation system</t>
  </si>
  <si>
    <t>Technology-Related Rentals- Data integration platform and Data dashboard for informed instructional practices</t>
  </si>
  <si>
    <t>Professional and Technical Services- Consulatation, evaluation and plan for district website practices and protocols</t>
  </si>
  <si>
    <t>Supplies- (2) Kitchen A La Carts for elementary school</t>
  </si>
  <si>
    <t>Professional and Technical Services- RM-Consultant for district engagement team training</t>
  </si>
  <si>
    <t>Capitalized Computer hardware- Pace media server</t>
  </si>
  <si>
    <t>Technology-Related Rental- Closed caption software for student and parent engagement</t>
  </si>
  <si>
    <t>Professional and Technical Services- communication system support services for large scale virtual sessions</t>
  </si>
  <si>
    <t>Furniture, Fixtures and Equipment-podcasting and virtual lesson recording room</t>
  </si>
  <si>
    <t>Salary- Cyber Security Director- 2 yrs</t>
  </si>
  <si>
    <t>Retirement- Cyber Security Director</t>
  </si>
  <si>
    <t>FICA- Cyber Security Director</t>
  </si>
  <si>
    <t>Group Health- Cyber Security Director</t>
  </si>
  <si>
    <t>Technolog- Related Rentals- Asana project management software for ARP programs and projects</t>
  </si>
  <si>
    <t>Professional and technical services- consultation and implementation of a robust reporting system for transparency of ESSER and ARP funding</t>
  </si>
  <si>
    <t>Salary-Additional Duty for Head Plant Operators for Saturday and evening trainings ($20 per hour X 33 hours per year X 3 years)</t>
  </si>
  <si>
    <t>Retirement-Additional Duty for Head Plant Operators for Saturday and evening trainings</t>
  </si>
  <si>
    <t>FICA-Additional Duty for Head Plant Operators for Saturday and evening trainings</t>
  </si>
  <si>
    <t>Salary- Stipends for teachers to conduct parent home visits ($20 per hour X1,005 hours per year X 3 years)</t>
  </si>
  <si>
    <t>FICA- Stipends for teachers to conduct parent home visits</t>
  </si>
  <si>
    <t>Salary- Bus Driver attendance incentive pay</t>
  </si>
  <si>
    <t>FICA- Bus Driver attendance incentive pay</t>
  </si>
  <si>
    <t>Salary- Reading Recovery teacher stipends to attend family engagement training ($20 per hour X 225 hours per year X 3 years)</t>
  </si>
  <si>
    <t>FICA-Reading Recovery teacher stipends to attend family engagement training</t>
  </si>
  <si>
    <t>Supplies- Reading recovery take home kits</t>
  </si>
  <si>
    <t>Charter Allocation for reimbursement  for other activities</t>
  </si>
  <si>
    <t>Salary- Coordinator of Marketing and Social Media to increase parent engagement and community engagement -2 yrs</t>
  </si>
  <si>
    <t>Retirement-Coordinator of Marketing and Social Media</t>
  </si>
  <si>
    <t>FICA-Coordinator of Marketing and Social Media</t>
  </si>
  <si>
    <t>Group Health-Coordinator of Marketing and Social Media</t>
  </si>
  <si>
    <t>2(S)</t>
  </si>
  <si>
    <t>Salary- Assistant Director ESSER II/ARP- 2 yrs</t>
  </si>
  <si>
    <t>Retirement- Assistant Director ESSER II/ARP</t>
  </si>
  <si>
    <t>FICA- Assistant Director ESSER II/ARP</t>
  </si>
  <si>
    <t>Group Health- Assistant Director ESSER II/ARP</t>
  </si>
  <si>
    <t>Salary- Financial Analyst ESSER II/ARP- 2 yrs</t>
  </si>
  <si>
    <t>Retirement- Financial Analyst ESSER II/ARP</t>
  </si>
  <si>
    <t>FICA- Financial Analyst ESSER II/ARP</t>
  </si>
  <si>
    <t>Group Health- Financial AnalystESSER II/ARP</t>
  </si>
  <si>
    <t>Salary- Clerk specialist 2 ESSER II/ARP- 2yrs</t>
  </si>
  <si>
    <t>Retirement- Clerk specialist 2 ESSER II/ARP</t>
  </si>
  <si>
    <t>FICA- Clerk specialist ESSER II/ARP</t>
  </si>
  <si>
    <t>Group Health- Clerk specialist ESSER II/ARP</t>
  </si>
  <si>
    <t>Technology-Related Rentals- eCivis grant management software 2 yrs</t>
  </si>
  <si>
    <t>Salary- other certified contracted services personnel for specialized support for charter schools, compliance, monitoring expenditures and allowability</t>
  </si>
  <si>
    <t>FICA- Contracted services for support for charter schools, compliance, monitoring expenditures and allowability</t>
  </si>
  <si>
    <t>Indirect costs</t>
  </si>
  <si>
    <t xml:space="preserve">TOTAL </t>
  </si>
  <si>
    <t>Page 1 of 1</t>
  </si>
  <si>
    <t>Richard Corcoran, Commissioner</t>
  </si>
  <si>
    <t>**Use of Funds Number and Activity Number should align with the activities reported in the LEA ARP Plan, Application and Assurances.</t>
  </si>
  <si>
    <t>2.4.22 based on state feedback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</si>
</sst>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u/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wrapText="1"/>
    </xf>
    <xf numFmtId="42" fontId="0" fillId="0" borderId="0" xfId="0" applyNumberFormat="1"/>
    <xf numFmtId="42" fontId="0" fillId="0" borderId="0" xfId="1" applyNumberFormat="1" applyFont="1"/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42" fontId="6" fillId="0" borderId="1" xfId="0" applyNumberFormat="1" applyFont="1" applyBorder="1" applyAlignment="1">
      <alignment horizontal="center" wrapText="1"/>
    </xf>
    <xf numFmtId="42" fontId="6" fillId="0" borderId="1" xfId="1" applyNumberFormat="1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top" wrapText="1"/>
    </xf>
    <xf numFmtId="42" fontId="0" fillId="0" borderId="1" xfId="1" applyNumberFormat="1" applyFont="1" applyBorder="1" applyAlignment="1">
      <alignment horizontal="left"/>
    </xf>
    <xf numFmtId="42" fontId="0" fillId="0" borderId="1" xfId="0" applyNumberFormat="1" applyBorder="1"/>
    <xf numFmtId="42" fontId="0" fillId="0" borderId="1" xfId="1" applyNumberFormat="1" applyFont="1" applyBorder="1"/>
    <xf numFmtId="0" fontId="0" fillId="0" borderId="1" xfId="0" applyBorder="1" applyAlignment="1">
      <alignment wrapText="1"/>
    </xf>
    <xf numFmtId="42" fontId="0" fillId="0" borderId="1" xfId="1" applyNumberFormat="1" applyFont="1" applyFill="1" applyBorder="1"/>
    <xf numFmtId="44" fontId="0" fillId="0" borderId="1" xfId="1" applyFont="1" applyBorder="1" applyAlignment="1">
      <alignment horizontal="left" vertical="top"/>
    </xf>
    <xf numFmtId="0" fontId="0" fillId="0" borderId="1" xfId="0" applyBorder="1"/>
    <xf numFmtId="164" fontId="0" fillId="0" borderId="1" xfId="1" applyNumberFormat="1" applyFont="1" applyBorder="1"/>
    <xf numFmtId="0" fontId="0" fillId="0" borderId="1" xfId="0" applyBorder="1" applyAlignment="1">
      <alignment horizontal="center"/>
    </xf>
    <xf numFmtId="0" fontId="2" fillId="2" borderId="2" xfId="0" applyFont="1" applyFill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right"/>
    </xf>
    <xf numFmtId="42" fontId="7" fillId="0" borderId="0" xfId="0" applyNumberFormat="1" applyFont="1"/>
    <xf numFmtId="0" fontId="0" fillId="0" borderId="0" xfId="0" applyAlignment="1">
      <alignment horizontal="center" wrapText="1"/>
    </xf>
    <xf numFmtId="42" fontId="0" fillId="0" borderId="0" xfId="0" applyNumberFormat="1" applyAlignment="1">
      <alignment horizontal="center" wrapText="1"/>
    </xf>
    <xf numFmtId="42" fontId="0" fillId="3" borderId="1" xfId="1" applyNumberFormat="1" applyFont="1" applyFill="1" applyBorder="1"/>
    <xf numFmtId="0" fontId="0" fillId="3" borderId="1" xfId="0" applyFill="1" applyBorder="1" applyAlignment="1">
      <alignment horizontal="center" vertical="center"/>
    </xf>
    <xf numFmtId="49" fontId="0" fillId="3" borderId="1" xfId="0" applyNumberFormat="1" applyFill="1" applyBorder="1" applyAlignment="1">
      <alignment horizontal="left" vertical="top" wrapText="1"/>
    </xf>
    <xf numFmtId="42" fontId="0" fillId="3" borderId="1" xfId="1" applyNumberFormat="1" applyFont="1" applyFill="1" applyBorder="1" applyAlignment="1">
      <alignment horizontal="left"/>
    </xf>
    <xf numFmtId="42" fontId="0" fillId="3" borderId="1" xfId="0" applyNumberFormat="1" applyFill="1" applyBorder="1"/>
    <xf numFmtId="0" fontId="0" fillId="3" borderId="0" xfId="0" applyFill="1"/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Alignment="1">
      <alignment horizontal="left" vertical="top"/>
    </xf>
    <xf numFmtId="42" fontId="4" fillId="0" borderId="1" xfId="0" applyNumberFormat="1" applyFont="1" applyBorder="1" applyAlignment="1">
      <alignment horizontal="center" vertical="center" wrapText="1"/>
    </xf>
    <xf numFmtId="42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438</xdr:row>
      <xdr:rowOff>1077</xdr:rowOff>
    </xdr:from>
    <xdr:to>
      <xdr:col>8</xdr:col>
      <xdr:colOff>950594</xdr:colOff>
      <xdr:row>440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A3FA64FD-FCFD-448A-B930-01BF8A6912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59725" y="154896627"/>
          <a:ext cx="2039619" cy="4840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53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2" max="2" width="7.1640625" customWidth="1"/>
    <col min="3" max="3" width="10.1640625" customWidth="1"/>
    <col min="4" max="4" width="9.83203125" customWidth="1"/>
    <col min="5" max="5" width="42.83203125" style="1" customWidth="1"/>
    <col min="6" max="6" width="8.1640625" bestFit="1" customWidth="1"/>
    <col min="7" max="8" width="21.5" style="2" customWidth="1"/>
    <col min="9" max="9" width="21.5" style="3" customWidth="1"/>
    <col min="15" max="15" width="9.5" bestFit="1" customWidth="1"/>
  </cols>
  <sheetData>
    <row r="1" spans="1:9" x14ac:dyDescent="0.2">
      <c r="A1" s="33" t="s">
        <v>0</v>
      </c>
      <c r="B1" s="34"/>
      <c r="C1" s="34"/>
      <c r="D1" s="34"/>
      <c r="H1" s="35" t="s">
        <v>1</v>
      </c>
      <c r="I1" s="36"/>
    </row>
    <row r="2" spans="1:9" x14ac:dyDescent="0.2">
      <c r="A2" s="34"/>
      <c r="B2" s="34"/>
      <c r="C2" s="34"/>
      <c r="D2" s="34"/>
      <c r="H2" s="36"/>
      <c r="I2" s="36"/>
    </row>
    <row r="3" spans="1:9" x14ac:dyDescent="0.2">
      <c r="A3" s="33" t="s">
        <v>2</v>
      </c>
      <c r="B3" s="34"/>
      <c r="C3" s="34"/>
      <c r="D3" s="34"/>
      <c r="H3" s="36"/>
      <c r="I3" s="36"/>
    </row>
    <row r="4" spans="1:9" x14ac:dyDescent="0.2">
      <c r="A4" s="34"/>
      <c r="B4" s="34"/>
      <c r="C4" s="34"/>
      <c r="D4" s="34"/>
    </row>
    <row r="6" spans="1:9" ht="23" x14ac:dyDescent="0.25">
      <c r="A6" s="37" t="s">
        <v>3</v>
      </c>
      <c r="B6" s="37"/>
      <c r="C6" s="37"/>
      <c r="D6" s="37"/>
      <c r="E6" s="37"/>
      <c r="F6" s="37"/>
      <c r="G6" s="37"/>
      <c r="H6" s="37"/>
      <c r="I6" s="37"/>
    </row>
    <row r="7" spans="1:9" ht="23" x14ac:dyDescent="0.25">
      <c r="A7" s="37" t="s">
        <v>4</v>
      </c>
      <c r="B7" s="37"/>
      <c r="C7" s="37"/>
      <c r="D7" s="37"/>
      <c r="E7" s="37"/>
      <c r="F7" s="37"/>
      <c r="G7" s="37"/>
      <c r="H7" s="37"/>
      <c r="I7" s="37"/>
    </row>
    <row r="9" spans="1:9" ht="43" x14ac:dyDescent="0.2">
      <c r="A9" s="4" t="s">
        <v>5</v>
      </c>
      <c r="B9" s="4" t="s">
        <v>6</v>
      </c>
      <c r="C9" s="5" t="s">
        <v>7</v>
      </c>
      <c r="D9" s="5" t="s">
        <v>8</v>
      </c>
      <c r="E9" s="5" t="s">
        <v>9</v>
      </c>
      <c r="F9" s="5" t="s">
        <v>10</v>
      </c>
      <c r="G9" s="6" t="s">
        <v>11</v>
      </c>
      <c r="H9" s="6" t="s">
        <v>12</v>
      </c>
      <c r="I9" s="7" t="s">
        <v>13</v>
      </c>
    </row>
    <row r="10" spans="1:9" ht="32" x14ac:dyDescent="0.2">
      <c r="A10" s="8">
        <v>5500</v>
      </c>
      <c r="B10" s="8">
        <v>510</v>
      </c>
      <c r="C10" s="8">
        <v>1</v>
      </c>
      <c r="D10" s="8">
        <v>1</v>
      </c>
      <c r="E10" s="9" t="s">
        <v>14</v>
      </c>
      <c r="F10" s="8"/>
      <c r="G10" s="10">
        <f>I10*2/3</f>
        <v>433333.33333333331</v>
      </c>
      <c r="H10" s="11">
        <f>I10*1/3</f>
        <v>216666.66666666666</v>
      </c>
      <c r="I10" s="12">
        <v>650000</v>
      </c>
    </row>
    <row r="11" spans="1:9" ht="16" x14ac:dyDescent="0.2">
      <c r="A11" s="8">
        <v>5500</v>
      </c>
      <c r="B11" s="8">
        <v>120</v>
      </c>
      <c r="C11" s="8">
        <v>2</v>
      </c>
      <c r="D11" s="8">
        <v>1</v>
      </c>
      <c r="E11" s="9" t="s">
        <v>15</v>
      </c>
      <c r="F11" s="8">
        <v>38</v>
      </c>
      <c r="G11" s="10">
        <f t="shared" ref="G11:G74" si="0">I11*2/3</f>
        <v>752081.59333333327</v>
      </c>
      <c r="H11" s="11">
        <f t="shared" ref="H11:H74" si="1">I11*1/3</f>
        <v>376040.79666666663</v>
      </c>
      <c r="I11" s="12">
        <v>1128122.3899999999</v>
      </c>
    </row>
    <row r="12" spans="1:9" ht="16" x14ac:dyDescent="0.2">
      <c r="A12" s="8">
        <v>5500</v>
      </c>
      <c r="B12" s="8">
        <v>210</v>
      </c>
      <c r="C12" s="8">
        <v>2</v>
      </c>
      <c r="D12" s="8">
        <v>1</v>
      </c>
      <c r="E12" s="9" t="s">
        <v>16</v>
      </c>
      <c r="F12" s="8"/>
      <c r="G12" s="10">
        <f t="shared" si="0"/>
        <v>81375.226666666669</v>
      </c>
      <c r="H12" s="11">
        <f t="shared" si="1"/>
        <v>40687.613333333335</v>
      </c>
      <c r="I12" s="12">
        <v>122062.84</v>
      </c>
    </row>
    <row r="13" spans="1:9" ht="16" x14ac:dyDescent="0.2">
      <c r="A13" s="8">
        <v>5500</v>
      </c>
      <c r="B13" s="8">
        <v>220</v>
      </c>
      <c r="C13" s="8">
        <v>2</v>
      </c>
      <c r="D13" s="8">
        <v>1</v>
      </c>
      <c r="E13" s="9" t="s">
        <v>17</v>
      </c>
      <c r="F13" s="8"/>
      <c r="G13" s="10">
        <f t="shared" si="0"/>
        <v>57534.239999999998</v>
      </c>
      <c r="H13" s="11">
        <f t="shared" si="1"/>
        <v>28767.119999999999</v>
      </c>
      <c r="I13" s="12">
        <v>86301.36</v>
      </c>
    </row>
    <row r="14" spans="1:9" ht="16" x14ac:dyDescent="0.2">
      <c r="A14" s="8">
        <v>5500</v>
      </c>
      <c r="B14" s="8">
        <v>230</v>
      </c>
      <c r="C14" s="8">
        <v>2</v>
      </c>
      <c r="D14" s="8">
        <v>1</v>
      </c>
      <c r="E14" s="9" t="s">
        <v>18</v>
      </c>
      <c r="F14" s="8"/>
      <c r="G14" s="10">
        <f t="shared" si="0"/>
        <v>294355.60000000003</v>
      </c>
      <c r="H14" s="11">
        <f t="shared" si="1"/>
        <v>147177.80000000002</v>
      </c>
      <c r="I14" s="12">
        <v>441533.4</v>
      </c>
    </row>
    <row r="15" spans="1:9" ht="16" x14ac:dyDescent="0.2">
      <c r="A15" s="8">
        <v>5500</v>
      </c>
      <c r="B15" s="8">
        <v>120</v>
      </c>
      <c r="C15" s="8">
        <v>2</v>
      </c>
      <c r="D15" s="8">
        <v>1</v>
      </c>
      <c r="E15" s="9" t="s">
        <v>19</v>
      </c>
      <c r="F15" s="8">
        <v>38</v>
      </c>
      <c r="G15" s="10">
        <f t="shared" si="0"/>
        <v>143949.01333333334</v>
      </c>
      <c r="H15" s="11">
        <f t="shared" si="1"/>
        <v>71974.506666666668</v>
      </c>
      <c r="I15" s="12">
        <v>215923.52</v>
      </c>
    </row>
    <row r="16" spans="1:9" ht="16" x14ac:dyDescent="0.2">
      <c r="A16" s="8">
        <v>5500</v>
      </c>
      <c r="B16" s="8">
        <v>210</v>
      </c>
      <c r="C16" s="8">
        <v>2</v>
      </c>
      <c r="D16" s="8">
        <v>1</v>
      </c>
      <c r="E16" s="9" t="s">
        <v>20</v>
      </c>
      <c r="F16" s="8"/>
      <c r="G16" s="10">
        <f t="shared" si="0"/>
        <v>15575.286666666667</v>
      </c>
      <c r="H16" s="11">
        <f t="shared" si="1"/>
        <v>7787.6433333333334</v>
      </c>
      <c r="I16" s="12">
        <v>23362.93</v>
      </c>
    </row>
    <row r="17" spans="1:9" ht="16" x14ac:dyDescent="0.2">
      <c r="A17" s="8">
        <v>5500</v>
      </c>
      <c r="B17" s="8">
        <v>220</v>
      </c>
      <c r="C17" s="8">
        <v>2</v>
      </c>
      <c r="D17" s="8">
        <v>1</v>
      </c>
      <c r="E17" s="9" t="s">
        <v>21</v>
      </c>
      <c r="F17" s="8"/>
      <c r="G17" s="10">
        <f t="shared" si="0"/>
        <v>11012.1</v>
      </c>
      <c r="H17" s="11">
        <f t="shared" si="1"/>
        <v>5506.05</v>
      </c>
      <c r="I17" s="12">
        <v>16518.150000000001</v>
      </c>
    </row>
    <row r="18" spans="1:9" ht="16" x14ac:dyDescent="0.2">
      <c r="A18" s="8">
        <v>5500</v>
      </c>
      <c r="B18" s="8">
        <v>230</v>
      </c>
      <c r="C18" s="8">
        <v>2</v>
      </c>
      <c r="D18" s="8">
        <v>1</v>
      </c>
      <c r="E18" s="9" t="s">
        <v>22</v>
      </c>
      <c r="F18" s="8"/>
      <c r="G18" s="10">
        <f t="shared" si="0"/>
        <v>294355.60000000003</v>
      </c>
      <c r="H18" s="11">
        <f t="shared" si="1"/>
        <v>147177.80000000002</v>
      </c>
      <c r="I18" s="12">
        <v>441533.4</v>
      </c>
    </row>
    <row r="19" spans="1:9" ht="32" x14ac:dyDescent="0.2">
      <c r="A19" s="8">
        <v>5200</v>
      </c>
      <c r="B19" s="8">
        <v>120</v>
      </c>
      <c r="C19" s="8">
        <v>2</v>
      </c>
      <c r="D19" s="8">
        <v>1</v>
      </c>
      <c r="E19" s="9" t="s">
        <v>23</v>
      </c>
      <c r="F19" s="8">
        <v>15</v>
      </c>
      <c r="G19" s="10">
        <f t="shared" si="0"/>
        <v>402194.9266666667</v>
      </c>
      <c r="H19" s="11">
        <f t="shared" si="1"/>
        <v>201097.46333333335</v>
      </c>
      <c r="I19" s="12">
        <v>603292.39</v>
      </c>
    </row>
    <row r="20" spans="1:9" ht="32" x14ac:dyDescent="0.2">
      <c r="A20" s="8">
        <v>5200</v>
      </c>
      <c r="B20" s="8" t="s">
        <v>24</v>
      </c>
      <c r="C20" s="8">
        <v>2</v>
      </c>
      <c r="D20" s="8">
        <v>1</v>
      </c>
      <c r="E20" s="9" t="s">
        <v>25</v>
      </c>
      <c r="F20" s="8"/>
      <c r="G20" s="10">
        <f t="shared" si="0"/>
        <v>43517.493333333332</v>
      </c>
      <c r="H20" s="11">
        <f t="shared" si="1"/>
        <v>21758.746666666666</v>
      </c>
      <c r="I20" s="12">
        <v>65276.24</v>
      </c>
    </row>
    <row r="21" spans="1:9" ht="32" x14ac:dyDescent="0.2">
      <c r="A21" s="8">
        <v>5200</v>
      </c>
      <c r="B21" s="8" t="s">
        <v>26</v>
      </c>
      <c r="C21" s="8">
        <v>2</v>
      </c>
      <c r="D21" s="8">
        <v>1</v>
      </c>
      <c r="E21" s="9" t="s">
        <v>27</v>
      </c>
      <c r="F21" s="8"/>
      <c r="G21" s="10">
        <f t="shared" si="0"/>
        <v>30767.913333333334</v>
      </c>
      <c r="H21" s="11">
        <f t="shared" si="1"/>
        <v>15383.956666666667</v>
      </c>
      <c r="I21" s="12">
        <v>46151.87</v>
      </c>
    </row>
    <row r="22" spans="1:9" ht="32" x14ac:dyDescent="0.2">
      <c r="A22" s="8">
        <v>5200</v>
      </c>
      <c r="B22" s="8">
        <v>230</v>
      </c>
      <c r="C22" s="8">
        <v>2</v>
      </c>
      <c r="D22" s="8">
        <v>1</v>
      </c>
      <c r="E22" s="9" t="s">
        <v>28</v>
      </c>
      <c r="F22" s="8"/>
      <c r="G22" s="10">
        <f t="shared" si="0"/>
        <v>116193</v>
      </c>
      <c r="H22" s="11">
        <f t="shared" si="1"/>
        <v>58096.5</v>
      </c>
      <c r="I22" s="12">
        <v>174289.5</v>
      </c>
    </row>
    <row r="23" spans="1:9" ht="48" x14ac:dyDescent="0.2">
      <c r="A23" s="8">
        <v>5500</v>
      </c>
      <c r="B23" s="8">
        <v>120</v>
      </c>
      <c r="C23" s="8">
        <v>3</v>
      </c>
      <c r="D23" s="8">
        <v>1</v>
      </c>
      <c r="E23" s="9" t="s">
        <v>29</v>
      </c>
      <c r="F23" s="8"/>
      <c r="G23" s="10">
        <f t="shared" si="0"/>
        <v>364000</v>
      </c>
      <c r="H23" s="11">
        <f t="shared" si="1"/>
        <v>182000</v>
      </c>
      <c r="I23" s="12">
        <v>546000</v>
      </c>
    </row>
    <row r="24" spans="1:9" ht="32" x14ac:dyDescent="0.2">
      <c r="A24" s="8">
        <v>5500</v>
      </c>
      <c r="B24" s="8">
        <v>210</v>
      </c>
      <c r="C24" s="8">
        <v>3</v>
      </c>
      <c r="D24" s="8">
        <v>1</v>
      </c>
      <c r="E24" s="9" t="s">
        <v>30</v>
      </c>
      <c r="F24" s="8"/>
      <c r="G24" s="10">
        <f t="shared" si="0"/>
        <v>39384.799999999996</v>
      </c>
      <c r="H24" s="11">
        <f t="shared" si="1"/>
        <v>19692.399999999998</v>
      </c>
      <c r="I24" s="12">
        <v>59077.2</v>
      </c>
    </row>
    <row r="25" spans="1:9" ht="16" x14ac:dyDescent="0.2">
      <c r="A25" s="8">
        <v>5500</v>
      </c>
      <c r="B25" s="8">
        <v>220</v>
      </c>
      <c r="C25" s="8">
        <v>3</v>
      </c>
      <c r="D25" s="8">
        <v>1</v>
      </c>
      <c r="E25" s="9" t="s">
        <v>31</v>
      </c>
      <c r="F25" s="8"/>
      <c r="G25" s="10">
        <f t="shared" si="0"/>
        <v>27846</v>
      </c>
      <c r="H25" s="11">
        <f t="shared" si="1"/>
        <v>13923</v>
      </c>
      <c r="I25" s="12">
        <v>41769</v>
      </c>
    </row>
    <row r="26" spans="1:9" ht="48" x14ac:dyDescent="0.2">
      <c r="A26" s="8">
        <v>5500</v>
      </c>
      <c r="B26" s="8">
        <v>150</v>
      </c>
      <c r="C26" s="8">
        <v>3</v>
      </c>
      <c r="D26" s="8">
        <v>1</v>
      </c>
      <c r="E26" s="9" t="s">
        <v>32</v>
      </c>
      <c r="F26" s="8"/>
      <c r="G26" s="10">
        <f t="shared" si="0"/>
        <v>138320</v>
      </c>
      <c r="H26" s="11">
        <f t="shared" si="1"/>
        <v>69160</v>
      </c>
      <c r="I26" s="12">
        <v>207480</v>
      </c>
    </row>
    <row r="27" spans="1:9" ht="32" x14ac:dyDescent="0.2">
      <c r="A27" s="8">
        <v>5500</v>
      </c>
      <c r="B27" s="8">
        <v>210</v>
      </c>
      <c r="C27" s="8">
        <v>3</v>
      </c>
      <c r="D27" s="8">
        <v>1</v>
      </c>
      <c r="E27" s="9" t="s">
        <v>33</v>
      </c>
      <c r="F27" s="8"/>
      <c r="G27" s="10">
        <f t="shared" si="0"/>
        <v>14966.226666666667</v>
      </c>
      <c r="H27" s="11">
        <f t="shared" si="1"/>
        <v>7483.1133333333337</v>
      </c>
      <c r="I27" s="12">
        <v>22449.34</v>
      </c>
    </row>
    <row r="28" spans="1:9" ht="16" x14ac:dyDescent="0.2">
      <c r="A28" s="8">
        <v>5500</v>
      </c>
      <c r="B28" s="8">
        <v>220</v>
      </c>
      <c r="C28" s="8">
        <v>3</v>
      </c>
      <c r="D28" s="8">
        <v>1</v>
      </c>
      <c r="E28" s="9" t="s">
        <v>34</v>
      </c>
      <c r="F28" s="8"/>
      <c r="G28" s="10">
        <f t="shared" si="0"/>
        <v>10581.48</v>
      </c>
      <c r="H28" s="11">
        <f t="shared" si="1"/>
        <v>5290.74</v>
      </c>
      <c r="I28" s="12">
        <v>15872.22</v>
      </c>
    </row>
    <row r="29" spans="1:9" ht="48" x14ac:dyDescent="0.2">
      <c r="A29" s="8">
        <v>5500</v>
      </c>
      <c r="B29" s="8">
        <v>510</v>
      </c>
      <c r="C29" s="8">
        <v>3</v>
      </c>
      <c r="D29" s="8">
        <v>1</v>
      </c>
      <c r="E29" s="9" t="s">
        <v>35</v>
      </c>
      <c r="F29" s="8"/>
      <c r="G29" s="10">
        <f t="shared" si="0"/>
        <v>18666.666666666668</v>
      </c>
      <c r="H29" s="11">
        <f t="shared" si="1"/>
        <v>9333.3333333333339</v>
      </c>
      <c r="I29" s="12">
        <v>28000</v>
      </c>
    </row>
    <row r="30" spans="1:9" ht="48" x14ac:dyDescent="0.2">
      <c r="A30" s="8">
        <v>5100</v>
      </c>
      <c r="B30" s="8">
        <v>120</v>
      </c>
      <c r="C30" s="8">
        <v>3</v>
      </c>
      <c r="D30" s="8">
        <v>1</v>
      </c>
      <c r="E30" s="9" t="s">
        <v>36</v>
      </c>
      <c r="F30" s="8"/>
      <c r="G30" s="10">
        <f t="shared" si="0"/>
        <v>376992</v>
      </c>
      <c r="H30" s="11">
        <f t="shared" si="1"/>
        <v>188496</v>
      </c>
      <c r="I30" s="12">
        <v>565488</v>
      </c>
    </row>
    <row r="31" spans="1:9" ht="16" x14ac:dyDescent="0.2">
      <c r="A31" s="8">
        <v>5100</v>
      </c>
      <c r="B31" s="8">
        <v>220</v>
      </c>
      <c r="C31" s="8">
        <v>3</v>
      </c>
      <c r="D31" s="8">
        <v>1</v>
      </c>
      <c r="E31" s="9" t="s">
        <v>37</v>
      </c>
      <c r="F31" s="8"/>
      <c r="G31" s="10">
        <f t="shared" si="0"/>
        <v>28839.886666666669</v>
      </c>
      <c r="H31" s="11">
        <f t="shared" si="1"/>
        <v>14419.943333333335</v>
      </c>
      <c r="I31" s="12">
        <v>43259.83</v>
      </c>
    </row>
    <row r="32" spans="1:9" ht="16" x14ac:dyDescent="0.2">
      <c r="A32" s="8">
        <v>5100</v>
      </c>
      <c r="B32" s="8">
        <v>510</v>
      </c>
      <c r="C32" s="8">
        <v>3</v>
      </c>
      <c r="D32" s="8">
        <v>1</v>
      </c>
      <c r="E32" s="9" t="s">
        <v>38</v>
      </c>
      <c r="F32" s="8"/>
      <c r="G32" s="10">
        <f t="shared" si="0"/>
        <v>50000</v>
      </c>
      <c r="H32" s="11">
        <f t="shared" si="1"/>
        <v>25000</v>
      </c>
      <c r="I32" s="12">
        <v>75000</v>
      </c>
    </row>
    <row r="33" spans="1:9" ht="48" x14ac:dyDescent="0.2">
      <c r="A33" s="8">
        <v>6400</v>
      </c>
      <c r="B33" s="8">
        <v>120</v>
      </c>
      <c r="C33" s="8">
        <v>4</v>
      </c>
      <c r="D33" s="8">
        <v>1</v>
      </c>
      <c r="E33" s="9" t="s">
        <v>39</v>
      </c>
      <c r="F33" s="8"/>
      <c r="G33" s="10">
        <f t="shared" si="0"/>
        <v>428325.33333333331</v>
      </c>
      <c r="H33" s="11">
        <f t="shared" si="1"/>
        <v>214162.66666666666</v>
      </c>
      <c r="I33" s="12">
        <v>642488</v>
      </c>
    </row>
    <row r="34" spans="1:9" ht="32" x14ac:dyDescent="0.2">
      <c r="A34" s="8">
        <v>6400</v>
      </c>
      <c r="B34" s="8">
        <v>220</v>
      </c>
      <c r="C34" s="8">
        <v>4</v>
      </c>
      <c r="D34" s="8">
        <v>1</v>
      </c>
      <c r="E34" s="9" t="s">
        <v>40</v>
      </c>
      <c r="F34" s="8"/>
      <c r="G34" s="10">
        <f t="shared" si="0"/>
        <v>32766.886666666669</v>
      </c>
      <c r="H34" s="11">
        <f t="shared" si="1"/>
        <v>16383.443333333335</v>
      </c>
      <c r="I34" s="12">
        <v>49150.33</v>
      </c>
    </row>
    <row r="35" spans="1:9" ht="32" x14ac:dyDescent="0.2">
      <c r="A35" s="8">
        <v>5100</v>
      </c>
      <c r="B35" s="8">
        <v>510</v>
      </c>
      <c r="C35" s="8">
        <v>5</v>
      </c>
      <c r="D35" s="8">
        <v>1</v>
      </c>
      <c r="E35" s="9" t="s">
        <v>41</v>
      </c>
      <c r="F35" s="8"/>
      <c r="G35" s="10">
        <f t="shared" si="0"/>
        <v>33333.333333333336</v>
      </c>
      <c r="H35" s="11">
        <f t="shared" si="1"/>
        <v>16666.666666666668</v>
      </c>
      <c r="I35" s="12">
        <v>50000</v>
      </c>
    </row>
    <row r="36" spans="1:9" ht="16" x14ac:dyDescent="0.2">
      <c r="A36" s="8">
        <v>5100</v>
      </c>
      <c r="B36" s="8">
        <v>120</v>
      </c>
      <c r="C36" s="8">
        <v>6</v>
      </c>
      <c r="D36" s="8">
        <v>1</v>
      </c>
      <c r="E36" s="9" t="s">
        <v>42</v>
      </c>
      <c r="F36" s="8">
        <v>17.5</v>
      </c>
      <c r="G36" s="10">
        <f t="shared" si="0"/>
        <v>720202.72666666668</v>
      </c>
      <c r="H36" s="11">
        <f t="shared" si="1"/>
        <v>360101.36333333334</v>
      </c>
      <c r="I36" s="12">
        <v>1080304.0900000001</v>
      </c>
    </row>
    <row r="37" spans="1:9" ht="16" x14ac:dyDescent="0.2">
      <c r="A37" s="8">
        <v>5100</v>
      </c>
      <c r="B37" s="8">
        <v>210</v>
      </c>
      <c r="C37" s="8">
        <v>6</v>
      </c>
      <c r="D37" s="8">
        <v>1</v>
      </c>
      <c r="E37" s="9" t="s">
        <v>43</v>
      </c>
      <c r="F37" s="8"/>
      <c r="G37" s="10">
        <f t="shared" si="0"/>
        <v>77925.933333333334</v>
      </c>
      <c r="H37" s="11">
        <f t="shared" si="1"/>
        <v>38962.966666666667</v>
      </c>
      <c r="I37" s="12">
        <v>116888.9</v>
      </c>
    </row>
    <row r="38" spans="1:9" ht="16" x14ac:dyDescent="0.2">
      <c r="A38" s="8">
        <v>5100</v>
      </c>
      <c r="B38" s="8">
        <v>220</v>
      </c>
      <c r="C38" s="8">
        <v>6</v>
      </c>
      <c r="D38" s="8">
        <v>1</v>
      </c>
      <c r="E38" s="9" t="s">
        <v>44</v>
      </c>
      <c r="F38" s="8"/>
      <c r="G38" s="10">
        <f t="shared" si="0"/>
        <v>55095.506666666661</v>
      </c>
      <c r="H38" s="11">
        <f t="shared" si="1"/>
        <v>27547.75333333333</v>
      </c>
      <c r="I38" s="12">
        <v>82643.259999999995</v>
      </c>
    </row>
    <row r="39" spans="1:9" ht="16" x14ac:dyDescent="0.2">
      <c r="A39" s="8">
        <v>5100</v>
      </c>
      <c r="B39" s="8">
        <v>230</v>
      </c>
      <c r="C39" s="8">
        <v>6</v>
      </c>
      <c r="D39" s="8">
        <v>1</v>
      </c>
      <c r="E39" s="9" t="s">
        <v>45</v>
      </c>
      <c r="F39" s="8"/>
      <c r="G39" s="10">
        <f t="shared" si="0"/>
        <v>135558.5</v>
      </c>
      <c r="H39" s="11">
        <f t="shared" si="1"/>
        <v>67779.25</v>
      </c>
      <c r="I39" s="12">
        <v>203337.75</v>
      </c>
    </row>
    <row r="40" spans="1:9" ht="16" x14ac:dyDescent="0.2">
      <c r="A40" s="8">
        <v>5100</v>
      </c>
      <c r="B40" s="8">
        <v>120</v>
      </c>
      <c r="C40" s="8">
        <v>7</v>
      </c>
      <c r="D40" s="8">
        <v>1</v>
      </c>
      <c r="E40" s="9" t="s">
        <v>46</v>
      </c>
      <c r="F40" s="8">
        <v>9</v>
      </c>
      <c r="G40" s="10">
        <f t="shared" si="0"/>
        <v>370390.42</v>
      </c>
      <c r="H40" s="11">
        <f t="shared" si="1"/>
        <v>185195.21</v>
      </c>
      <c r="I40" s="12">
        <v>555585.63</v>
      </c>
    </row>
    <row r="41" spans="1:9" ht="32" x14ac:dyDescent="0.2">
      <c r="A41" s="8">
        <v>5100</v>
      </c>
      <c r="B41" s="8">
        <v>210</v>
      </c>
      <c r="C41" s="8">
        <v>7</v>
      </c>
      <c r="D41" s="8">
        <v>1</v>
      </c>
      <c r="E41" s="9" t="s">
        <v>47</v>
      </c>
      <c r="F41" s="8"/>
      <c r="G41" s="10">
        <f t="shared" si="0"/>
        <v>40076.246666666666</v>
      </c>
      <c r="H41" s="11">
        <f t="shared" si="1"/>
        <v>20038.123333333333</v>
      </c>
      <c r="I41" s="12">
        <v>60114.37</v>
      </c>
    </row>
    <row r="42" spans="1:9" ht="16" x14ac:dyDescent="0.2">
      <c r="A42" s="8">
        <v>5100</v>
      </c>
      <c r="B42" s="8">
        <v>220</v>
      </c>
      <c r="C42" s="8">
        <v>7</v>
      </c>
      <c r="D42" s="8">
        <v>1</v>
      </c>
      <c r="E42" s="9" t="s">
        <v>48</v>
      </c>
      <c r="F42" s="8"/>
      <c r="G42" s="10">
        <f t="shared" si="0"/>
        <v>28334.866666666669</v>
      </c>
      <c r="H42" s="11">
        <f t="shared" si="1"/>
        <v>14167.433333333334</v>
      </c>
      <c r="I42" s="12">
        <v>42502.3</v>
      </c>
    </row>
    <row r="43" spans="1:9" ht="32" x14ac:dyDescent="0.2">
      <c r="A43" s="8">
        <v>5100</v>
      </c>
      <c r="B43" s="8">
        <v>230</v>
      </c>
      <c r="C43" s="8">
        <v>7</v>
      </c>
      <c r="D43" s="8">
        <v>1</v>
      </c>
      <c r="E43" s="13" t="s">
        <v>49</v>
      </c>
      <c r="F43" s="8"/>
      <c r="G43" s="10">
        <f t="shared" si="0"/>
        <v>69715.8</v>
      </c>
      <c r="H43" s="11">
        <f t="shared" si="1"/>
        <v>34857.9</v>
      </c>
      <c r="I43" s="12">
        <v>104573.7</v>
      </c>
    </row>
    <row r="44" spans="1:9" ht="32" x14ac:dyDescent="0.2">
      <c r="A44" s="8">
        <v>5100</v>
      </c>
      <c r="B44" s="8">
        <v>130</v>
      </c>
      <c r="C44" s="8">
        <v>8</v>
      </c>
      <c r="D44" s="8">
        <v>1</v>
      </c>
      <c r="E44" s="13" t="s">
        <v>50</v>
      </c>
      <c r="F44" s="8"/>
      <c r="G44" s="10">
        <f t="shared" si="0"/>
        <v>4000</v>
      </c>
      <c r="H44" s="11">
        <f t="shared" si="1"/>
        <v>2000</v>
      </c>
      <c r="I44" s="12">
        <v>6000</v>
      </c>
    </row>
    <row r="45" spans="1:9" ht="16" x14ac:dyDescent="0.2">
      <c r="A45" s="8">
        <v>5100</v>
      </c>
      <c r="B45" s="8">
        <v>210</v>
      </c>
      <c r="C45" s="8">
        <v>8</v>
      </c>
      <c r="D45" s="8">
        <v>1</v>
      </c>
      <c r="E45" s="9" t="s">
        <v>51</v>
      </c>
      <c r="F45" s="8"/>
      <c r="G45" s="10">
        <f t="shared" si="0"/>
        <v>432.8</v>
      </c>
      <c r="H45" s="11">
        <f t="shared" si="1"/>
        <v>216.4</v>
      </c>
      <c r="I45" s="12">
        <v>649.20000000000005</v>
      </c>
    </row>
    <row r="46" spans="1:9" ht="16" x14ac:dyDescent="0.2">
      <c r="A46" s="8">
        <v>5100</v>
      </c>
      <c r="B46" s="8">
        <v>220</v>
      </c>
      <c r="C46" s="8">
        <v>8</v>
      </c>
      <c r="D46" s="8">
        <v>1</v>
      </c>
      <c r="E46" s="13" t="s">
        <v>52</v>
      </c>
      <c r="F46" s="8"/>
      <c r="G46" s="10">
        <f t="shared" si="0"/>
        <v>306</v>
      </c>
      <c r="H46" s="11">
        <f t="shared" si="1"/>
        <v>153</v>
      </c>
      <c r="I46" s="12">
        <v>459</v>
      </c>
    </row>
    <row r="47" spans="1:9" ht="32" x14ac:dyDescent="0.2">
      <c r="A47" s="8">
        <v>5100</v>
      </c>
      <c r="B47" s="8">
        <v>369</v>
      </c>
      <c r="C47" s="8">
        <v>9</v>
      </c>
      <c r="D47" s="8">
        <v>1</v>
      </c>
      <c r="E47" s="9" t="s">
        <v>53</v>
      </c>
      <c r="F47" s="8"/>
      <c r="G47" s="10">
        <f t="shared" si="0"/>
        <v>277304</v>
      </c>
      <c r="H47" s="11">
        <f t="shared" si="1"/>
        <v>138652</v>
      </c>
      <c r="I47" s="12">
        <v>415956</v>
      </c>
    </row>
    <row r="48" spans="1:9" ht="48" x14ac:dyDescent="0.2">
      <c r="A48" s="8">
        <v>6300</v>
      </c>
      <c r="B48" s="8">
        <v>120</v>
      </c>
      <c r="C48" s="8">
        <v>10</v>
      </c>
      <c r="D48" s="8">
        <v>1</v>
      </c>
      <c r="E48" s="9" t="s">
        <v>54</v>
      </c>
      <c r="F48" s="8"/>
      <c r="G48" s="10">
        <f t="shared" si="0"/>
        <v>32572</v>
      </c>
      <c r="H48" s="11">
        <f t="shared" si="1"/>
        <v>16286</v>
      </c>
      <c r="I48" s="12">
        <v>48858</v>
      </c>
    </row>
    <row r="49" spans="1:9" ht="32" x14ac:dyDescent="0.2">
      <c r="A49" s="8">
        <v>5100</v>
      </c>
      <c r="B49" s="8">
        <v>220</v>
      </c>
      <c r="C49" s="8">
        <v>10</v>
      </c>
      <c r="D49" s="8">
        <v>1</v>
      </c>
      <c r="E49" s="9" t="s">
        <v>55</v>
      </c>
      <c r="F49" s="8"/>
      <c r="G49" s="10">
        <f t="shared" si="0"/>
        <v>7428</v>
      </c>
      <c r="H49" s="11">
        <f t="shared" si="1"/>
        <v>3714</v>
      </c>
      <c r="I49" s="12">
        <v>11142</v>
      </c>
    </row>
    <row r="50" spans="1:9" ht="32" x14ac:dyDescent="0.2">
      <c r="A50" s="8">
        <v>6400</v>
      </c>
      <c r="B50" s="8">
        <v>510</v>
      </c>
      <c r="C50" s="8">
        <v>10</v>
      </c>
      <c r="D50" s="8">
        <v>1</v>
      </c>
      <c r="E50" s="9" t="s">
        <v>56</v>
      </c>
      <c r="F50" s="8"/>
      <c r="G50" s="10">
        <f t="shared" si="0"/>
        <v>13333.333333333334</v>
      </c>
      <c r="H50" s="11">
        <f t="shared" si="1"/>
        <v>6666.666666666667</v>
      </c>
      <c r="I50" s="14">
        <v>20000</v>
      </c>
    </row>
    <row r="51" spans="1:9" ht="48" x14ac:dyDescent="0.2">
      <c r="A51" s="8">
        <v>5100</v>
      </c>
      <c r="B51" s="8">
        <v>120</v>
      </c>
      <c r="C51" s="8">
        <v>11</v>
      </c>
      <c r="D51" s="8">
        <v>1</v>
      </c>
      <c r="E51" s="9" t="s">
        <v>57</v>
      </c>
      <c r="F51" s="8"/>
      <c r="G51" s="10">
        <f t="shared" si="0"/>
        <v>3400</v>
      </c>
      <c r="H51" s="11">
        <f t="shared" si="1"/>
        <v>1700</v>
      </c>
      <c r="I51" s="12">
        <v>5100</v>
      </c>
    </row>
    <row r="52" spans="1:9" ht="32" x14ac:dyDescent="0.2">
      <c r="A52" s="8">
        <v>5100</v>
      </c>
      <c r="B52" s="8">
        <v>220</v>
      </c>
      <c r="C52" s="8">
        <v>11</v>
      </c>
      <c r="D52" s="8">
        <v>1</v>
      </c>
      <c r="E52" s="9" t="s">
        <v>58</v>
      </c>
      <c r="F52" s="8"/>
      <c r="G52" s="10">
        <f t="shared" si="0"/>
        <v>260.09999999999997</v>
      </c>
      <c r="H52" s="11">
        <f t="shared" si="1"/>
        <v>130.04999999999998</v>
      </c>
      <c r="I52" s="12">
        <v>390.15</v>
      </c>
    </row>
    <row r="53" spans="1:9" ht="32" x14ac:dyDescent="0.2">
      <c r="A53" s="8">
        <v>7710</v>
      </c>
      <c r="B53" s="8">
        <v>319</v>
      </c>
      <c r="C53" s="8">
        <v>12</v>
      </c>
      <c r="D53" s="8">
        <v>1</v>
      </c>
      <c r="E53" s="9" t="s">
        <v>59</v>
      </c>
      <c r="F53" s="8"/>
      <c r="G53" s="10">
        <f t="shared" si="0"/>
        <v>200031.33333333334</v>
      </c>
      <c r="H53" s="11">
        <f t="shared" si="1"/>
        <v>100015.66666666667</v>
      </c>
      <c r="I53" s="12">
        <v>300047</v>
      </c>
    </row>
    <row r="54" spans="1:9" ht="32" x14ac:dyDescent="0.2">
      <c r="A54" s="27">
        <v>5100</v>
      </c>
      <c r="B54" s="27">
        <v>120</v>
      </c>
      <c r="C54" s="27">
        <v>13</v>
      </c>
      <c r="D54" s="27">
        <v>1</v>
      </c>
      <c r="E54" s="28" t="s">
        <v>60</v>
      </c>
      <c r="F54" s="27"/>
      <c r="G54" s="29">
        <f t="shared" si="0"/>
        <v>3269924.8733333331</v>
      </c>
      <c r="H54" s="30">
        <f t="shared" si="1"/>
        <v>1634962.4366666665</v>
      </c>
      <c r="I54" s="26">
        <v>4904887.3099999996</v>
      </c>
    </row>
    <row r="55" spans="1:9" ht="16" x14ac:dyDescent="0.2">
      <c r="A55" s="8">
        <v>5100</v>
      </c>
      <c r="B55" s="8">
        <v>210</v>
      </c>
      <c r="C55" s="8">
        <v>13</v>
      </c>
      <c r="D55" s="8">
        <v>1</v>
      </c>
      <c r="E55" s="9" t="s">
        <v>61</v>
      </c>
      <c r="F55" s="8"/>
      <c r="G55" s="10">
        <f t="shared" si="0"/>
        <v>310525.87333333335</v>
      </c>
      <c r="H55" s="11">
        <f t="shared" si="1"/>
        <v>155262.93666666668</v>
      </c>
      <c r="I55" s="12">
        <v>465788.81</v>
      </c>
    </row>
    <row r="56" spans="1:9" ht="16" x14ac:dyDescent="0.2">
      <c r="A56" s="8">
        <v>5100</v>
      </c>
      <c r="B56" s="8">
        <v>220</v>
      </c>
      <c r="C56" s="8">
        <v>13</v>
      </c>
      <c r="D56" s="8">
        <v>1</v>
      </c>
      <c r="E56" s="9" t="s">
        <v>62</v>
      </c>
      <c r="F56" s="8"/>
      <c r="G56" s="10">
        <f t="shared" si="0"/>
        <v>219549.25333333333</v>
      </c>
      <c r="H56" s="11">
        <f t="shared" si="1"/>
        <v>109774.62666666666</v>
      </c>
      <c r="I56" s="12">
        <v>329323.88</v>
      </c>
    </row>
    <row r="57" spans="1:9" ht="32" x14ac:dyDescent="0.2">
      <c r="A57" s="8">
        <v>5100</v>
      </c>
      <c r="B57" s="8">
        <v>120</v>
      </c>
      <c r="C57" s="8">
        <v>14</v>
      </c>
      <c r="D57" s="8">
        <v>1</v>
      </c>
      <c r="E57" s="9" t="s">
        <v>63</v>
      </c>
      <c r="F57" s="8"/>
      <c r="G57" s="10">
        <f t="shared" si="0"/>
        <v>1581000</v>
      </c>
      <c r="H57" s="11">
        <f t="shared" si="1"/>
        <v>790500</v>
      </c>
      <c r="I57" s="12">
        <v>2371500</v>
      </c>
    </row>
    <row r="58" spans="1:9" ht="16" x14ac:dyDescent="0.2">
      <c r="A58" s="8">
        <v>5100</v>
      </c>
      <c r="B58" s="8">
        <v>220</v>
      </c>
      <c r="C58" s="8">
        <v>14</v>
      </c>
      <c r="D58" s="8">
        <v>1</v>
      </c>
      <c r="E58" s="9" t="s">
        <v>64</v>
      </c>
      <c r="F58" s="8"/>
      <c r="G58" s="10">
        <f t="shared" si="0"/>
        <v>118192.5</v>
      </c>
      <c r="H58" s="11">
        <f t="shared" si="1"/>
        <v>59096.25</v>
      </c>
      <c r="I58" s="12">
        <v>177288.75</v>
      </c>
    </row>
    <row r="59" spans="1:9" ht="32" x14ac:dyDescent="0.2">
      <c r="A59" s="8">
        <v>5100</v>
      </c>
      <c r="B59" s="8">
        <v>369</v>
      </c>
      <c r="C59" s="8">
        <v>15</v>
      </c>
      <c r="D59" s="8">
        <v>1</v>
      </c>
      <c r="E59" s="9" t="s">
        <v>65</v>
      </c>
      <c r="F59" s="8"/>
      <c r="G59" s="10">
        <f t="shared" si="0"/>
        <v>83333.333333333328</v>
      </c>
      <c r="H59" s="11">
        <f t="shared" si="1"/>
        <v>41666.666666666664</v>
      </c>
      <c r="I59" s="12">
        <v>125000</v>
      </c>
    </row>
    <row r="60" spans="1:9" ht="48" x14ac:dyDescent="0.2">
      <c r="A60" s="8">
        <v>5100</v>
      </c>
      <c r="B60" s="8">
        <v>120</v>
      </c>
      <c r="C60" s="8">
        <v>16</v>
      </c>
      <c r="D60" s="8">
        <v>1</v>
      </c>
      <c r="E60" s="9" t="s">
        <v>66</v>
      </c>
      <c r="F60" s="8">
        <v>11</v>
      </c>
      <c r="G60" s="10">
        <f t="shared" si="0"/>
        <v>1003000.3066666666</v>
      </c>
      <c r="H60" s="11">
        <f t="shared" si="1"/>
        <v>501500.15333333332</v>
      </c>
      <c r="I60" s="12">
        <v>1504500.46</v>
      </c>
    </row>
    <row r="61" spans="1:9" ht="16" x14ac:dyDescent="0.2">
      <c r="A61" s="8">
        <v>5100</v>
      </c>
      <c r="B61" s="8">
        <v>210</v>
      </c>
      <c r="C61" s="8">
        <v>16</v>
      </c>
      <c r="D61" s="8">
        <v>1</v>
      </c>
      <c r="E61" s="9" t="s">
        <v>67</v>
      </c>
      <c r="F61" s="8"/>
      <c r="G61" s="10">
        <f t="shared" si="0"/>
        <v>108524.63333333335</v>
      </c>
      <c r="H61" s="11">
        <f t="shared" si="1"/>
        <v>54262.316666666673</v>
      </c>
      <c r="I61" s="12">
        <v>162786.95000000001</v>
      </c>
    </row>
    <row r="62" spans="1:9" ht="16" x14ac:dyDescent="0.2">
      <c r="A62" s="8">
        <v>5100</v>
      </c>
      <c r="B62" s="8">
        <v>220</v>
      </c>
      <c r="C62" s="8">
        <v>16</v>
      </c>
      <c r="D62" s="8">
        <v>1</v>
      </c>
      <c r="E62" s="9" t="s">
        <v>68</v>
      </c>
      <c r="F62" s="8"/>
      <c r="G62" s="10">
        <f t="shared" si="0"/>
        <v>76729.526666666658</v>
      </c>
      <c r="H62" s="11">
        <f t="shared" si="1"/>
        <v>38364.763333333329</v>
      </c>
      <c r="I62" s="12">
        <v>115094.29</v>
      </c>
    </row>
    <row r="63" spans="1:9" ht="16" x14ac:dyDescent="0.2">
      <c r="A63" s="8">
        <v>5100</v>
      </c>
      <c r="B63" s="8">
        <v>230</v>
      </c>
      <c r="C63" s="8">
        <v>16</v>
      </c>
      <c r="D63" s="8">
        <v>1</v>
      </c>
      <c r="E63" s="9" t="s">
        <v>69</v>
      </c>
      <c r="F63" s="8"/>
      <c r="G63" s="10">
        <f t="shared" si="0"/>
        <v>85208.2</v>
      </c>
      <c r="H63" s="11">
        <f t="shared" si="1"/>
        <v>42604.1</v>
      </c>
      <c r="I63" s="12">
        <v>127812.3</v>
      </c>
    </row>
    <row r="64" spans="1:9" ht="32" x14ac:dyDescent="0.2">
      <c r="A64" s="8">
        <v>5100</v>
      </c>
      <c r="B64" s="8">
        <v>520</v>
      </c>
      <c r="C64" s="8">
        <v>17</v>
      </c>
      <c r="D64" s="8">
        <v>1</v>
      </c>
      <c r="E64" s="9" t="s">
        <v>70</v>
      </c>
      <c r="F64" s="8"/>
      <c r="G64" s="10">
        <f t="shared" si="0"/>
        <v>4504996.666666667</v>
      </c>
      <c r="H64" s="11">
        <f t="shared" si="1"/>
        <v>2252498.3333333335</v>
      </c>
      <c r="I64" s="12">
        <v>6757495</v>
      </c>
    </row>
    <row r="65" spans="1:9" ht="32" x14ac:dyDescent="0.2">
      <c r="A65" s="8">
        <v>5100</v>
      </c>
      <c r="B65" s="8">
        <v>510</v>
      </c>
      <c r="C65" s="8">
        <v>18</v>
      </c>
      <c r="D65" s="8">
        <v>1</v>
      </c>
      <c r="E65" s="9" t="s">
        <v>71</v>
      </c>
      <c r="F65" s="8"/>
      <c r="G65" s="10">
        <f t="shared" si="0"/>
        <v>7200</v>
      </c>
      <c r="H65" s="11">
        <f t="shared" si="1"/>
        <v>3600</v>
      </c>
      <c r="I65" s="12">
        <v>10800</v>
      </c>
    </row>
    <row r="66" spans="1:9" ht="32" x14ac:dyDescent="0.2">
      <c r="A66" s="8">
        <v>5100</v>
      </c>
      <c r="B66" s="8">
        <v>369</v>
      </c>
      <c r="C66" s="8">
        <v>19</v>
      </c>
      <c r="D66" s="8">
        <v>1</v>
      </c>
      <c r="E66" s="9" t="s">
        <v>72</v>
      </c>
      <c r="F66" s="8"/>
      <c r="G66" s="10">
        <f t="shared" si="0"/>
        <v>739440</v>
      </c>
      <c r="H66" s="11">
        <f t="shared" si="1"/>
        <v>369720</v>
      </c>
      <c r="I66" s="12">
        <v>1109160</v>
      </c>
    </row>
    <row r="67" spans="1:9" ht="32" x14ac:dyDescent="0.2">
      <c r="A67" s="8">
        <v>5100</v>
      </c>
      <c r="B67" s="8">
        <v>369</v>
      </c>
      <c r="C67" s="8">
        <v>20</v>
      </c>
      <c r="D67" s="8">
        <v>1</v>
      </c>
      <c r="E67" s="9" t="s">
        <v>73</v>
      </c>
      <c r="F67" s="8"/>
      <c r="G67" s="10">
        <f t="shared" si="0"/>
        <v>246316.66666666666</v>
      </c>
      <c r="H67" s="11">
        <f t="shared" si="1"/>
        <v>123158.33333333333</v>
      </c>
      <c r="I67" s="12">
        <v>369475</v>
      </c>
    </row>
    <row r="68" spans="1:9" ht="16" x14ac:dyDescent="0.2">
      <c r="A68" s="8">
        <v>5100</v>
      </c>
      <c r="B68" s="8">
        <v>510</v>
      </c>
      <c r="C68" s="8">
        <v>21</v>
      </c>
      <c r="D68" s="8">
        <v>1</v>
      </c>
      <c r="E68" s="9" t="s">
        <v>74</v>
      </c>
      <c r="F68" s="8"/>
      <c r="G68" s="10">
        <f t="shared" si="0"/>
        <v>81328</v>
      </c>
      <c r="H68" s="11">
        <f t="shared" si="1"/>
        <v>40664</v>
      </c>
      <c r="I68" s="12">
        <v>121992</v>
      </c>
    </row>
    <row r="69" spans="1:9" ht="32" x14ac:dyDescent="0.2">
      <c r="A69" s="8">
        <v>5100</v>
      </c>
      <c r="B69" s="8">
        <v>612</v>
      </c>
      <c r="C69" s="8">
        <v>22</v>
      </c>
      <c r="D69" s="8">
        <v>1</v>
      </c>
      <c r="E69" s="9" t="s">
        <v>75</v>
      </c>
      <c r="F69" s="8"/>
      <c r="G69" s="10">
        <f t="shared" si="0"/>
        <v>1173786.6666666667</v>
      </c>
      <c r="H69" s="11">
        <f t="shared" si="1"/>
        <v>586893.33333333337</v>
      </c>
      <c r="I69" s="12">
        <v>1760680</v>
      </c>
    </row>
    <row r="70" spans="1:9" ht="16" x14ac:dyDescent="0.2">
      <c r="A70" s="8">
        <v>5100</v>
      </c>
      <c r="B70" s="8">
        <v>369</v>
      </c>
      <c r="C70" s="8">
        <v>23</v>
      </c>
      <c r="D70" s="8">
        <v>1</v>
      </c>
      <c r="E70" s="9" t="s">
        <v>76</v>
      </c>
      <c r="F70" s="8"/>
      <c r="G70" s="10">
        <f t="shared" si="0"/>
        <v>77040</v>
      </c>
      <c r="H70" s="11">
        <f t="shared" si="1"/>
        <v>38520</v>
      </c>
      <c r="I70" s="12">
        <v>115560</v>
      </c>
    </row>
    <row r="71" spans="1:9" ht="32" x14ac:dyDescent="0.2">
      <c r="A71" s="8">
        <v>5100</v>
      </c>
      <c r="B71" s="8">
        <v>510</v>
      </c>
      <c r="C71" s="8">
        <v>24</v>
      </c>
      <c r="D71" s="8">
        <v>1</v>
      </c>
      <c r="E71" s="9" t="s">
        <v>77</v>
      </c>
      <c r="F71" s="8"/>
      <c r="G71" s="10">
        <f t="shared" si="0"/>
        <v>19649.333333333332</v>
      </c>
      <c r="H71" s="11">
        <f t="shared" si="1"/>
        <v>9824.6666666666661</v>
      </c>
      <c r="I71" s="12">
        <v>29474</v>
      </c>
    </row>
    <row r="72" spans="1:9" ht="32" x14ac:dyDescent="0.2">
      <c r="A72" s="8">
        <v>7200</v>
      </c>
      <c r="B72" s="8">
        <v>110</v>
      </c>
      <c r="C72" s="8">
        <v>25</v>
      </c>
      <c r="D72" s="8">
        <v>1</v>
      </c>
      <c r="E72" s="9" t="s">
        <v>78</v>
      </c>
      <c r="F72" s="8">
        <v>1</v>
      </c>
      <c r="G72" s="10">
        <f t="shared" si="0"/>
        <v>245609.69333333333</v>
      </c>
      <c r="H72" s="11">
        <f t="shared" si="1"/>
        <v>122804.84666666666</v>
      </c>
      <c r="I72" s="12">
        <v>368414.54</v>
      </c>
    </row>
    <row r="73" spans="1:9" ht="32" x14ac:dyDescent="0.2">
      <c r="A73" s="8">
        <v>7200</v>
      </c>
      <c r="B73" s="8">
        <v>210</v>
      </c>
      <c r="C73" s="8">
        <v>25</v>
      </c>
      <c r="D73" s="8">
        <v>1</v>
      </c>
      <c r="E73" s="9" t="s">
        <v>79</v>
      </c>
      <c r="F73" s="8"/>
      <c r="G73" s="10">
        <f t="shared" si="0"/>
        <v>26574.966666666664</v>
      </c>
      <c r="H73" s="11">
        <f t="shared" si="1"/>
        <v>13287.483333333332</v>
      </c>
      <c r="I73" s="12">
        <v>39862.449999999997</v>
      </c>
    </row>
    <row r="74" spans="1:9" ht="32" x14ac:dyDescent="0.2">
      <c r="A74" s="8">
        <v>7200</v>
      </c>
      <c r="B74" s="8">
        <v>220</v>
      </c>
      <c r="C74" s="8">
        <v>25</v>
      </c>
      <c r="D74" s="8">
        <v>1</v>
      </c>
      <c r="E74" s="9" t="s">
        <v>80</v>
      </c>
      <c r="F74" s="8"/>
      <c r="G74" s="10">
        <f t="shared" si="0"/>
        <v>18789.14</v>
      </c>
      <c r="H74" s="11">
        <f t="shared" si="1"/>
        <v>9394.57</v>
      </c>
      <c r="I74" s="12">
        <v>28183.71</v>
      </c>
    </row>
    <row r="75" spans="1:9" ht="32" x14ac:dyDescent="0.2">
      <c r="A75" s="8">
        <v>7200</v>
      </c>
      <c r="B75" s="8">
        <v>230</v>
      </c>
      <c r="C75" s="8">
        <v>25</v>
      </c>
      <c r="D75" s="8">
        <v>1</v>
      </c>
      <c r="E75" s="9" t="s">
        <v>81</v>
      </c>
      <c r="F75" s="8"/>
      <c r="G75" s="10">
        <f t="shared" ref="G75:G140" si="2">I75*2/3</f>
        <v>7746.2</v>
      </c>
      <c r="H75" s="11">
        <f t="shared" ref="H75:H140" si="3">I75*1/3</f>
        <v>3873.1</v>
      </c>
      <c r="I75" s="12">
        <v>11619.3</v>
      </c>
    </row>
    <row r="76" spans="1:9" ht="32" x14ac:dyDescent="0.2">
      <c r="A76" s="8">
        <v>6400</v>
      </c>
      <c r="B76" s="8">
        <v>130</v>
      </c>
      <c r="C76" s="8">
        <v>25</v>
      </c>
      <c r="D76" s="8">
        <v>1</v>
      </c>
      <c r="E76" s="9" t="s">
        <v>82</v>
      </c>
      <c r="F76" s="8">
        <v>5</v>
      </c>
      <c r="G76" s="10">
        <f t="shared" si="2"/>
        <v>791387.69333333336</v>
      </c>
      <c r="H76" s="11">
        <f t="shared" si="3"/>
        <v>395693.84666666668</v>
      </c>
      <c r="I76" s="12">
        <v>1187081.54</v>
      </c>
    </row>
    <row r="77" spans="1:9" ht="32" x14ac:dyDescent="0.2">
      <c r="A77" s="8">
        <v>6400</v>
      </c>
      <c r="B77" s="8">
        <v>210</v>
      </c>
      <c r="C77" s="8">
        <v>25</v>
      </c>
      <c r="D77" s="8">
        <v>1</v>
      </c>
      <c r="E77" s="9" t="s">
        <v>83</v>
      </c>
      <c r="F77" s="8"/>
      <c r="G77" s="10">
        <f t="shared" si="2"/>
        <v>85628.146666666667</v>
      </c>
      <c r="H77" s="11">
        <f t="shared" si="3"/>
        <v>42814.073333333334</v>
      </c>
      <c r="I77" s="12">
        <v>128442.22</v>
      </c>
    </row>
    <row r="78" spans="1:9" ht="32" x14ac:dyDescent="0.2">
      <c r="A78" s="8">
        <v>6400</v>
      </c>
      <c r="B78" s="8">
        <v>220</v>
      </c>
      <c r="C78" s="8">
        <v>25</v>
      </c>
      <c r="D78" s="8">
        <v>1</v>
      </c>
      <c r="E78" s="9" t="s">
        <v>84</v>
      </c>
      <c r="F78" s="8"/>
      <c r="G78" s="10">
        <f t="shared" si="2"/>
        <v>60541.16</v>
      </c>
      <c r="H78" s="11">
        <f t="shared" si="3"/>
        <v>30270.58</v>
      </c>
      <c r="I78" s="12">
        <v>90811.74</v>
      </c>
    </row>
    <row r="79" spans="1:9" ht="32" x14ac:dyDescent="0.2">
      <c r="A79" s="8">
        <v>6400</v>
      </c>
      <c r="B79" s="8">
        <v>230</v>
      </c>
      <c r="C79" s="8">
        <v>25</v>
      </c>
      <c r="D79" s="8">
        <v>1</v>
      </c>
      <c r="E79" s="9" t="s">
        <v>85</v>
      </c>
      <c r="F79" s="8"/>
      <c r="G79" s="10">
        <f t="shared" si="2"/>
        <v>38731</v>
      </c>
      <c r="H79" s="11">
        <f t="shared" si="3"/>
        <v>19365.5</v>
      </c>
      <c r="I79" s="12">
        <v>58096.5</v>
      </c>
    </row>
    <row r="80" spans="1:9" ht="16" x14ac:dyDescent="0.2">
      <c r="A80" s="8">
        <v>6140</v>
      </c>
      <c r="B80" s="8">
        <v>130</v>
      </c>
      <c r="C80" s="8">
        <v>25</v>
      </c>
      <c r="D80" s="8">
        <v>1</v>
      </c>
      <c r="E80" s="9" t="s">
        <v>86</v>
      </c>
      <c r="F80" s="8">
        <v>1</v>
      </c>
      <c r="G80" s="10">
        <f t="shared" si="2"/>
        <v>150696.21333333335</v>
      </c>
      <c r="H80" s="11">
        <f t="shared" si="3"/>
        <v>75348.106666666674</v>
      </c>
      <c r="I80" s="12">
        <v>226044.32</v>
      </c>
    </row>
    <row r="81" spans="1:9" ht="16" x14ac:dyDescent="0.2">
      <c r="A81" s="8">
        <v>6140</v>
      </c>
      <c r="B81" s="8">
        <v>210</v>
      </c>
      <c r="C81" s="8">
        <v>25</v>
      </c>
      <c r="D81" s="8">
        <v>1</v>
      </c>
      <c r="E81" s="9" t="s">
        <v>87</v>
      </c>
      <c r="F81" s="8"/>
      <c r="G81" s="10">
        <f t="shared" si="2"/>
        <v>16305.326666666668</v>
      </c>
      <c r="H81" s="11">
        <f t="shared" si="3"/>
        <v>8152.6633333333339</v>
      </c>
      <c r="I81" s="12">
        <v>24457.99</v>
      </c>
    </row>
    <row r="82" spans="1:9" ht="16" x14ac:dyDescent="0.2">
      <c r="A82" s="8">
        <v>6140</v>
      </c>
      <c r="B82" s="8">
        <v>220</v>
      </c>
      <c r="C82" s="8">
        <v>25</v>
      </c>
      <c r="D82" s="8">
        <v>1</v>
      </c>
      <c r="E82" s="9" t="s">
        <v>88</v>
      </c>
      <c r="F82" s="8"/>
      <c r="G82" s="10">
        <f t="shared" si="2"/>
        <v>11528.26</v>
      </c>
      <c r="H82" s="11">
        <f t="shared" si="3"/>
        <v>5764.13</v>
      </c>
      <c r="I82" s="12">
        <v>17292.39</v>
      </c>
    </row>
    <row r="83" spans="1:9" ht="16" x14ac:dyDescent="0.2">
      <c r="A83" s="8">
        <v>6140</v>
      </c>
      <c r="B83" s="8">
        <v>230</v>
      </c>
      <c r="C83" s="8">
        <v>25</v>
      </c>
      <c r="D83" s="8">
        <v>1</v>
      </c>
      <c r="E83" s="9" t="s">
        <v>89</v>
      </c>
      <c r="F83" s="8"/>
      <c r="G83" s="10">
        <f t="shared" si="2"/>
        <v>7746.2</v>
      </c>
      <c r="H83" s="11">
        <f t="shared" si="3"/>
        <v>3873.1</v>
      </c>
      <c r="I83" s="12">
        <v>11619.3</v>
      </c>
    </row>
    <row r="84" spans="1:9" ht="64" x14ac:dyDescent="0.2">
      <c r="A84" s="8">
        <v>6150</v>
      </c>
      <c r="B84" s="8">
        <v>160</v>
      </c>
      <c r="C84" s="8">
        <v>26</v>
      </c>
      <c r="D84" s="8">
        <v>1</v>
      </c>
      <c r="E84" s="9" t="s">
        <v>90</v>
      </c>
      <c r="F84" s="8"/>
      <c r="G84" s="10">
        <f t="shared" si="2"/>
        <v>34799.08</v>
      </c>
      <c r="H84" s="11">
        <f t="shared" si="3"/>
        <v>17399.54</v>
      </c>
      <c r="I84" s="12">
        <v>52198.62</v>
      </c>
    </row>
    <row r="85" spans="1:9" ht="16" x14ac:dyDescent="0.2">
      <c r="A85" s="8">
        <v>6150</v>
      </c>
      <c r="B85" s="8">
        <v>210</v>
      </c>
      <c r="C85" s="8">
        <v>26</v>
      </c>
      <c r="D85" s="8">
        <v>1</v>
      </c>
      <c r="E85" s="9" t="s">
        <v>91</v>
      </c>
      <c r="F85" s="8"/>
      <c r="G85" s="10">
        <f t="shared" si="2"/>
        <v>3765.26</v>
      </c>
      <c r="H85" s="11">
        <f t="shared" si="3"/>
        <v>1882.63</v>
      </c>
      <c r="I85" s="12">
        <v>5647.89</v>
      </c>
    </row>
    <row r="86" spans="1:9" ht="16" x14ac:dyDescent="0.2">
      <c r="A86" s="8">
        <v>6150</v>
      </c>
      <c r="B86" s="8">
        <v>220</v>
      </c>
      <c r="C86" s="8">
        <v>26</v>
      </c>
      <c r="D86" s="8">
        <v>1</v>
      </c>
      <c r="E86" s="9" t="s">
        <v>92</v>
      </c>
      <c r="F86" s="8"/>
      <c r="G86" s="10">
        <f t="shared" si="2"/>
        <v>2662.1266666666666</v>
      </c>
      <c r="H86" s="11">
        <f t="shared" si="3"/>
        <v>1331.0633333333333</v>
      </c>
      <c r="I86" s="12">
        <v>3993.19</v>
      </c>
    </row>
    <row r="87" spans="1:9" ht="16" x14ac:dyDescent="0.2">
      <c r="A87" s="8">
        <v>6150</v>
      </c>
      <c r="B87" s="8">
        <v>230</v>
      </c>
      <c r="C87" s="8">
        <v>26</v>
      </c>
      <c r="D87" s="8">
        <v>1</v>
      </c>
      <c r="E87" s="9" t="s">
        <v>93</v>
      </c>
      <c r="F87" s="8"/>
      <c r="G87" s="10">
        <f t="shared" si="2"/>
        <v>7746.2</v>
      </c>
      <c r="H87" s="11">
        <f t="shared" si="3"/>
        <v>3873.1</v>
      </c>
      <c r="I87" s="12">
        <v>11619.3</v>
      </c>
    </row>
    <row r="88" spans="1:9" ht="48" x14ac:dyDescent="0.2">
      <c r="A88" s="8">
        <v>5100</v>
      </c>
      <c r="B88" s="8">
        <v>644</v>
      </c>
      <c r="C88" s="8">
        <v>27</v>
      </c>
      <c r="D88" s="8">
        <v>1</v>
      </c>
      <c r="E88" s="9" t="s">
        <v>94</v>
      </c>
      <c r="F88" s="8"/>
      <c r="G88" s="10">
        <f t="shared" si="2"/>
        <v>49500</v>
      </c>
      <c r="H88" s="11">
        <f t="shared" si="3"/>
        <v>24750</v>
      </c>
      <c r="I88" s="12">
        <v>74250</v>
      </c>
    </row>
    <row r="89" spans="1:9" ht="48" x14ac:dyDescent="0.2">
      <c r="A89" s="8">
        <v>6400</v>
      </c>
      <c r="B89" s="8">
        <v>120</v>
      </c>
      <c r="C89" s="8">
        <v>28</v>
      </c>
      <c r="D89" s="8">
        <v>1</v>
      </c>
      <c r="E89" s="9" t="s">
        <v>95</v>
      </c>
      <c r="F89" s="8"/>
      <c r="G89" s="10">
        <f t="shared" si="2"/>
        <v>3333.3333333333335</v>
      </c>
      <c r="H89" s="11">
        <f t="shared" si="3"/>
        <v>1666.6666666666667</v>
      </c>
      <c r="I89" s="12">
        <v>5000</v>
      </c>
    </row>
    <row r="90" spans="1:9" ht="32" x14ac:dyDescent="0.2">
      <c r="A90" s="8">
        <v>6400</v>
      </c>
      <c r="B90" s="8">
        <v>220</v>
      </c>
      <c r="C90" s="8">
        <v>28</v>
      </c>
      <c r="D90" s="8">
        <v>1</v>
      </c>
      <c r="E90" s="9" t="s">
        <v>96</v>
      </c>
      <c r="F90" s="8"/>
      <c r="G90" s="10">
        <f t="shared" si="2"/>
        <v>255</v>
      </c>
      <c r="H90" s="11">
        <f t="shared" si="3"/>
        <v>127.5</v>
      </c>
      <c r="I90" s="12">
        <v>382.5</v>
      </c>
    </row>
    <row r="91" spans="1:9" ht="16" x14ac:dyDescent="0.2">
      <c r="A91" s="8">
        <v>7800</v>
      </c>
      <c r="B91" s="8">
        <v>360</v>
      </c>
      <c r="C91" s="8">
        <v>29</v>
      </c>
      <c r="D91" s="8">
        <v>1</v>
      </c>
      <c r="E91" s="9" t="s">
        <v>97</v>
      </c>
      <c r="F91" s="8"/>
      <c r="G91" s="10">
        <f t="shared" si="2"/>
        <v>20666.666666666668</v>
      </c>
      <c r="H91" s="11">
        <f t="shared" si="3"/>
        <v>10333.333333333334</v>
      </c>
      <c r="I91" s="12">
        <v>31000</v>
      </c>
    </row>
    <row r="92" spans="1:9" ht="32" x14ac:dyDescent="0.2">
      <c r="A92" s="8">
        <v>5100</v>
      </c>
      <c r="B92" s="8">
        <v>333</v>
      </c>
      <c r="C92" s="8">
        <v>29</v>
      </c>
      <c r="D92" s="8">
        <v>1</v>
      </c>
      <c r="E92" s="9" t="s">
        <v>98</v>
      </c>
      <c r="F92" s="8"/>
      <c r="G92" s="10">
        <f t="shared" si="2"/>
        <v>666666.66666666663</v>
      </c>
      <c r="H92" s="11">
        <f t="shared" si="3"/>
        <v>333333.33333333331</v>
      </c>
      <c r="I92" s="12">
        <v>1000000</v>
      </c>
    </row>
    <row r="93" spans="1:9" ht="32" x14ac:dyDescent="0.2">
      <c r="A93" s="8">
        <v>5100</v>
      </c>
      <c r="B93" s="8">
        <v>140</v>
      </c>
      <c r="C93" s="8">
        <v>29</v>
      </c>
      <c r="D93" s="8">
        <v>1</v>
      </c>
      <c r="E93" s="9" t="s">
        <v>99</v>
      </c>
      <c r="F93" s="8"/>
      <c r="G93" s="10">
        <f t="shared" si="2"/>
        <v>222000</v>
      </c>
      <c r="H93" s="11">
        <f t="shared" si="3"/>
        <v>111000</v>
      </c>
      <c r="I93" s="12">
        <v>333000</v>
      </c>
    </row>
    <row r="94" spans="1:9" ht="32" x14ac:dyDescent="0.2">
      <c r="A94" s="8">
        <v>5100</v>
      </c>
      <c r="B94" s="8">
        <v>220</v>
      </c>
      <c r="C94" s="8">
        <v>29</v>
      </c>
      <c r="D94" s="8">
        <v>1</v>
      </c>
      <c r="E94" s="9" t="s">
        <v>100</v>
      </c>
      <c r="F94" s="8"/>
      <c r="G94" s="10">
        <f t="shared" si="2"/>
        <v>16983</v>
      </c>
      <c r="H94" s="11">
        <f t="shared" si="3"/>
        <v>8491.5</v>
      </c>
      <c r="I94" s="12">
        <v>25474.5</v>
      </c>
    </row>
    <row r="95" spans="1:9" ht="16" x14ac:dyDescent="0.2">
      <c r="A95" s="8">
        <v>7800</v>
      </c>
      <c r="B95" s="8">
        <v>160</v>
      </c>
      <c r="C95" s="8">
        <v>30</v>
      </c>
      <c r="D95" s="8">
        <v>1</v>
      </c>
      <c r="E95" s="9" t="s">
        <v>101</v>
      </c>
      <c r="F95" s="8"/>
      <c r="G95" s="10">
        <f t="shared" si="2"/>
        <v>1248400.44</v>
      </c>
      <c r="H95" s="11">
        <f t="shared" si="3"/>
        <v>624200.22</v>
      </c>
      <c r="I95" s="12">
        <v>1872600.66</v>
      </c>
    </row>
    <row r="96" spans="1:9" ht="16" x14ac:dyDescent="0.2">
      <c r="A96" s="8">
        <v>7800</v>
      </c>
      <c r="B96" s="8">
        <v>210</v>
      </c>
      <c r="C96" s="8">
        <v>30</v>
      </c>
      <c r="D96" s="8">
        <v>1</v>
      </c>
      <c r="E96" s="9" t="s">
        <v>102</v>
      </c>
      <c r="F96" s="8"/>
      <c r="G96" s="10">
        <f t="shared" si="2"/>
        <v>127863.59333333334</v>
      </c>
      <c r="H96" s="11">
        <f t="shared" si="3"/>
        <v>63931.796666666669</v>
      </c>
      <c r="I96" s="12">
        <v>191795.39</v>
      </c>
    </row>
    <row r="97" spans="1:9" ht="16" x14ac:dyDescent="0.2">
      <c r="A97" s="8">
        <v>7800</v>
      </c>
      <c r="B97" s="8">
        <v>220</v>
      </c>
      <c r="C97" s="8">
        <v>30</v>
      </c>
      <c r="D97" s="8">
        <v>1</v>
      </c>
      <c r="E97" s="9" t="s">
        <v>103</v>
      </c>
      <c r="F97" s="8"/>
      <c r="G97" s="10">
        <f t="shared" si="2"/>
        <v>90402.633333333346</v>
      </c>
      <c r="H97" s="11">
        <f t="shared" si="3"/>
        <v>45201.316666666673</v>
      </c>
      <c r="I97" s="12">
        <v>135603.95000000001</v>
      </c>
    </row>
    <row r="98" spans="1:9" ht="32" x14ac:dyDescent="0.2">
      <c r="A98" s="8">
        <v>5100</v>
      </c>
      <c r="B98" s="8">
        <v>369</v>
      </c>
      <c r="C98" s="8">
        <v>31</v>
      </c>
      <c r="D98" s="8">
        <v>1</v>
      </c>
      <c r="E98" s="9" t="s">
        <v>104</v>
      </c>
      <c r="F98" s="8"/>
      <c r="G98" s="10">
        <f t="shared" si="2"/>
        <v>1200000</v>
      </c>
      <c r="H98" s="11">
        <f t="shared" si="3"/>
        <v>600000</v>
      </c>
      <c r="I98" s="12">
        <v>1800000</v>
      </c>
    </row>
    <row r="99" spans="1:9" ht="16" x14ac:dyDescent="0.2">
      <c r="A99" s="8">
        <v>5100</v>
      </c>
      <c r="B99" s="8">
        <v>510</v>
      </c>
      <c r="C99" s="8">
        <v>32</v>
      </c>
      <c r="D99" s="8">
        <v>1</v>
      </c>
      <c r="E99" s="9" t="s">
        <v>105</v>
      </c>
      <c r="F99" s="8"/>
      <c r="G99" s="10">
        <f t="shared" si="2"/>
        <v>3333333.3333333335</v>
      </c>
      <c r="H99" s="11">
        <f t="shared" si="3"/>
        <v>1666666.6666666667</v>
      </c>
      <c r="I99" s="12">
        <v>5000000</v>
      </c>
    </row>
    <row r="100" spans="1:9" ht="32" x14ac:dyDescent="0.2">
      <c r="A100" s="8">
        <v>5100</v>
      </c>
      <c r="B100" s="8">
        <v>510</v>
      </c>
      <c r="C100" s="8">
        <v>33</v>
      </c>
      <c r="D100" s="8">
        <v>1</v>
      </c>
      <c r="E100" s="9" t="s">
        <v>106</v>
      </c>
      <c r="F100" s="8"/>
      <c r="G100" s="10">
        <f t="shared" si="2"/>
        <v>3333333.3333333335</v>
      </c>
      <c r="H100" s="11">
        <f t="shared" si="3"/>
        <v>1666666.6666666667</v>
      </c>
      <c r="I100" s="12">
        <v>5000000</v>
      </c>
    </row>
    <row r="101" spans="1:9" ht="32" x14ac:dyDescent="0.2">
      <c r="A101" s="8">
        <v>5100</v>
      </c>
      <c r="B101" s="8">
        <v>120</v>
      </c>
      <c r="C101" s="8">
        <v>34</v>
      </c>
      <c r="D101" s="8">
        <v>1</v>
      </c>
      <c r="E101" s="9" t="s">
        <v>107</v>
      </c>
      <c r="F101" s="8">
        <v>35</v>
      </c>
      <c r="G101" s="10">
        <f t="shared" si="2"/>
        <v>1459342.4466666665</v>
      </c>
      <c r="H101" s="11">
        <f t="shared" si="3"/>
        <v>729671.22333333327</v>
      </c>
      <c r="I101" s="12">
        <v>2189013.67</v>
      </c>
    </row>
    <row r="102" spans="1:9" ht="32" x14ac:dyDescent="0.2">
      <c r="A102" s="8">
        <v>5100</v>
      </c>
      <c r="B102" s="8">
        <v>210</v>
      </c>
      <c r="C102" s="8">
        <v>34</v>
      </c>
      <c r="D102" s="8">
        <v>1</v>
      </c>
      <c r="E102" s="9" t="s">
        <v>108</v>
      </c>
      <c r="F102" s="8"/>
      <c r="G102" s="10">
        <f t="shared" si="2"/>
        <v>157900.85333333333</v>
      </c>
      <c r="H102" s="11">
        <f t="shared" si="3"/>
        <v>78950.426666666666</v>
      </c>
      <c r="I102" s="12">
        <v>236851.28</v>
      </c>
    </row>
    <row r="103" spans="1:9" ht="32" x14ac:dyDescent="0.2">
      <c r="A103" s="8">
        <v>5100</v>
      </c>
      <c r="B103" s="8">
        <v>220</v>
      </c>
      <c r="C103" s="8">
        <v>34</v>
      </c>
      <c r="D103" s="8">
        <v>1</v>
      </c>
      <c r="E103" s="9" t="s">
        <v>109</v>
      </c>
      <c r="F103" s="8"/>
      <c r="G103" s="10">
        <f t="shared" si="2"/>
        <v>111639.7</v>
      </c>
      <c r="H103" s="11">
        <f t="shared" si="3"/>
        <v>55819.85</v>
      </c>
      <c r="I103" s="12">
        <v>167459.54999999999</v>
      </c>
    </row>
    <row r="104" spans="1:9" ht="32" x14ac:dyDescent="0.2">
      <c r="A104" s="8">
        <v>5100</v>
      </c>
      <c r="B104" s="8">
        <v>230</v>
      </c>
      <c r="C104" s="8">
        <v>34</v>
      </c>
      <c r="D104" s="8">
        <v>1</v>
      </c>
      <c r="E104" s="9" t="s">
        <v>110</v>
      </c>
      <c r="F104" s="8"/>
      <c r="G104" s="10">
        <f t="shared" si="2"/>
        <v>271117</v>
      </c>
      <c r="H104" s="11">
        <f t="shared" si="3"/>
        <v>135558.5</v>
      </c>
      <c r="I104" s="12">
        <v>406675.5</v>
      </c>
    </row>
    <row r="105" spans="1:9" ht="48" x14ac:dyDescent="0.2">
      <c r="A105" s="8">
        <v>5100</v>
      </c>
      <c r="B105" s="8">
        <v>310</v>
      </c>
      <c r="C105" s="8">
        <v>35</v>
      </c>
      <c r="D105" s="8">
        <v>1</v>
      </c>
      <c r="E105" s="9" t="s">
        <v>111</v>
      </c>
      <c r="F105" s="8"/>
      <c r="G105" s="10">
        <f t="shared" si="2"/>
        <v>233333.33333333334</v>
      </c>
      <c r="H105" s="11">
        <f t="shared" si="3"/>
        <v>116666.66666666667</v>
      </c>
      <c r="I105" s="12">
        <v>350000</v>
      </c>
    </row>
    <row r="106" spans="1:9" ht="32" x14ac:dyDescent="0.2">
      <c r="A106" s="8">
        <v>6300</v>
      </c>
      <c r="B106" s="8">
        <v>160</v>
      </c>
      <c r="C106" s="8">
        <v>36</v>
      </c>
      <c r="D106" s="8">
        <v>1</v>
      </c>
      <c r="E106" s="9" t="s">
        <v>112</v>
      </c>
      <c r="F106" s="8">
        <v>1</v>
      </c>
      <c r="G106" s="10">
        <f t="shared" si="2"/>
        <v>66616.41333333333</v>
      </c>
      <c r="H106" s="11">
        <f t="shared" si="3"/>
        <v>33308.206666666665</v>
      </c>
      <c r="I106" s="12">
        <v>99924.62</v>
      </c>
    </row>
    <row r="107" spans="1:9" ht="32" x14ac:dyDescent="0.2">
      <c r="A107" s="8">
        <v>6300</v>
      </c>
      <c r="B107" s="8">
        <v>210</v>
      </c>
      <c r="C107" s="8">
        <v>36</v>
      </c>
      <c r="D107" s="8">
        <v>1</v>
      </c>
      <c r="E107" s="9" t="s">
        <v>113</v>
      </c>
      <c r="F107" s="8"/>
      <c r="G107" s="10">
        <f t="shared" si="2"/>
        <v>7207.8933333333334</v>
      </c>
      <c r="H107" s="11">
        <f t="shared" si="3"/>
        <v>3603.9466666666667</v>
      </c>
      <c r="I107" s="12">
        <v>10811.84</v>
      </c>
    </row>
    <row r="108" spans="1:9" ht="16" x14ac:dyDescent="0.2">
      <c r="A108" s="8">
        <v>6300</v>
      </c>
      <c r="B108" s="8">
        <v>220</v>
      </c>
      <c r="C108" s="8">
        <v>36</v>
      </c>
      <c r="D108" s="8">
        <v>1</v>
      </c>
      <c r="E108" s="9" t="s">
        <v>114</v>
      </c>
      <c r="F108" s="8"/>
      <c r="G108" s="10">
        <f t="shared" si="2"/>
        <v>5096.1533333333327</v>
      </c>
      <c r="H108" s="11">
        <f t="shared" si="3"/>
        <v>2548.0766666666664</v>
      </c>
      <c r="I108" s="12">
        <v>7644.23</v>
      </c>
    </row>
    <row r="109" spans="1:9" ht="32" x14ac:dyDescent="0.2">
      <c r="A109" s="8">
        <v>6300</v>
      </c>
      <c r="B109" s="8">
        <v>230</v>
      </c>
      <c r="C109" s="8">
        <v>36</v>
      </c>
      <c r="D109" s="8">
        <v>1</v>
      </c>
      <c r="E109" s="9" t="s">
        <v>115</v>
      </c>
      <c r="F109" s="8"/>
      <c r="G109" s="10">
        <f t="shared" si="2"/>
        <v>7746.2</v>
      </c>
      <c r="H109" s="11">
        <f t="shared" si="3"/>
        <v>3873.1</v>
      </c>
      <c r="I109" s="12">
        <v>11619.3</v>
      </c>
    </row>
    <row r="110" spans="1:9" ht="16" x14ac:dyDescent="0.2">
      <c r="A110" s="27">
        <v>5100</v>
      </c>
      <c r="B110" s="27">
        <v>140</v>
      </c>
      <c r="C110" s="27">
        <v>37</v>
      </c>
      <c r="D110" s="27">
        <v>1</v>
      </c>
      <c r="E110" s="28" t="s">
        <v>116</v>
      </c>
      <c r="F110" s="27"/>
      <c r="G110" s="29">
        <f t="shared" si="2"/>
        <v>602000</v>
      </c>
      <c r="H110" s="30">
        <f t="shared" si="3"/>
        <v>301000</v>
      </c>
      <c r="I110" s="26">
        <v>903000</v>
      </c>
    </row>
    <row r="111" spans="1:9" ht="16" x14ac:dyDescent="0.2">
      <c r="A111" s="8">
        <v>5100</v>
      </c>
      <c r="B111" s="8">
        <v>220</v>
      </c>
      <c r="C111" s="8">
        <v>37</v>
      </c>
      <c r="D111" s="8">
        <v>1</v>
      </c>
      <c r="E111" s="9" t="s">
        <v>117</v>
      </c>
      <c r="F111" s="8"/>
      <c r="G111" s="10">
        <f t="shared" si="2"/>
        <v>45900</v>
      </c>
      <c r="H111" s="11">
        <f t="shared" si="3"/>
        <v>22950</v>
      </c>
      <c r="I111" s="12">
        <v>68850</v>
      </c>
    </row>
    <row r="112" spans="1:9" ht="16" x14ac:dyDescent="0.2">
      <c r="A112" s="8">
        <v>5100</v>
      </c>
      <c r="B112" s="8">
        <v>510</v>
      </c>
      <c r="C112" s="8">
        <v>38</v>
      </c>
      <c r="D112" s="8">
        <v>1</v>
      </c>
      <c r="E112" s="9" t="s">
        <v>118</v>
      </c>
      <c r="F112" s="8"/>
      <c r="G112" s="10">
        <f t="shared" si="2"/>
        <v>700000</v>
      </c>
      <c r="H112" s="11">
        <f t="shared" si="3"/>
        <v>350000</v>
      </c>
      <c r="I112" s="12">
        <v>1050000</v>
      </c>
    </row>
    <row r="113" spans="1:9" ht="48" x14ac:dyDescent="0.2">
      <c r="A113" s="8">
        <v>6300</v>
      </c>
      <c r="B113" s="8">
        <v>130</v>
      </c>
      <c r="C113" s="8">
        <v>39</v>
      </c>
      <c r="D113" s="8">
        <v>1</v>
      </c>
      <c r="E113" s="9" t="s">
        <v>119</v>
      </c>
      <c r="F113" s="8"/>
      <c r="G113" s="10">
        <f t="shared" si="2"/>
        <v>60000</v>
      </c>
      <c r="H113" s="11">
        <f t="shared" si="3"/>
        <v>30000</v>
      </c>
      <c r="I113" s="12">
        <v>90000</v>
      </c>
    </row>
    <row r="114" spans="1:9" ht="32" x14ac:dyDescent="0.2">
      <c r="A114" s="8">
        <v>5100</v>
      </c>
      <c r="B114" s="8">
        <v>220</v>
      </c>
      <c r="C114" s="8">
        <v>39</v>
      </c>
      <c r="D114" s="8">
        <v>1</v>
      </c>
      <c r="E114" s="9" t="s">
        <v>120</v>
      </c>
      <c r="F114" s="8"/>
      <c r="G114" s="10">
        <f t="shared" si="2"/>
        <v>4590</v>
      </c>
      <c r="H114" s="11">
        <f t="shared" si="3"/>
        <v>2295</v>
      </c>
      <c r="I114" s="12">
        <v>6885</v>
      </c>
    </row>
    <row r="115" spans="1:9" ht="16" x14ac:dyDescent="0.2">
      <c r="A115" s="8">
        <v>5100</v>
      </c>
      <c r="B115" s="8">
        <v>120</v>
      </c>
      <c r="C115" s="8">
        <v>39</v>
      </c>
      <c r="D115" s="8">
        <v>1</v>
      </c>
      <c r="E115" s="9" t="s">
        <v>121</v>
      </c>
      <c r="F115" s="8"/>
      <c r="G115" s="10">
        <f t="shared" si="2"/>
        <v>126614.66666666667</v>
      </c>
      <c r="H115" s="11">
        <f t="shared" si="3"/>
        <v>63307.333333333336</v>
      </c>
      <c r="I115" s="12">
        <v>189922</v>
      </c>
    </row>
    <row r="116" spans="1:9" ht="16" x14ac:dyDescent="0.2">
      <c r="A116" s="8">
        <v>5100</v>
      </c>
      <c r="B116" s="8">
        <v>210</v>
      </c>
      <c r="C116" s="8">
        <v>39</v>
      </c>
      <c r="D116" s="8">
        <v>1</v>
      </c>
      <c r="E116" s="9" t="s">
        <v>122</v>
      </c>
      <c r="F116" s="8"/>
      <c r="G116" s="10">
        <f t="shared" si="2"/>
        <v>13700</v>
      </c>
      <c r="H116" s="11">
        <f t="shared" si="3"/>
        <v>6850</v>
      </c>
      <c r="I116" s="12">
        <v>20550</v>
      </c>
    </row>
    <row r="117" spans="1:9" ht="16" x14ac:dyDescent="0.2">
      <c r="A117" s="8">
        <v>5100</v>
      </c>
      <c r="B117" s="8">
        <v>220</v>
      </c>
      <c r="C117" s="8">
        <v>39</v>
      </c>
      <c r="D117" s="8">
        <v>1</v>
      </c>
      <c r="E117" s="9" t="s">
        <v>123</v>
      </c>
      <c r="F117" s="8"/>
      <c r="G117" s="10">
        <f t="shared" si="2"/>
        <v>9685.3333333333339</v>
      </c>
      <c r="H117" s="11">
        <f t="shared" si="3"/>
        <v>4842.666666666667</v>
      </c>
      <c r="I117" s="12">
        <v>14528</v>
      </c>
    </row>
    <row r="118" spans="1:9" ht="32" x14ac:dyDescent="0.2">
      <c r="A118" s="8">
        <v>5100</v>
      </c>
      <c r="B118" s="8">
        <v>510</v>
      </c>
      <c r="C118" s="8">
        <v>40</v>
      </c>
      <c r="D118" s="8">
        <v>1</v>
      </c>
      <c r="E118" s="9" t="s">
        <v>124</v>
      </c>
      <c r="F118" s="8"/>
      <c r="G118" s="10">
        <f t="shared" si="2"/>
        <v>266666.66666666669</v>
      </c>
      <c r="H118" s="11">
        <f t="shared" si="3"/>
        <v>133333.33333333334</v>
      </c>
      <c r="I118" s="12">
        <v>400000</v>
      </c>
    </row>
    <row r="119" spans="1:9" ht="32" x14ac:dyDescent="0.2">
      <c r="A119" s="8">
        <v>7710</v>
      </c>
      <c r="B119" s="8">
        <v>160</v>
      </c>
      <c r="C119" s="8">
        <v>41</v>
      </c>
      <c r="D119" s="8">
        <v>1</v>
      </c>
      <c r="E119" s="9" t="s">
        <v>125</v>
      </c>
      <c r="F119" s="8">
        <v>2</v>
      </c>
      <c r="G119" s="10">
        <f t="shared" si="2"/>
        <v>245778.9</v>
      </c>
      <c r="H119" s="11">
        <f t="shared" si="3"/>
        <v>122889.45</v>
      </c>
      <c r="I119" s="12">
        <v>368668.35</v>
      </c>
    </row>
    <row r="120" spans="1:9" ht="32" x14ac:dyDescent="0.2">
      <c r="A120" s="8">
        <v>7710</v>
      </c>
      <c r="B120" s="8">
        <v>210</v>
      </c>
      <c r="C120" s="8">
        <v>41</v>
      </c>
      <c r="D120" s="8">
        <v>1</v>
      </c>
      <c r="E120" s="9" t="s">
        <v>126</v>
      </c>
      <c r="F120" s="8"/>
      <c r="G120" s="10">
        <f t="shared" si="2"/>
        <v>26593.279999999999</v>
      </c>
      <c r="H120" s="11">
        <f t="shared" si="3"/>
        <v>13296.64</v>
      </c>
      <c r="I120" s="12">
        <v>39889.919999999998</v>
      </c>
    </row>
    <row r="121" spans="1:9" ht="32" x14ac:dyDescent="0.2">
      <c r="A121" s="8">
        <v>7710</v>
      </c>
      <c r="B121" s="8">
        <v>220</v>
      </c>
      <c r="C121" s="8">
        <v>41</v>
      </c>
      <c r="D121" s="8">
        <v>1</v>
      </c>
      <c r="E121" s="9" t="s">
        <v>127</v>
      </c>
      <c r="F121" s="8"/>
      <c r="G121" s="10">
        <f t="shared" si="2"/>
        <v>18802.086666666666</v>
      </c>
      <c r="H121" s="11">
        <f t="shared" si="3"/>
        <v>9401.0433333333331</v>
      </c>
      <c r="I121" s="12">
        <v>28203.13</v>
      </c>
    </row>
    <row r="122" spans="1:9" ht="32" x14ac:dyDescent="0.2">
      <c r="A122" s="8">
        <v>7710</v>
      </c>
      <c r="B122" s="8">
        <v>230</v>
      </c>
      <c r="C122" s="8">
        <v>41</v>
      </c>
      <c r="D122" s="8">
        <v>1</v>
      </c>
      <c r="E122" s="9" t="s">
        <v>128</v>
      </c>
      <c r="F122" s="8"/>
      <c r="G122" s="10">
        <f t="shared" si="2"/>
        <v>15492.4</v>
      </c>
      <c r="H122" s="11">
        <f t="shared" si="3"/>
        <v>7746.2</v>
      </c>
      <c r="I122" s="12">
        <v>23238.6</v>
      </c>
    </row>
    <row r="123" spans="1:9" ht="32" x14ac:dyDescent="0.2">
      <c r="A123" s="8">
        <v>5100</v>
      </c>
      <c r="B123" s="8">
        <v>642</v>
      </c>
      <c r="C123" s="8">
        <v>42</v>
      </c>
      <c r="D123" s="8">
        <v>1</v>
      </c>
      <c r="E123" s="9" t="s">
        <v>129</v>
      </c>
      <c r="F123" s="8"/>
      <c r="G123" s="10">
        <f t="shared" si="2"/>
        <v>166666.66666666666</v>
      </c>
      <c r="H123" s="11">
        <f t="shared" si="3"/>
        <v>83333.333333333328</v>
      </c>
      <c r="I123" s="12">
        <v>250000</v>
      </c>
    </row>
    <row r="124" spans="1:9" ht="32" x14ac:dyDescent="0.2">
      <c r="A124" s="8">
        <v>5100</v>
      </c>
      <c r="B124" s="8">
        <v>510</v>
      </c>
      <c r="C124" s="8">
        <v>43</v>
      </c>
      <c r="D124" s="8">
        <v>1</v>
      </c>
      <c r="E124" s="9" t="s">
        <v>130</v>
      </c>
      <c r="F124" s="8"/>
      <c r="G124" s="10">
        <f t="shared" si="2"/>
        <v>25000</v>
      </c>
      <c r="H124" s="11">
        <f t="shared" si="3"/>
        <v>12500</v>
      </c>
      <c r="I124" s="12">
        <v>37500</v>
      </c>
    </row>
    <row r="125" spans="1:9" ht="32" x14ac:dyDescent="0.2">
      <c r="A125" s="8">
        <v>5100</v>
      </c>
      <c r="B125" s="8">
        <v>510</v>
      </c>
      <c r="C125" s="8">
        <v>44</v>
      </c>
      <c r="D125" s="8">
        <v>1</v>
      </c>
      <c r="E125" s="9" t="s">
        <v>131</v>
      </c>
      <c r="F125" s="8"/>
      <c r="G125" s="10">
        <f t="shared" si="2"/>
        <v>53333.333333333336</v>
      </c>
      <c r="H125" s="11">
        <f t="shared" si="3"/>
        <v>26666.666666666668</v>
      </c>
      <c r="I125" s="12">
        <v>80000</v>
      </c>
    </row>
    <row r="126" spans="1:9" ht="32" x14ac:dyDescent="0.2">
      <c r="A126" s="8">
        <v>5100</v>
      </c>
      <c r="B126" s="8">
        <v>120</v>
      </c>
      <c r="C126" s="8">
        <v>45</v>
      </c>
      <c r="D126" s="8">
        <v>1</v>
      </c>
      <c r="E126" s="9" t="s">
        <v>132</v>
      </c>
      <c r="F126" s="8">
        <v>6</v>
      </c>
      <c r="G126" s="10">
        <f t="shared" si="2"/>
        <v>246923.94666666666</v>
      </c>
      <c r="H126" s="11">
        <f t="shared" si="3"/>
        <v>123461.97333333333</v>
      </c>
      <c r="I126" s="12">
        <v>370385.91999999998</v>
      </c>
    </row>
    <row r="127" spans="1:9" ht="32" x14ac:dyDescent="0.2">
      <c r="A127" s="8">
        <v>5100</v>
      </c>
      <c r="B127" s="8">
        <v>210</v>
      </c>
      <c r="C127" s="8">
        <v>45</v>
      </c>
      <c r="D127" s="8">
        <v>1</v>
      </c>
      <c r="E127" s="9" t="s">
        <v>133</v>
      </c>
      <c r="F127" s="8"/>
      <c r="G127" s="10">
        <f t="shared" si="2"/>
        <v>26717.173333333336</v>
      </c>
      <c r="H127" s="11">
        <f t="shared" si="3"/>
        <v>13358.586666666668</v>
      </c>
      <c r="I127" s="12">
        <v>40075.760000000002</v>
      </c>
    </row>
    <row r="128" spans="1:9" ht="32" x14ac:dyDescent="0.2">
      <c r="A128" s="8">
        <v>5100</v>
      </c>
      <c r="B128" s="8">
        <v>220</v>
      </c>
      <c r="C128" s="8">
        <v>45</v>
      </c>
      <c r="D128" s="8">
        <v>1</v>
      </c>
      <c r="E128" s="9" t="s">
        <v>134</v>
      </c>
      <c r="F128" s="8"/>
      <c r="G128" s="10">
        <f t="shared" si="2"/>
        <v>18889.68</v>
      </c>
      <c r="H128" s="11">
        <f t="shared" si="3"/>
        <v>9444.84</v>
      </c>
      <c r="I128" s="12">
        <v>28334.52</v>
      </c>
    </row>
    <row r="129" spans="1:9" ht="32" x14ac:dyDescent="0.2">
      <c r="A129" s="8">
        <v>5100</v>
      </c>
      <c r="B129" s="8">
        <v>230</v>
      </c>
      <c r="C129" s="8">
        <v>45</v>
      </c>
      <c r="D129" s="8">
        <v>1</v>
      </c>
      <c r="E129" s="9" t="s">
        <v>135</v>
      </c>
      <c r="F129" s="8"/>
      <c r="G129" s="10">
        <f t="shared" si="2"/>
        <v>46477.200000000004</v>
      </c>
      <c r="H129" s="11">
        <f t="shared" si="3"/>
        <v>23238.600000000002</v>
      </c>
      <c r="I129" s="12">
        <v>69715.8</v>
      </c>
    </row>
    <row r="130" spans="1:9" ht="32" x14ac:dyDescent="0.2">
      <c r="A130" s="8">
        <v>5100</v>
      </c>
      <c r="B130" s="8">
        <v>641</v>
      </c>
      <c r="C130" s="8">
        <v>46</v>
      </c>
      <c r="D130" s="8">
        <v>1</v>
      </c>
      <c r="E130" s="9" t="s">
        <v>136</v>
      </c>
      <c r="F130" s="8"/>
      <c r="G130" s="10">
        <f>I130*2/3</f>
        <v>6666.666666666667</v>
      </c>
      <c r="H130" s="11">
        <f>I130*1/3</f>
        <v>3333.3333333333335</v>
      </c>
      <c r="I130" s="12">
        <v>10000</v>
      </c>
    </row>
    <row r="131" spans="1:9" ht="32" x14ac:dyDescent="0.2">
      <c r="A131" s="8">
        <v>5100</v>
      </c>
      <c r="B131" s="8">
        <v>642</v>
      </c>
      <c r="C131" s="8">
        <v>46</v>
      </c>
      <c r="D131" s="8">
        <v>1</v>
      </c>
      <c r="E131" s="9" t="s">
        <v>137</v>
      </c>
      <c r="F131" s="8"/>
      <c r="G131" s="10">
        <f>I131*2/3</f>
        <v>10000</v>
      </c>
      <c r="H131" s="11">
        <f>I131*1/3</f>
        <v>5000</v>
      </c>
      <c r="I131" s="12">
        <v>15000</v>
      </c>
    </row>
    <row r="132" spans="1:9" ht="16" x14ac:dyDescent="0.2">
      <c r="A132" s="8">
        <v>5100</v>
      </c>
      <c r="B132" s="8">
        <v>612</v>
      </c>
      <c r="C132" s="8">
        <v>47</v>
      </c>
      <c r="D132" s="8">
        <v>1</v>
      </c>
      <c r="E132" s="9" t="s">
        <v>138</v>
      </c>
      <c r="F132" s="8"/>
      <c r="G132" s="10">
        <f t="shared" si="2"/>
        <v>8000</v>
      </c>
      <c r="H132" s="11">
        <f t="shared" si="3"/>
        <v>4000</v>
      </c>
      <c r="I132" s="12">
        <v>12000</v>
      </c>
    </row>
    <row r="133" spans="1:9" ht="48" x14ac:dyDescent="0.2">
      <c r="A133" s="8">
        <v>5100</v>
      </c>
      <c r="B133" s="8">
        <v>510</v>
      </c>
      <c r="C133" s="8">
        <v>48</v>
      </c>
      <c r="D133" s="8">
        <v>1</v>
      </c>
      <c r="E133" s="9" t="s">
        <v>139</v>
      </c>
      <c r="F133" s="8"/>
      <c r="G133" s="10">
        <f t="shared" si="2"/>
        <v>80000</v>
      </c>
      <c r="H133" s="11">
        <f t="shared" si="3"/>
        <v>40000</v>
      </c>
      <c r="I133" s="12">
        <v>120000</v>
      </c>
    </row>
    <row r="134" spans="1:9" ht="32" x14ac:dyDescent="0.2">
      <c r="A134" s="8">
        <v>5100</v>
      </c>
      <c r="B134" s="8">
        <v>390</v>
      </c>
      <c r="C134" s="8">
        <v>48</v>
      </c>
      <c r="D134" s="8">
        <v>1</v>
      </c>
      <c r="E134" s="9" t="s">
        <v>140</v>
      </c>
      <c r="F134" s="8"/>
      <c r="G134" s="10">
        <f t="shared" si="2"/>
        <v>53333.333333333336</v>
      </c>
      <c r="H134" s="11">
        <f t="shared" si="3"/>
        <v>26666.666666666668</v>
      </c>
      <c r="I134" s="12">
        <v>80000</v>
      </c>
    </row>
    <row r="135" spans="1:9" ht="32" x14ac:dyDescent="0.2">
      <c r="A135" s="8">
        <v>5100</v>
      </c>
      <c r="B135" s="8">
        <v>510</v>
      </c>
      <c r="C135" s="8">
        <v>49</v>
      </c>
      <c r="D135" s="8">
        <v>1</v>
      </c>
      <c r="E135" s="9" t="s">
        <v>141</v>
      </c>
      <c r="F135" s="8"/>
      <c r="G135" s="10">
        <f t="shared" si="2"/>
        <v>990</v>
      </c>
      <c r="H135" s="11">
        <f t="shared" si="3"/>
        <v>495</v>
      </c>
      <c r="I135" s="12">
        <v>1485</v>
      </c>
    </row>
    <row r="136" spans="1:9" ht="32" x14ac:dyDescent="0.2">
      <c r="A136" s="8">
        <v>5200</v>
      </c>
      <c r="B136" s="8">
        <v>310</v>
      </c>
      <c r="C136" s="8">
        <v>50</v>
      </c>
      <c r="D136" s="8">
        <v>1</v>
      </c>
      <c r="E136" s="9" t="s">
        <v>142</v>
      </c>
      <c r="F136" s="8"/>
      <c r="G136" s="10">
        <f t="shared" si="2"/>
        <v>26666.666666666668</v>
      </c>
      <c r="H136" s="11">
        <f t="shared" si="3"/>
        <v>13333.333333333334</v>
      </c>
      <c r="I136" s="12">
        <v>40000</v>
      </c>
    </row>
    <row r="137" spans="1:9" ht="32" x14ac:dyDescent="0.2">
      <c r="A137" s="8">
        <v>5100</v>
      </c>
      <c r="B137" s="8">
        <v>510</v>
      </c>
      <c r="C137" s="8">
        <v>51</v>
      </c>
      <c r="D137" s="8">
        <v>1</v>
      </c>
      <c r="E137" s="9" t="s">
        <v>143</v>
      </c>
      <c r="F137" s="8"/>
      <c r="G137" s="10">
        <f t="shared" si="2"/>
        <v>300000</v>
      </c>
      <c r="H137" s="11">
        <f t="shared" si="3"/>
        <v>150000</v>
      </c>
      <c r="I137" s="12">
        <v>450000</v>
      </c>
    </row>
    <row r="138" spans="1:9" ht="32" x14ac:dyDescent="0.2">
      <c r="A138" s="8">
        <v>5100</v>
      </c>
      <c r="B138" s="8">
        <v>369</v>
      </c>
      <c r="C138" s="8">
        <v>52</v>
      </c>
      <c r="D138" s="8">
        <v>1</v>
      </c>
      <c r="E138" s="9" t="s">
        <v>144</v>
      </c>
      <c r="F138" s="8"/>
      <c r="G138" s="10">
        <f t="shared" si="2"/>
        <v>56666.666666666664</v>
      </c>
      <c r="H138" s="11">
        <f t="shared" si="3"/>
        <v>28333.333333333332</v>
      </c>
      <c r="I138" s="12">
        <v>85000</v>
      </c>
    </row>
    <row r="139" spans="1:9" ht="48" x14ac:dyDescent="0.2">
      <c r="A139" s="8">
        <v>5100</v>
      </c>
      <c r="B139" s="8">
        <v>310</v>
      </c>
      <c r="C139" s="8">
        <v>53</v>
      </c>
      <c r="D139" s="8">
        <v>1</v>
      </c>
      <c r="E139" s="9" t="s">
        <v>145</v>
      </c>
      <c r="F139" s="8"/>
      <c r="G139" s="10">
        <f t="shared" si="2"/>
        <v>16666.666666666668</v>
      </c>
      <c r="H139" s="11">
        <f t="shared" si="3"/>
        <v>8333.3333333333339</v>
      </c>
      <c r="I139" s="12">
        <v>25000</v>
      </c>
    </row>
    <row r="140" spans="1:9" ht="48" x14ac:dyDescent="0.2">
      <c r="A140" s="8">
        <v>5100</v>
      </c>
      <c r="B140" s="8">
        <v>120</v>
      </c>
      <c r="C140" s="8">
        <v>54</v>
      </c>
      <c r="D140" s="8">
        <v>1</v>
      </c>
      <c r="E140" s="9" t="s">
        <v>146</v>
      </c>
      <c r="F140" s="8"/>
      <c r="G140" s="10">
        <f t="shared" si="2"/>
        <v>153948.96</v>
      </c>
      <c r="H140" s="11">
        <f t="shared" si="3"/>
        <v>76974.48</v>
      </c>
      <c r="I140" s="12">
        <v>230923.44</v>
      </c>
    </row>
    <row r="141" spans="1:9" ht="16" x14ac:dyDescent="0.2">
      <c r="A141" s="8">
        <v>5100</v>
      </c>
      <c r="B141" s="8">
        <v>210</v>
      </c>
      <c r="C141" s="8">
        <v>54</v>
      </c>
      <c r="D141" s="8">
        <v>1</v>
      </c>
      <c r="E141" s="9" t="s">
        <v>147</v>
      </c>
      <c r="F141" s="8"/>
      <c r="G141" s="10">
        <f t="shared" ref="G141:G208" si="4">I141*2/3</f>
        <v>16657.28</v>
      </c>
      <c r="H141" s="11">
        <f t="shared" ref="H141:H208" si="5">I141*1/3</f>
        <v>8328.64</v>
      </c>
      <c r="I141" s="12">
        <v>24985.919999999998</v>
      </c>
    </row>
    <row r="142" spans="1:9" ht="16" x14ac:dyDescent="0.2">
      <c r="A142" s="8">
        <v>5100</v>
      </c>
      <c r="B142" s="8">
        <v>220</v>
      </c>
      <c r="C142" s="8">
        <v>54</v>
      </c>
      <c r="D142" s="8">
        <v>1</v>
      </c>
      <c r="E142" s="9" t="s">
        <v>148</v>
      </c>
      <c r="F142" s="8"/>
      <c r="G142" s="10">
        <f t="shared" si="4"/>
        <v>11777.093333333332</v>
      </c>
      <c r="H142" s="11">
        <f t="shared" si="5"/>
        <v>5888.5466666666662</v>
      </c>
      <c r="I142" s="12">
        <v>17665.64</v>
      </c>
    </row>
    <row r="143" spans="1:9" ht="32" x14ac:dyDescent="0.2">
      <c r="A143" s="8">
        <v>5100</v>
      </c>
      <c r="B143" s="8">
        <v>510</v>
      </c>
      <c r="C143" s="8">
        <v>54</v>
      </c>
      <c r="D143" s="8">
        <v>1</v>
      </c>
      <c r="E143" s="9" t="s">
        <v>149</v>
      </c>
      <c r="F143" s="8"/>
      <c r="G143" s="10">
        <f t="shared" si="4"/>
        <v>64000</v>
      </c>
      <c r="H143" s="11">
        <f t="shared" si="5"/>
        <v>32000</v>
      </c>
      <c r="I143" s="12">
        <v>96000</v>
      </c>
    </row>
    <row r="144" spans="1:9" ht="16" x14ac:dyDescent="0.2">
      <c r="A144" s="8">
        <v>5100</v>
      </c>
      <c r="B144" s="8">
        <v>120</v>
      </c>
      <c r="C144" s="8">
        <v>55</v>
      </c>
      <c r="D144" s="8">
        <v>1</v>
      </c>
      <c r="E144" s="9" t="s">
        <v>150</v>
      </c>
      <c r="F144" s="8">
        <v>46</v>
      </c>
      <c r="G144" s="10">
        <f t="shared" si="4"/>
        <v>2083482.2866666669</v>
      </c>
      <c r="H144" s="11">
        <f t="shared" si="5"/>
        <v>1041741.1433333334</v>
      </c>
      <c r="I144" s="12">
        <v>3125223.43</v>
      </c>
    </row>
    <row r="145" spans="1:9" ht="16" x14ac:dyDescent="0.2">
      <c r="A145" s="8">
        <v>5100</v>
      </c>
      <c r="B145" s="8">
        <v>210</v>
      </c>
      <c r="C145" s="8">
        <v>55</v>
      </c>
      <c r="D145" s="8">
        <v>1</v>
      </c>
      <c r="E145" s="9" t="s">
        <v>151</v>
      </c>
      <c r="F145" s="8"/>
      <c r="G145" s="10">
        <f t="shared" si="4"/>
        <v>211006.12</v>
      </c>
      <c r="H145" s="11">
        <f t="shared" si="5"/>
        <v>105503.06</v>
      </c>
      <c r="I145" s="12">
        <v>316509.18</v>
      </c>
    </row>
    <row r="146" spans="1:9" ht="16" x14ac:dyDescent="0.2">
      <c r="A146" s="8">
        <v>5100</v>
      </c>
      <c r="B146" s="8">
        <v>220</v>
      </c>
      <c r="C146" s="8">
        <v>55</v>
      </c>
      <c r="D146" s="8">
        <v>1</v>
      </c>
      <c r="E146" s="9" t="s">
        <v>152</v>
      </c>
      <c r="F146" s="8"/>
      <c r="G146" s="10">
        <f t="shared" si="4"/>
        <v>149186.39333333334</v>
      </c>
      <c r="H146" s="11">
        <f t="shared" si="5"/>
        <v>74593.19666666667</v>
      </c>
      <c r="I146" s="12">
        <v>223779.59</v>
      </c>
    </row>
    <row r="147" spans="1:9" ht="16" x14ac:dyDescent="0.2">
      <c r="A147" s="8">
        <v>5100</v>
      </c>
      <c r="B147" s="8">
        <v>230</v>
      </c>
      <c r="C147" s="8">
        <v>55</v>
      </c>
      <c r="D147" s="8">
        <v>1</v>
      </c>
      <c r="E147" s="9" t="s">
        <v>153</v>
      </c>
      <c r="F147" s="8"/>
      <c r="G147" s="10">
        <f t="shared" si="4"/>
        <v>356325.2</v>
      </c>
      <c r="H147" s="11">
        <f t="shared" si="5"/>
        <v>178162.6</v>
      </c>
      <c r="I147" s="12">
        <v>534487.80000000005</v>
      </c>
    </row>
    <row r="148" spans="1:9" ht="16" x14ac:dyDescent="0.2">
      <c r="A148" s="8">
        <v>6400</v>
      </c>
      <c r="B148" s="8">
        <v>130</v>
      </c>
      <c r="C148" s="8">
        <v>56</v>
      </c>
      <c r="D148" s="8">
        <v>1</v>
      </c>
      <c r="E148" s="9" t="s">
        <v>154</v>
      </c>
      <c r="F148" s="8">
        <v>2</v>
      </c>
      <c r="G148" s="10">
        <f t="shared" si="4"/>
        <v>82587.093333333338</v>
      </c>
      <c r="H148" s="11">
        <f t="shared" si="5"/>
        <v>41293.546666666669</v>
      </c>
      <c r="I148" s="12">
        <v>123880.64</v>
      </c>
    </row>
    <row r="149" spans="1:9" ht="32" x14ac:dyDescent="0.2">
      <c r="A149" s="8">
        <v>6400</v>
      </c>
      <c r="B149" s="8">
        <v>210</v>
      </c>
      <c r="C149" s="8">
        <v>56</v>
      </c>
      <c r="D149" s="8">
        <v>1</v>
      </c>
      <c r="E149" s="9" t="s">
        <v>155</v>
      </c>
      <c r="F149" s="8"/>
      <c r="G149" s="10">
        <f t="shared" si="4"/>
        <v>8935.9266666666663</v>
      </c>
      <c r="H149" s="11">
        <f t="shared" si="5"/>
        <v>4467.9633333333331</v>
      </c>
      <c r="I149" s="12">
        <v>13403.89</v>
      </c>
    </row>
    <row r="150" spans="1:9" ht="16" x14ac:dyDescent="0.2">
      <c r="A150" s="8">
        <v>6400</v>
      </c>
      <c r="B150" s="8">
        <v>220</v>
      </c>
      <c r="C150" s="8">
        <v>56</v>
      </c>
      <c r="D150" s="8">
        <v>1</v>
      </c>
      <c r="E150" s="9" t="s">
        <v>156</v>
      </c>
      <c r="F150" s="8"/>
      <c r="G150" s="10">
        <f t="shared" si="4"/>
        <v>6317.9133333333339</v>
      </c>
      <c r="H150" s="11">
        <f t="shared" si="5"/>
        <v>3158.9566666666669</v>
      </c>
      <c r="I150" s="12">
        <v>9476.8700000000008</v>
      </c>
    </row>
    <row r="151" spans="1:9" ht="32" x14ac:dyDescent="0.2">
      <c r="A151" s="8">
        <v>6400</v>
      </c>
      <c r="B151" s="8">
        <v>230</v>
      </c>
      <c r="C151" s="8">
        <v>56</v>
      </c>
      <c r="D151" s="8">
        <v>1</v>
      </c>
      <c r="E151" s="9" t="s">
        <v>157</v>
      </c>
      <c r="F151" s="8"/>
      <c r="G151" s="10">
        <f t="shared" si="4"/>
        <v>15492.4</v>
      </c>
      <c r="H151" s="11">
        <f t="shared" si="5"/>
        <v>7746.2</v>
      </c>
      <c r="I151" s="12">
        <v>23238.6</v>
      </c>
    </row>
    <row r="152" spans="1:9" ht="16" x14ac:dyDescent="0.2">
      <c r="A152" s="8">
        <v>5100</v>
      </c>
      <c r="B152" s="8">
        <v>520</v>
      </c>
      <c r="C152" s="8">
        <v>57</v>
      </c>
      <c r="D152" s="8">
        <v>1</v>
      </c>
      <c r="E152" s="9" t="s">
        <v>158</v>
      </c>
      <c r="F152" s="8"/>
      <c r="G152" s="10">
        <f t="shared" si="4"/>
        <v>2612293.3333333335</v>
      </c>
      <c r="H152" s="11">
        <f t="shared" si="5"/>
        <v>1306146.6666666667</v>
      </c>
      <c r="I152" s="12">
        <v>3918440</v>
      </c>
    </row>
    <row r="153" spans="1:9" ht="16" x14ac:dyDescent="0.2">
      <c r="A153" s="8">
        <v>5100</v>
      </c>
      <c r="B153" s="8">
        <v>369</v>
      </c>
      <c r="C153" s="8">
        <v>58</v>
      </c>
      <c r="D153" s="8">
        <v>1</v>
      </c>
      <c r="E153" s="9" t="s">
        <v>159</v>
      </c>
      <c r="F153" s="8"/>
      <c r="G153" s="10">
        <f t="shared" si="4"/>
        <v>185418</v>
      </c>
      <c r="H153" s="11">
        <f t="shared" si="5"/>
        <v>92709</v>
      </c>
      <c r="I153" s="12">
        <v>278127</v>
      </c>
    </row>
    <row r="154" spans="1:9" ht="32" x14ac:dyDescent="0.2">
      <c r="A154" s="8">
        <v>5100</v>
      </c>
      <c r="B154" s="8">
        <v>510</v>
      </c>
      <c r="C154" s="8">
        <v>59</v>
      </c>
      <c r="D154" s="8">
        <v>1</v>
      </c>
      <c r="E154" s="9" t="s">
        <v>160</v>
      </c>
      <c r="F154" s="8"/>
      <c r="G154" s="10">
        <f t="shared" si="4"/>
        <v>3600</v>
      </c>
      <c r="H154" s="11">
        <f t="shared" si="5"/>
        <v>1800</v>
      </c>
      <c r="I154" s="12">
        <v>5400</v>
      </c>
    </row>
    <row r="155" spans="1:9" ht="32" x14ac:dyDescent="0.2">
      <c r="A155" s="8">
        <v>5100</v>
      </c>
      <c r="B155" s="8">
        <v>641</v>
      </c>
      <c r="C155" s="8">
        <v>60</v>
      </c>
      <c r="D155" s="8">
        <v>1</v>
      </c>
      <c r="E155" s="9" t="s">
        <v>161</v>
      </c>
      <c r="F155" s="8"/>
      <c r="G155" s="10">
        <f t="shared" si="4"/>
        <v>666666.66666666663</v>
      </c>
      <c r="H155" s="11">
        <f t="shared" si="5"/>
        <v>333333.33333333331</v>
      </c>
      <c r="I155" s="12">
        <v>1000000</v>
      </c>
    </row>
    <row r="156" spans="1:9" ht="32" x14ac:dyDescent="0.2">
      <c r="A156" s="8">
        <v>5100</v>
      </c>
      <c r="B156" s="8">
        <v>649</v>
      </c>
      <c r="C156" s="8">
        <v>60</v>
      </c>
      <c r="D156" s="8">
        <v>1</v>
      </c>
      <c r="E156" s="9" t="s">
        <v>162</v>
      </c>
      <c r="F156" s="8"/>
      <c r="G156" s="10">
        <f t="shared" si="4"/>
        <v>333333.33333333331</v>
      </c>
      <c r="H156" s="11">
        <f t="shared" si="5"/>
        <v>166666.66666666666</v>
      </c>
      <c r="I156" s="12">
        <v>500000</v>
      </c>
    </row>
    <row r="157" spans="1:9" ht="16" x14ac:dyDescent="0.2">
      <c r="A157" s="8">
        <v>5100</v>
      </c>
      <c r="B157" s="8">
        <v>510</v>
      </c>
      <c r="C157" s="8">
        <v>60</v>
      </c>
      <c r="D157" s="8">
        <v>1</v>
      </c>
      <c r="E157" s="9" t="s">
        <v>163</v>
      </c>
      <c r="F157" s="8"/>
      <c r="G157" s="10">
        <f t="shared" si="4"/>
        <v>500000</v>
      </c>
      <c r="H157" s="11">
        <f t="shared" si="5"/>
        <v>250000</v>
      </c>
      <c r="I157" s="12">
        <v>750000</v>
      </c>
    </row>
    <row r="158" spans="1:9" ht="32" x14ac:dyDescent="0.2">
      <c r="A158" s="8">
        <v>6400</v>
      </c>
      <c r="B158" s="8">
        <v>310</v>
      </c>
      <c r="C158" s="8">
        <v>60</v>
      </c>
      <c r="D158" s="8">
        <v>1</v>
      </c>
      <c r="E158" s="9" t="s">
        <v>164</v>
      </c>
      <c r="F158" s="8"/>
      <c r="G158" s="10">
        <f t="shared" si="4"/>
        <v>333333.33333333331</v>
      </c>
      <c r="H158" s="11">
        <f t="shared" si="5"/>
        <v>166666.66666666666</v>
      </c>
      <c r="I158" s="12">
        <v>500000</v>
      </c>
    </row>
    <row r="159" spans="1:9" ht="32" x14ac:dyDescent="0.2">
      <c r="A159" s="8">
        <v>5100</v>
      </c>
      <c r="B159" s="8">
        <v>120</v>
      </c>
      <c r="C159" s="8">
        <v>61</v>
      </c>
      <c r="D159" s="8">
        <v>1</v>
      </c>
      <c r="E159" s="9" t="s">
        <v>165</v>
      </c>
      <c r="F159" s="8"/>
      <c r="G159" s="10">
        <f t="shared" si="4"/>
        <v>120800</v>
      </c>
      <c r="H159" s="11">
        <f t="shared" si="5"/>
        <v>60400</v>
      </c>
      <c r="I159" s="12">
        <v>181200</v>
      </c>
    </row>
    <row r="160" spans="1:9" ht="16" x14ac:dyDescent="0.2">
      <c r="A160" s="8">
        <v>5100</v>
      </c>
      <c r="B160" s="8">
        <v>220</v>
      </c>
      <c r="C160" s="8">
        <v>61</v>
      </c>
      <c r="D160" s="8">
        <v>1</v>
      </c>
      <c r="E160" s="9" t="s">
        <v>166</v>
      </c>
      <c r="F160" s="8"/>
      <c r="G160" s="10">
        <f t="shared" si="4"/>
        <v>9241.1999999999989</v>
      </c>
      <c r="H160" s="11">
        <f t="shared" si="5"/>
        <v>4620.5999999999995</v>
      </c>
      <c r="I160" s="12">
        <v>13861.8</v>
      </c>
    </row>
    <row r="161" spans="1:9" ht="32" x14ac:dyDescent="0.2">
      <c r="A161" s="8">
        <v>5100</v>
      </c>
      <c r="B161" s="8">
        <v>130</v>
      </c>
      <c r="C161" s="8">
        <v>62</v>
      </c>
      <c r="D161" s="8">
        <v>1</v>
      </c>
      <c r="E161" s="9" t="s">
        <v>167</v>
      </c>
      <c r="F161" s="8">
        <v>33</v>
      </c>
      <c r="G161" s="10">
        <f t="shared" si="4"/>
        <v>3953670</v>
      </c>
      <c r="H161" s="11">
        <f t="shared" si="5"/>
        <v>1976835</v>
      </c>
      <c r="I161" s="12">
        <v>5930505</v>
      </c>
    </row>
    <row r="162" spans="1:9" ht="16" x14ac:dyDescent="0.2">
      <c r="A162" s="8">
        <v>5100</v>
      </c>
      <c r="B162" s="8">
        <v>210</v>
      </c>
      <c r="C162" s="8">
        <v>62</v>
      </c>
      <c r="D162" s="8">
        <v>1</v>
      </c>
      <c r="E162" s="9" t="s">
        <v>168</v>
      </c>
      <c r="F162" s="8"/>
      <c r="G162" s="10">
        <f t="shared" si="4"/>
        <v>427787.33333333331</v>
      </c>
      <c r="H162" s="11">
        <f t="shared" si="5"/>
        <v>213893.66666666666</v>
      </c>
      <c r="I162" s="12">
        <v>641681</v>
      </c>
    </row>
    <row r="163" spans="1:9" ht="16" x14ac:dyDescent="0.2">
      <c r="A163" s="8">
        <v>5100</v>
      </c>
      <c r="B163" s="8">
        <v>220</v>
      </c>
      <c r="C163" s="8">
        <v>62</v>
      </c>
      <c r="D163" s="8">
        <v>1</v>
      </c>
      <c r="E163" s="9" t="s">
        <v>169</v>
      </c>
      <c r="F163" s="8"/>
      <c r="G163" s="10">
        <f t="shared" si="4"/>
        <v>302456</v>
      </c>
      <c r="H163" s="11">
        <f t="shared" si="5"/>
        <v>151228</v>
      </c>
      <c r="I163" s="12">
        <v>453684</v>
      </c>
    </row>
    <row r="164" spans="1:9" ht="16" x14ac:dyDescent="0.2">
      <c r="A164" s="8">
        <v>5100</v>
      </c>
      <c r="B164" s="8">
        <v>230</v>
      </c>
      <c r="C164" s="8">
        <v>62</v>
      </c>
      <c r="D164" s="8">
        <v>1</v>
      </c>
      <c r="E164" s="9" t="s">
        <v>170</v>
      </c>
      <c r="F164" s="8"/>
      <c r="G164" s="10">
        <f t="shared" si="4"/>
        <v>255624.66666666666</v>
      </c>
      <c r="H164" s="11">
        <f t="shared" si="5"/>
        <v>127812.33333333333</v>
      </c>
      <c r="I164" s="12">
        <v>383437</v>
      </c>
    </row>
    <row r="165" spans="1:9" ht="16" x14ac:dyDescent="0.2">
      <c r="A165" s="8">
        <v>5100</v>
      </c>
      <c r="B165" s="8">
        <v>160</v>
      </c>
      <c r="C165" s="8">
        <v>62</v>
      </c>
      <c r="D165" s="8">
        <v>1</v>
      </c>
      <c r="E165" s="9" t="s">
        <v>171</v>
      </c>
      <c r="F165" s="8">
        <v>33</v>
      </c>
      <c r="G165" s="10">
        <f t="shared" si="4"/>
        <v>1379093.3333333333</v>
      </c>
      <c r="H165" s="11">
        <f t="shared" si="5"/>
        <v>689546.66666666663</v>
      </c>
      <c r="I165" s="12">
        <v>2068640</v>
      </c>
    </row>
    <row r="166" spans="1:9" ht="16" x14ac:dyDescent="0.2">
      <c r="A166" s="8">
        <v>5100</v>
      </c>
      <c r="B166" s="8">
        <v>210</v>
      </c>
      <c r="C166" s="8">
        <v>62</v>
      </c>
      <c r="D166" s="8">
        <v>1</v>
      </c>
      <c r="E166" s="9" t="s">
        <v>172</v>
      </c>
      <c r="F166" s="8"/>
      <c r="G166" s="10">
        <f t="shared" si="4"/>
        <v>149218</v>
      </c>
      <c r="H166" s="11">
        <f t="shared" si="5"/>
        <v>74609</v>
      </c>
      <c r="I166" s="12">
        <v>223827</v>
      </c>
    </row>
    <row r="167" spans="1:9" ht="16" x14ac:dyDescent="0.2">
      <c r="A167" s="8">
        <v>5100</v>
      </c>
      <c r="B167" s="8">
        <v>220</v>
      </c>
      <c r="C167" s="8">
        <v>62</v>
      </c>
      <c r="D167" s="8">
        <v>1</v>
      </c>
      <c r="E167" s="9" t="s">
        <v>173</v>
      </c>
      <c r="F167" s="8"/>
      <c r="G167" s="10">
        <f t="shared" si="4"/>
        <v>105500.66666666667</v>
      </c>
      <c r="H167" s="11">
        <f t="shared" si="5"/>
        <v>52750.333333333336</v>
      </c>
      <c r="I167" s="12">
        <v>158251</v>
      </c>
    </row>
    <row r="168" spans="1:9" ht="16" x14ac:dyDescent="0.2">
      <c r="A168" s="8">
        <v>5100</v>
      </c>
      <c r="B168" s="8">
        <v>230</v>
      </c>
      <c r="C168" s="8">
        <v>62</v>
      </c>
      <c r="D168" s="8">
        <v>1</v>
      </c>
      <c r="E168" s="9" t="s">
        <v>174</v>
      </c>
      <c r="F168" s="8"/>
      <c r="G168" s="10">
        <f t="shared" si="4"/>
        <v>255624.66666666666</v>
      </c>
      <c r="H168" s="11">
        <f t="shared" si="5"/>
        <v>127812.33333333333</v>
      </c>
      <c r="I168" s="12">
        <v>383437</v>
      </c>
    </row>
    <row r="169" spans="1:9" ht="32" x14ac:dyDescent="0.2">
      <c r="A169" s="8">
        <v>5100</v>
      </c>
      <c r="B169" s="8">
        <v>394</v>
      </c>
      <c r="C169" s="8">
        <v>63</v>
      </c>
      <c r="D169" s="8">
        <v>1</v>
      </c>
      <c r="E169" s="9" t="s">
        <v>175</v>
      </c>
      <c r="F169" s="8"/>
      <c r="G169" s="10">
        <f t="shared" si="4"/>
        <v>2387786.6666666665</v>
      </c>
      <c r="H169" s="11">
        <f t="shared" si="5"/>
        <v>1193893.3333333333</v>
      </c>
      <c r="I169" s="12">
        <f>3633582-51902</f>
        <v>3581680</v>
      </c>
    </row>
    <row r="170" spans="1:9" ht="32" x14ac:dyDescent="0.2">
      <c r="A170" s="8">
        <v>6400</v>
      </c>
      <c r="B170" s="8">
        <v>390</v>
      </c>
      <c r="C170" s="8">
        <v>1</v>
      </c>
      <c r="D170" s="8" t="s">
        <v>176</v>
      </c>
      <c r="E170" s="9" t="s">
        <v>177</v>
      </c>
      <c r="F170" s="8"/>
      <c r="G170" s="10">
        <f t="shared" si="4"/>
        <v>4666.666666666667</v>
      </c>
      <c r="H170" s="11">
        <f t="shared" si="5"/>
        <v>2333.3333333333335</v>
      </c>
      <c r="I170" s="12">
        <v>7000</v>
      </c>
    </row>
    <row r="171" spans="1:9" ht="32" x14ac:dyDescent="0.2">
      <c r="A171" s="8">
        <v>6400</v>
      </c>
      <c r="B171" s="8">
        <v>310</v>
      </c>
      <c r="C171" s="8">
        <v>2</v>
      </c>
      <c r="D171" s="8" t="s">
        <v>176</v>
      </c>
      <c r="E171" s="9" t="s">
        <v>178</v>
      </c>
      <c r="F171" s="8"/>
      <c r="G171" s="10">
        <f t="shared" si="4"/>
        <v>21633.333333333332</v>
      </c>
      <c r="H171" s="11">
        <f t="shared" si="5"/>
        <v>10816.666666666666</v>
      </c>
      <c r="I171" s="12">
        <v>32450</v>
      </c>
    </row>
    <row r="172" spans="1:9" ht="16" x14ac:dyDescent="0.2">
      <c r="A172" s="8">
        <v>6400</v>
      </c>
      <c r="B172" s="8">
        <v>390</v>
      </c>
      <c r="C172" s="8">
        <v>3</v>
      </c>
      <c r="D172" s="8" t="s">
        <v>176</v>
      </c>
      <c r="E172" s="9" t="s">
        <v>179</v>
      </c>
      <c r="F172" s="8"/>
      <c r="G172" s="10">
        <f t="shared" si="4"/>
        <v>16000</v>
      </c>
      <c r="H172" s="11">
        <f t="shared" si="5"/>
        <v>8000</v>
      </c>
      <c r="I172" s="12">
        <v>24000</v>
      </c>
    </row>
    <row r="173" spans="1:9" ht="32" x14ac:dyDescent="0.2">
      <c r="A173" s="8">
        <v>5100</v>
      </c>
      <c r="B173" s="8">
        <v>612</v>
      </c>
      <c r="C173" s="8">
        <v>4</v>
      </c>
      <c r="D173" s="8" t="s">
        <v>176</v>
      </c>
      <c r="E173" s="9" t="s">
        <v>180</v>
      </c>
      <c r="F173" s="8"/>
      <c r="G173" s="10">
        <f t="shared" si="4"/>
        <v>3754</v>
      </c>
      <c r="H173" s="11">
        <f t="shared" si="5"/>
        <v>1877</v>
      </c>
      <c r="I173" s="12">
        <v>5631</v>
      </c>
    </row>
    <row r="174" spans="1:9" ht="32" x14ac:dyDescent="0.2">
      <c r="A174" s="8">
        <v>6400</v>
      </c>
      <c r="B174" s="8">
        <v>390</v>
      </c>
      <c r="C174" s="8">
        <v>5</v>
      </c>
      <c r="D174" s="8" t="s">
        <v>176</v>
      </c>
      <c r="E174" s="9" t="s">
        <v>181</v>
      </c>
      <c r="F174" s="8"/>
      <c r="G174" s="10">
        <f t="shared" si="4"/>
        <v>27866.666666666668</v>
      </c>
      <c r="H174" s="11">
        <f t="shared" si="5"/>
        <v>13933.333333333334</v>
      </c>
      <c r="I174" s="12">
        <v>41800</v>
      </c>
    </row>
    <row r="175" spans="1:9" ht="48" x14ac:dyDescent="0.2">
      <c r="A175" s="8">
        <v>6400</v>
      </c>
      <c r="B175" s="8">
        <v>390</v>
      </c>
      <c r="C175" s="8">
        <v>6</v>
      </c>
      <c r="D175" s="8" t="s">
        <v>176</v>
      </c>
      <c r="E175" s="9" t="s">
        <v>182</v>
      </c>
      <c r="F175" s="8"/>
      <c r="G175" s="10">
        <f t="shared" si="4"/>
        <v>20000</v>
      </c>
      <c r="H175" s="11">
        <f t="shared" si="5"/>
        <v>10000</v>
      </c>
      <c r="I175" s="12">
        <v>30000</v>
      </c>
    </row>
    <row r="176" spans="1:9" ht="32" x14ac:dyDescent="0.2">
      <c r="A176" s="8">
        <v>6400</v>
      </c>
      <c r="B176" s="8">
        <v>390</v>
      </c>
      <c r="C176" s="8">
        <v>7</v>
      </c>
      <c r="D176" s="8" t="s">
        <v>176</v>
      </c>
      <c r="E176" s="9" t="s">
        <v>183</v>
      </c>
      <c r="F176" s="8"/>
      <c r="G176" s="10">
        <f t="shared" si="4"/>
        <v>48000</v>
      </c>
      <c r="H176" s="11">
        <f t="shared" si="5"/>
        <v>24000</v>
      </c>
      <c r="I176" s="12">
        <v>72000</v>
      </c>
    </row>
    <row r="177" spans="1:9" ht="48" x14ac:dyDescent="0.2">
      <c r="A177" s="8">
        <v>6400</v>
      </c>
      <c r="B177" s="8">
        <v>120</v>
      </c>
      <c r="C177" s="8">
        <v>8</v>
      </c>
      <c r="D177" s="8" t="s">
        <v>176</v>
      </c>
      <c r="E177" s="9" t="s">
        <v>184</v>
      </c>
      <c r="F177" s="8"/>
      <c r="G177" s="10">
        <f t="shared" si="4"/>
        <v>40000</v>
      </c>
      <c r="H177" s="11">
        <f t="shared" si="5"/>
        <v>20000</v>
      </c>
      <c r="I177" s="12">
        <v>60000</v>
      </c>
    </row>
    <row r="178" spans="1:9" ht="32" x14ac:dyDescent="0.2">
      <c r="A178" s="8">
        <v>6400</v>
      </c>
      <c r="B178" s="8">
        <v>210</v>
      </c>
      <c r="C178" s="8">
        <v>8</v>
      </c>
      <c r="D178" s="8" t="s">
        <v>176</v>
      </c>
      <c r="E178" s="9" t="s">
        <v>185</v>
      </c>
      <c r="F178" s="8"/>
      <c r="G178" s="10">
        <f t="shared" si="4"/>
        <v>4328</v>
      </c>
      <c r="H178" s="11">
        <f t="shared" si="5"/>
        <v>2164</v>
      </c>
      <c r="I178" s="12">
        <v>6492</v>
      </c>
    </row>
    <row r="179" spans="1:9" ht="32" x14ac:dyDescent="0.2">
      <c r="A179" s="8">
        <v>6400</v>
      </c>
      <c r="B179" s="8">
        <v>220</v>
      </c>
      <c r="C179" s="8">
        <v>8</v>
      </c>
      <c r="D179" s="8" t="s">
        <v>176</v>
      </c>
      <c r="E179" s="9" t="s">
        <v>186</v>
      </c>
      <c r="F179" s="8"/>
      <c r="G179" s="10">
        <f t="shared" si="4"/>
        <v>3060</v>
      </c>
      <c r="H179" s="11">
        <f t="shared" si="5"/>
        <v>1530</v>
      </c>
      <c r="I179" s="12">
        <v>4590</v>
      </c>
    </row>
    <row r="180" spans="1:9" ht="48" x14ac:dyDescent="0.2">
      <c r="A180" s="8">
        <v>5100</v>
      </c>
      <c r="B180" s="8">
        <v>310</v>
      </c>
      <c r="C180" s="8">
        <v>9</v>
      </c>
      <c r="D180" s="8" t="s">
        <v>176</v>
      </c>
      <c r="E180" s="9" t="s">
        <v>187</v>
      </c>
      <c r="F180" s="8"/>
      <c r="G180" s="10">
        <f t="shared" si="4"/>
        <v>26666.666666666668</v>
      </c>
      <c r="H180" s="11">
        <f t="shared" si="5"/>
        <v>13333.333333333334</v>
      </c>
      <c r="I180" s="12">
        <v>40000</v>
      </c>
    </row>
    <row r="181" spans="1:9" ht="32" x14ac:dyDescent="0.2">
      <c r="A181" s="8">
        <v>5100</v>
      </c>
      <c r="B181" s="8">
        <v>130</v>
      </c>
      <c r="C181" s="8">
        <v>9</v>
      </c>
      <c r="D181" s="8" t="s">
        <v>176</v>
      </c>
      <c r="E181" s="9" t="s">
        <v>188</v>
      </c>
      <c r="F181" s="8"/>
      <c r="G181" s="10">
        <f t="shared" si="4"/>
        <v>50666.666666666664</v>
      </c>
      <c r="H181" s="11">
        <f t="shared" si="5"/>
        <v>25333.333333333332</v>
      </c>
      <c r="I181" s="12">
        <v>76000</v>
      </c>
    </row>
    <row r="182" spans="1:9" ht="32" x14ac:dyDescent="0.2">
      <c r="A182" s="8">
        <v>5100</v>
      </c>
      <c r="B182" s="8">
        <v>220</v>
      </c>
      <c r="C182" s="8">
        <v>9</v>
      </c>
      <c r="D182" s="8" t="s">
        <v>176</v>
      </c>
      <c r="E182" s="9" t="s">
        <v>189</v>
      </c>
      <c r="F182" s="8"/>
      <c r="G182" s="10">
        <f t="shared" si="4"/>
        <v>3876</v>
      </c>
      <c r="H182" s="11">
        <f t="shared" si="5"/>
        <v>1938</v>
      </c>
      <c r="I182" s="12">
        <v>5814</v>
      </c>
    </row>
    <row r="183" spans="1:9" ht="32" x14ac:dyDescent="0.2">
      <c r="A183" s="8">
        <v>6400</v>
      </c>
      <c r="B183" s="8">
        <v>330</v>
      </c>
      <c r="C183" s="8">
        <v>10</v>
      </c>
      <c r="D183" s="8" t="s">
        <v>176</v>
      </c>
      <c r="E183" s="9" t="s">
        <v>190</v>
      </c>
      <c r="F183" s="8"/>
      <c r="G183" s="10">
        <f t="shared" si="4"/>
        <v>20000</v>
      </c>
      <c r="H183" s="11">
        <f t="shared" si="5"/>
        <v>10000</v>
      </c>
      <c r="I183" s="12">
        <v>30000</v>
      </c>
    </row>
    <row r="184" spans="1:9" ht="48" x14ac:dyDescent="0.2">
      <c r="A184" s="8">
        <v>6400</v>
      </c>
      <c r="B184" s="8">
        <v>120</v>
      </c>
      <c r="C184" s="8">
        <v>11</v>
      </c>
      <c r="D184" s="8" t="s">
        <v>176</v>
      </c>
      <c r="E184" s="9" t="s">
        <v>191</v>
      </c>
      <c r="F184" s="8"/>
      <c r="G184" s="10">
        <f t="shared" si="4"/>
        <v>2000000</v>
      </c>
      <c r="H184" s="11">
        <f t="shared" si="5"/>
        <v>1000000</v>
      </c>
      <c r="I184" s="12">
        <v>3000000</v>
      </c>
    </row>
    <row r="185" spans="1:9" ht="32" x14ac:dyDescent="0.2">
      <c r="A185" s="8">
        <v>6400</v>
      </c>
      <c r="B185" s="8">
        <v>220</v>
      </c>
      <c r="C185" s="8">
        <v>11</v>
      </c>
      <c r="D185" s="8" t="s">
        <v>176</v>
      </c>
      <c r="E185" s="9" t="s">
        <v>192</v>
      </c>
      <c r="F185" s="8"/>
      <c r="G185" s="10">
        <f t="shared" si="4"/>
        <v>153000</v>
      </c>
      <c r="H185" s="11">
        <f t="shared" si="5"/>
        <v>76500</v>
      </c>
      <c r="I185" s="12">
        <v>229500</v>
      </c>
    </row>
    <row r="186" spans="1:9" ht="32" x14ac:dyDescent="0.2">
      <c r="A186" s="8">
        <v>6400</v>
      </c>
      <c r="B186" s="8">
        <v>310</v>
      </c>
      <c r="C186" s="8">
        <v>12</v>
      </c>
      <c r="D186" s="8" t="s">
        <v>176</v>
      </c>
      <c r="E186" s="9" t="s">
        <v>193</v>
      </c>
      <c r="F186" s="8"/>
      <c r="G186" s="10">
        <f t="shared" si="4"/>
        <v>11000</v>
      </c>
      <c r="H186" s="11">
        <f t="shared" si="5"/>
        <v>5500</v>
      </c>
      <c r="I186" s="12">
        <v>16500</v>
      </c>
    </row>
    <row r="187" spans="1:9" ht="48" x14ac:dyDescent="0.2">
      <c r="A187" s="8">
        <v>6400</v>
      </c>
      <c r="B187" s="8">
        <v>120</v>
      </c>
      <c r="C187" s="8">
        <v>13</v>
      </c>
      <c r="D187" s="8" t="s">
        <v>176</v>
      </c>
      <c r="E187" s="9" t="s">
        <v>194</v>
      </c>
      <c r="F187" s="8"/>
      <c r="G187" s="10">
        <f t="shared" si="4"/>
        <v>1165920</v>
      </c>
      <c r="H187" s="11">
        <f t="shared" si="5"/>
        <v>582960</v>
      </c>
      <c r="I187" s="12">
        <v>1748880</v>
      </c>
    </row>
    <row r="188" spans="1:9" ht="32" x14ac:dyDescent="0.2">
      <c r="A188" s="8">
        <v>6400</v>
      </c>
      <c r="B188" s="8">
        <v>220</v>
      </c>
      <c r="C188" s="8">
        <v>13</v>
      </c>
      <c r="D188" s="8" t="s">
        <v>176</v>
      </c>
      <c r="E188" s="9" t="s">
        <v>195</v>
      </c>
      <c r="F188" s="8"/>
      <c r="G188" s="10">
        <f t="shared" si="4"/>
        <v>89192.88</v>
      </c>
      <c r="H188" s="11">
        <f t="shared" si="5"/>
        <v>44596.44</v>
      </c>
      <c r="I188" s="12">
        <v>133789.32</v>
      </c>
    </row>
    <row r="189" spans="1:9" ht="32" x14ac:dyDescent="0.2">
      <c r="A189" s="8">
        <v>6400</v>
      </c>
      <c r="B189" s="8">
        <v>160</v>
      </c>
      <c r="C189" s="8">
        <v>14</v>
      </c>
      <c r="D189" s="8" t="s">
        <v>176</v>
      </c>
      <c r="E189" s="9" t="s">
        <v>196</v>
      </c>
      <c r="F189" s="8">
        <v>1</v>
      </c>
      <c r="G189" s="10">
        <f t="shared" si="4"/>
        <v>180000</v>
      </c>
      <c r="H189" s="11">
        <f t="shared" si="5"/>
        <v>90000</v>
      </c>
      <c r="I189" s="12">
        <v>270000</v>
      </c>
    </row>
    <row r="190" spans="1:9" ht="32" x14ac:dyDescent="0.2">
      <c r="A190" s="8">
        <v>6400</v>
      </c>
      <c r="B190" s="8">
        <v>210</v>
      </c>
      <c r="C190" s="8">
        <v>14</v>
      </c>
      <c r="D190" s="8" t="s">
        <v>176</v>
      </c>
      <c r="E190" s="9" t="s">
        <v>197</v>
      </c>
      <c r="F190" s="8"/>
      <c r="G190" s="10">
        <f t="shared" si="4"/>
        <v>19050</v>
      </c>
      <c r="H190" s="11">
        <f t="shared" si="5"/>
        <v>9525</v>
      </c>
      <c r="I190" s="12">
        <v>28575</v>
      </c>
    </row>
    <row r="191" spans="1:9" ht="16" x14ac:dyDescent="0.2">
      <c r="A191" s="8">
        <v>6400</v>
      </c>
      <c r="B191" s="8">
        <v>220</v>
      </c>
      <c r="C191" s="8">
        <v>14</v>
      </c>
      <c r="D191" s="8" t="s">
        <v>176</v>
      </c>
      <c r="E191" s="9" t="s">
        <v>198</v>
      </c>
      <c r="F191" s="8"/>
      <c r="G191" s="10">
        <f t="shared" si="4"/>
        <v>9421.9733333333334</v>
      </c>
      <c r="H191" s="11">
        <f t="shared" si="5"/>
        <v>4710.9866666666667</v>
      </c>
      <c r="I191" s="12">
        <v>14132.96</v>
      </c>
    </row>
    <row r="192" spans="1:9" ht="32" x14ac:dyDescent="0.2">
      <c r="A192" s="8">
        <v>6400</v>
      </c>
      <c r="B192" s="8">
        <v>230</v>
      </c>
      <c r="C192" s="8">
        <v>14</v>
      </c>
      <c r="D192" s="8" t="s">
        <v>176</v>
      </c>
      <c r="E192" s="9" t="s">
        <v>199</v>
      </c>
      <c r="F192" s="8"/>
      <c r="G192" s="10">
        <f t="shared" si="4"/>
        <v>23238</v>
      </c>
      <c r="H192" s="11">
        <f t="shared" si="5"/>
        <v>11619</v>
      </c>
      <c r="I192" s="12">
        <v>34857</v>
      </c>
    </row>
    <row r="193" spans="1:9" ht="16" x14ac:dyDescent="0.2">
      <c r="A193" s="8">
        <v>6400</v>
      </c>
      <c r="B193" s="8">
        <v>330</v>
      </c>
      <c r="C193" s="8">
        <v>15</v>
      </c>
      <c r="D193" s="8" t="s">
        <v>176</v>
      </c>
      <c r="E193" s="9" t="s">
        <v>200</v>
      </c>
      <c r="F193" s="8"/>
      <c r="G193" s="10">
        <f t="shared" si="4"/>
        <v>43333.333333333336</v>
      </c>
      <c r="H193" s="11">
        <f t="shared" si="5"/>
        <v>21666.666666666668</v>
      </c>
      <c r="I193" s="12">
        <v>65000</v>
      </c>
    </row>
    <row r="194" spans="1:9" ht="32" x14ac:dyDescent="0.2">
      <c r="A194" s="8">
        <v>6400</v>
      </c>
      <c r="B194" s="8">
        <v>130</v>
      </c>
      <c r="C194" s="8">
        <v>16</v>
      </c>
      <c r="D194" s="8" t="s">
        <v>176</v>
      </c>
      <c r="E194" s="9" t="s">
        <v>201</v>
      </c>
      <c r="F194" s="8">
        <v>5</v>
      </c>
      <c r="G194" s="10">
        <f t="shared" si="4"/>
        <v>743854.41999999993</v>
      </c>
      <c r="H194" s="11">
        <f t="shared" si="5"/>
        <v>371927.20999999996</v>
      </c>
      <c r="I194" s="12">
        <v>1115781.6299999999</v>
      </c>
    </row>
    <row r="195" spans="1:9" ht="32" x14ac:dyDescent="0.2">
      <c r="A195" s="8">
        <v>6400</v>
      </c>
      <c r="B195" s="8">
        <v>210</v>
      </c>
      <c r="C195" s="8">
        <v>16</v>
      </c>
      <c r="D195" s="8" t="s">
        <v>176</v>
      </c>
      <c r="E195" s="9" t="s">
        <v>202</v>
      </c>
      <c r="F195" s="8"/>
      <c r="G195" s="10">
        <f t="shared" si="4"/>
        <v>80485.046666666676</v>
      </c>
      <c r="H195" s="11">
        <f t="shared" si="5"/>
        <v>40242.523333333338</v>
      </c>
      <c r="I195" s="12">
        <v>120727.57</v>
      </c>
    </row>
    <row r="196" spans="1:9" ht="32" x14ac:dyDescent="0.2">
      <c r="A196" s="8">
        <v>6400</v>
      </c>
      <c r="B196" s="8">
        <v>220</v>
      </c>
      <c r="C196" s="8">
        <v>16</v>
      </c>
      <c r="D196" s="8" t="s">
        <v>176</v>
      </c>
      <c r="E196" s="9" t="s">
        <v>203</v>
      </c>
      <c r="F196" s="8"/>
      <c r="G196" s="10">
        <f t="shared" si="4"/>
        <v>56904.859999999993</v>
      </c>
      <c r="H196" s="11">
        <f t="shared" si="5"/>
        <v>28452.429999999997</v>
      </c>
      <c r="I196" s="12">
        <v>85357.29</v>
      </c>
    </row>
    <row r="197" spans="1:9" ht="32" x14ac:dyDescent="0.2">
      <c r="A197" s="8">
        <v>6400</v>
      </c>
      <c r="B197" s="8">
        <v>230</v>
      </c>
      <c r="C197" s="8">
        <v>16</v>
      </c>
      <c r="D197" s="8" t="s">
        <v>176</v>
      </c>
      <c r="E197" s="9" t="s">
        <v>204</v>
      </c>
      <c r="F197" s="8"/>
      <c r="G197" s="10">
        <f t="shared" si="4"/>
        <v>38731</v>
      </c>
      <c r="H197" s="11">
        <f t="shared" si="5"/>
        <v>19365.5</v>
      </c>
      <c r="I197" s="12">
        <v>58096.5</v>
      </c>
    </row>
    <row r="198" spans="1:9" ht="64" x14ac:dyDescent="0.2">
      <c r="A198" s="8">
        <v>6400</v>
      </c>
      <c r="B198" s="8">
        <v>120</v>
      </c>
      <c r="C198" s="8">
        <v>17</v>
      </c>
      <c r="D198" s="8" t="s">
        <v>176</v>
      </c>
      <c r="E198" s="9" t="s">
        <v>205</v>
      </c>
      <c r="F198" s="8"/>
      <c r="G198" s="10">
        <f t="shared" si="4"/>
        <v>3466666.6666666665</v>
      </c>
      <c r="H198" s="11">
        <f t="shared" si="5"/>
        <v>1733333.3333333333</v>
      </c>
      <c r="I198" s="12">
        <v>5200000</v>
      </c>
    </row>
    <row r="199" spans="1:9" ht="48" x14ac:dyDescent="0.2">
      <c r="A199" s="8">
        <v>6400</v>
      </c>
      <c r="B199" s="8">
        <v>220</v>
      </c>
      <c r="C199" s="8">
        <v>17</v>
      </c>
      <c r="D199" s="8" t="s">
        <v>176</v>
      </c>
      <c r="E199" s="9" t="s">
        <v>206</v>
      </c>
      <c r="F199" s="8"/>
      <c r="G199" s="10">
        <f t="shared" si="4"/>
        <v>265200</v>
      </c>
      <c r="H199" s="11">
        <f t="shared" si="5"/>
        <v>132600</v>
      </c>
      <c r="I199" s="12">
        <v>397800</v>
      </c>
    </row>
    <row r="200" spans="1:9" ht="32" x14ac:dyDescent="0.2">
      <c r="A200" s="8">
        <v>6400</v>
      </c>
      <c r="B200" s="8">
        <v>130</v>
      </c>
      <c r="C200" s="8">
        <v>18</v>
      </c>
      <c r="D200" s="8" t="s">
        <v>176</v>
      </c>
      <c r="E200" s="9" t="s">
        <v>207</v>
      </c>
      <c r="F200" s="8">
        <v>1</v>
      </c>
      <c r="G200" s="10">
        <f t="shared" si="4"/>
        <v>101014.43333333333</v>
      </c>
      <c r="H200" s="11">
        <f t="shared" si="5"/>
        <v>50507.216666666667</v>
      </c>
      <c r="I200" s="12">
        <v>151521.65</v>
      </c>
    </row>
    <row r="201" spans="1:9" ht="32" x14ac:dyDescent="0.2">
      <c r="A201" s="8">
        <v>6400</v>
      </c>
      <c r="B201" s="8">
        <v>210</v>
      </c>
      <c r="C201" s="8">
        <v>18</v>
      </c>
      <c r="D201" s="8" t="s">
        <v>176</v>
      </c>
      <c r="E201" s="9" t="s">
        <v>208</v>
      </c>
      <c r="F201" s="8"/>
      <c r="G201" s="10">
        <f t="shared" si="4"/>
        <v>10929.76</v>
      </c>
      <c r="H201" s="11">
        <f t="shared" si="5"/>
        <v>5464.88</v>
      </c>
      <c r="I201" s="12">
        <v>16394.64</v>
      </c>
    </row>
    <row r="202" spans="1:9" ht="32" x14ac:dyDescent="0.2">
      <c r="A202" s="8">
        <v>6400</v>
      </c>
      <c r="B202" s="8">
        <v>220</v>
      </c>
      <c r="C202" s="8">
        <v>18</v>
      </c>
      <c r="D202" s="8" t="s">
        <v>176</v>
      </c>
      <c r="E202" s="9" t="s">
        <v>209</v>
      </c>
      <c r="F202" s="8"/>
      <c r="G202" s="10">
        <f t="shared" si="4"/>
        <v>7727.6066666666666</v>
      </c>
      <c r="H202" s="11">
        <f t="shared" si="5"/>
        <v>3863.8033333333333</v>
      </c>
      <c r="I202" s="12">
        <v>11591.41</v>
      </c>
    </row>
    <row r="203" spans="1:9" ht="32" x14ac:dyDescent="0.2">
      <c r="A203" s="8">
        <v>6400</v>
      </c>
      <c r="B203" s="8">
        <v>230</v>
      </c>
      <c r="C203" s="8">
        <v>18</v>
      </c>
      <c r="D203" s="8" t="s">
        <v>176</v>
      </c>
      <c r="E203" s="9" t="s">
        <v>210</v>
      </c>
      <c r="F203" s="8"/>
      <c r="G203" s="10">
        <f t="shared" si="4"/>
        <v>7746.2</v>
      </c>
      <c r="H203" s="11">
        <f t="shared" si="5"/>
        <v>3873.1</v>
      </c>
      <c r="I203" s="12">
        <v>11619.3</v>
      </c>
    </row>
    <row r="204" spans="1:9" ht="32" x14ac:dyDescent="0.2">
      <c r="A204" s="8">
        <v>6400</v>
      </c>
      <c r="B204" s="8">
        <v>130</v>
      </c>
      <c r="C204" s="8">
        <v>19</v>
      </c>
      <c r="D204" s="8" t="s">
        <v>176</v>
      </c>
      <c r="E204" s="9" t="s">
        <v>211</v>
      </c>
      <c r="F204" s="8"/>
      <c r="G204" s="10">
        <f t="shared" si="4"/>
        <v>26666.666666666668</v>
      </c>
      <c r="H204" s="11">
        <f t="shared" si="5"/>
        <v>13333.333333333334</v>
      </c>
      <c r="I204" s="12">
        <v>40000</v>
      </c>
    </row>
    <row r="205" spans="1:9" ht="32" x14ac:dyDescent="0.2">
      <c r="A205" s="8">
        <v>6400</v>
      </c>
      <c r="B205" s="8">
        <v>210</v>
      </c>
      <c r="C205" s="8">
        <v>19</v>
      </c>
      <c r="D205" s="8" t="s">
        <v>176</v>
      </c>
      <c r="E205" s="9" t="s">
        <v>212</v>
      </c>
      <c r="F205" s="8"/>
      <c r="G205" s="10">
        <f t="shared" si="4"/>
        <v>2885.3333333333335</v>
      </c>
      <c r="H205" s="11">
        <f t="shared" si="5"/>
        <v>1442.6666666666667</v>
      </c>
      <c r="I205" s="12">
        <v>4328</v>
      </c>
    </row>
    <row r="206" spans="1:9" ht="16" x14ac:dyDescent="0.2">
      <c r="A206" s="8">
        <v>6400</v>
      </c>
      <c r="B206" s="8">
        <v>220</v>
      </c>
      <c r="C206" s="8">
        <v>19</v>
      </c>
      <c r="D206" s="8" t="s">
        <v>176</v>
      </c>
      <c r="E206" s="9" t="s">
        <v>213</v>
      </c>
      <c r="F206" s="8"/>
      <c r="G206" s="10">
        <f t="shared" si="4"/>
        <v>2040</v>
      </c>
      <c r="H206" s="11">
        <f t="shared" si="5"/>
        <v>1020</v>
      </c>
      <c r="I206" s="12">
        <v>3060</v>
      </c>
    </row>
    <row r="207" spans="1:9" ht="48" x14ac:dyDescent="0.2">
      <c r="A207" s="8">
        <v>6150</v>
      </c>
      <c r="B207" s="8">
        <v>120</v>
      </c>
      <c r="C207" s="8">
        <v>20</v>
      </c>
      <c r="D207" s="8" t="s">
        <v>176</v>
      </c>
      <c r="E207" s="9" t="s">
        <v>214</v>
      </c>
      <c r="F207" s="8"/>
      <c r="G207" s="10">
        <f t="shared" si="4"/>
        <v>3333.3333333333335</v>
      </c>
      <c r="H207" s="11">
        <f t="shared" si="5"/>
        <v>1666.6666666666667</v>
      </c>
      <c r="I207" s="12">
        <v>5000</v>
      </c>
    </row>
    <row r="208" spans="1:9" ht="16" x14ac:dyDescent="0.2">
      <c r="A208" s="8">
        <v>6150</v>
      </c>
      <c r="B208" s="8">
        <v>220</v>
      </c>
      <c r="C208" s="8">
        <v>20</v>
      </c>
      <c r="D208" s="8" t="s">
        <v>176</v>
      </c>
      <c r="E208" s="9" t="s">
        <v>215</v>
      </c>
      <c r="F208" s="8"/>
      <c r="G208" s="10">
        <f t="shared" si="4"/>
        <v>254.66666666666666</v>
      </c>
      <c r="H208" s="11">
        <f t="shared" si="5"/>
        <v>127.33333333333333</v>
      </c>
      <c r="I208" s="12">
        <v>382</v>
      </c>
    </row>
    <row r="209" spans="1:9" ht="32" x14ac:dyDescent="0.2">
      <c r="A209" s="8">
        <v>6190</v>
      </c>
      <c r="B209" s="8">
        <v>130</v>
      </c>
      <c r="C209" s="8">
        <v>21</v>
      </c>
      <c r="D209" s="8" t="s">
        <v>176</v>
      </c>
      <c r="E209" s="9" t="s">
        <v>216</v>
      </c>
      <c r="F209" s="8"/>
      <c r="G209" s="15"/>
      <c r="H209" s="16"/>
      <c r="I209" s="17">
        <v>196030</v>
      </c>
    </row>
    <row r="210" spans="1:9" ht="16" x14ac:dyDescent="0.2">
      <c r="A210" s="8">
        <v>6190</v>
      </c>
      <c r="B210" s="8">
        <v>220</v>
      </c>
      <c r="C210" s="8">
        <v>21</v>
      </c>
      <c r="D210" s="8" t="s">
        <v>176</v>
      </c>
      <c r="E210" s="9" t="s">
        <v>217</v>
      </c>
      <c r="F210" s="8"/>
      <c r="G210" s="15"/>
      <c r="H210" s="16"/>
      <c r="I210" s="17">
        <v>17832.77</v>
      </c>
    </row>
    <row r="211" spans="1:9" ht="32" x14ac:dyDescent="0.2">
      <c r="A211" s="8">
        <v>6400</v>
      </c>
      <c r="B211" s="8">
        <v>130</v>
      </c>
      <c r="C211" s="8">
        <v>22</v>
      </c>
      <c r="D211" s="8" t="s">
        <v>176</v>
      </c>
      <c r="E211" s="9" t="s">
        <v>218</v>
      </c>
      <c r="F211" s="8">
        <v>1</v>
      </c>
      <c r="G211" s="10">
        <f>I211*2/3</f>
        <v>135986.44</v>
      </c>
      <c r="H211" s="11">
        <f>I211*1/3</f>
        <v>67993.22</v>
      </c>
      <c r="I211" s="12">
        <v>203979.66</v>
      </c>
    </row>
    <row r="212" spans="1:9" ht="32" x14ac:dyDescent="0.2">
      <c r="A212" s="8">
        <v>6400</v>
      </c>
      <c r="B212" s="8">
        <v>210</v>
      </c>
      <c r="C212" s="8">
        <v>22</v>
      </c>
      <c r="D212" s="8" t="s">
        <v>176</v>
      </c>
      <c r="E212" s="9" t="s">
        <v>219</v>
      </c>
      <c r="F212" s="8"/>
      <c r="G212" s="10">
        <f>I212*2/3</f>
        <v>14713.733333333332</v>
      </c>
      <c r="H212" s="11">
        <f>I212*1/3</f>
        <v>7356.8666666666659</v>
      </c>
      <c r="I212" s="12">
        <v>22070.6</v>
      </c>
    </row>
    <row r="213" spans="1:9" ht="32" x14ac:dyDescent="0.2">
      <c r="A213" s="8">
        <v>6400</v>
      </c>
      <c r="B213" s="8">
        <v>220</v>
      </c>
      <c r="C213" s="8">
        <v>22</v>
      </c>
      <c r="D213" s="8" t="s">
        <v>176</v>
      </c>
      <c r="E213" s="9" t="s">
        <v>220</v>
      </c>
      <c r="F213" s="8"/>
      <c r="G213" s="10">
        <f>I213*2/3</f>
        <v>10402.960000000001</v>
      </c>
      <c r="H213" s="11">
        <f>I213*1/3</f>
        <v>5201.4800000000005</v>
      </c>
      <c r="I213" s="12">
        <v>15604.44</v>
      </c>
    </row>
    <row r="214" spans="1:9" ht="32" x14ac:dyDescent="0.2">
      <c r="A214" s="8">
        <v>6400</v>
      </c>
      <c r="B214" s="8">
        <v>230</v>
      </c>
      <c r="C214" s="8">
        <v>22</v>
      </c>
      <c r="D214" s="8" t="s">
        <v>176</v>
      </c>
      <c r="E214" s="9" t="s">
        <v>221</v>
      </c>
      <c r="F214" s="8"/>
      <c r="G214" s="10">
        <f>I214*2/3</f>
        <v>7746.2</v>
      </c>
      <c r="H214" s="11">
        <f>I214*1/3</f>
        <v>3873.1</v>
      </c>
      <c r="I214" s="12">
        <v>11619.3</v>
      </c>
    </row>
    <row r="215" spans="1:9" ht="48" x14ac:dyDescent="0.2">
      <c r="A215" s="8">
        <v>6400</v>
      </c>
      <c r="B215" s="8">
        <v>394</v>
      </c>
      <c r="C215" s="8">
        <v>22</v>
      </c>
      <c r="D215" s="8" t="s">
        <v>176</v>
      </c>
      <c r="E215" s="9" t="s">
        <v>222</v>
      </c>
      <c r="F215" s="8"/>
      <c r="G215" s="10">
        <f>I215*2/3</f>
        <v>1164484</v>
      </c>
      <c r="H215" s="11">
        <f>I215*1/3</f>
        <v>582242</v>
      </c>
      <c r="I215" s="12">
        <v>1746726</v>
      </c>
    </row>
    <row r="216" spans="1:9" ht="16" x14ac:dyDescent="0.2">
      <c r="A216" s="8">
        <v>6400</v>
      </c>
      <c r="B216" s="8">
        <v>510</v>
      </c>
      <c r="C216" s="8">
        <v>1</v>
      </c>
      <c r="D216" s="8" t="s">
        <v>223</v>
      </c>
      <c r="E216" s="9" t="s">
        <v>224</v>
      </c>
      <c r="F216" s="8"/>
      <c r="G216" s="10">
        <f t="shared" ref="G216:G281" si="6">I216*2/3</f>
        <v>400</v>
      </c>
      <c r="H216" s="11">
        <f t="shared" ref="H216:H281" si="7">I216*1/3</f>
        <v>200</v>
      </c>
      <c r="I216" s="12">
        <v>600</v>
      </c>
    </row>
    <row r="217" spans="1:9" ht="32" x14ac:dyDescent="0.2">
      <c r="A217" s="8">
        <v>5200</v>
      </c>
      <c r="B217" s="8">
        <v>369</v>
      </c>
      <c r="C217" s="8">
        <v>2</v>
      </c>
      <c r="D217" s="8" t="s">
        <v>223</v>
      </c>
      <c r="E217" s="9" t="s">
        <v>225</v>
      </c>
      <c r="F217" s="8"/>
      <c r="G217" s="10">
        <f t="shared" si="6"/>
        <v>1116.6666666666667</v>
      </c>
      <c r="H217" s="11">
        <f t="shared" si="7"/>
        <v>558.33333333333337</v>
      </c>
      <c r="I217" s="12">
        <v>1675</v>
      </c>
    </row>
    <row r="218" spans="1:9" ht="32" x14ac:dyDescent="0.2">
      <c r="A218" s="8">
        <v>5200</v>
      </c>
      <c r="B218" s="8">
        <v>519</v>
      </c>
      <c r="C218" s="8">
        <v>3</v>
      </c>
      <c r="D218" s="8" t="s">
        <v>223</v>
      </c>
      <c r="E218" s="9" t="s">
        <v>226</v>
      </c>
      <c r="F218" s="8"/>
      <c r="G218" s="10">
        <f t="shared" si="6"/>
        <v>461.33333333333331</v>
      </c>
      <c r="H218" s="11">
        <f t="shared" si="7"/>
        <v>230.66666666666666</v>
      </c>
      <c r="I218" s="12">
        <v>692</v>
      </c>
    </row>
    <row r="219" spans="1:9" ht="32" x14ac:dyDescent="0.2">
      <c r="A219" s="8">
        <v>5200</v>
      </c>
      <c r="B219" s="8">
        <v>369</v>
      </c>
      <c r="C219" s="8">
        <v>3</v>
      </c>
      <c r="D219" s="8" t="s">
        <v>223</v>
      </c>
      <c r="E219" s="9" t="s">
        <v>227</v>
      </c>
      <c r="F219" s="8"/>
      <c r="G219" s="10">
        <f t="shared" si="6"/>
        <v>1426.6666666666667</v>
      </c>
      <c r="H219" s="11">
        <f t="shared" si="7"/>
        <v>713.33333333333337</v>
      </c>
      <c r="I219" s="12">
        <v>2140</v>
      </c>
    </row>
    <row r="220" spans="1:9" ht="16" x14ac:dyDescent="0.2">
      <c r="A220" s="8">
        <v>2000</v>
      </c>
      <c r="B220" s="8">
        <v>510</v>
      </c>
      <c r="C220" s="8">
        <v>3</v>
      </c>
      <c r="D220" s="8" t="s">
        <v>223</v>
      </c>
      <c r="E220" s="9" t="s">
        <v>228</v>
      </c>
      <c r="F220" s="8"/>
      <c r="G220" s="10">
        <f t="shared" si="6"/>
        <v>159.93333333333334</v>
      </c>
      <c r="H220" s="11">
        <f t="shared" si="7"/>
        <v>79.966666666666669</v>
      </c>
      <c r="I220" s="12">
        <v>239.9</v>
      </c>
    </row>
    <row r="221" spans="1:9" ht="32" x14ac:dyDescent="0.2">
      <c r="A221" s="8">
        <v>6400</v>
      </c>
      <c r="B221" s="8">
        <v>330</v>
      </c>
      <c r="C221" s="8">
        <v>4</v>
      </c>
      <c r="D221" s="8" t="s">
        <v>223</v>
      </c>
      <c r="E221" s="9" t="s">
        <v>229</v>
      </c>
      <c r="F221" s="8"/>
      <c r="G221" s="10">
        <f t="shared" si="6"/>
        <v>516.66666666666663</v>
      </c>
      <c r="H221" s="11">
        <f t="shared" si="7"/>
        <v>258.33333333333331</v>
      </c>
      <c r="I221" s="12">
        <v>775</v>
      </c>
    </row>
    <row r="222" spans="1:9" ht="48" x14ac:dyDescent="0.2">
      <c r="A222" s="8">
        <v>5200</v>
      </c>
      <c r="B222" s="8">
        <v>120</v>
      </c>
      <c r="C222" s="8">
        <v>5</v>
      </c>
      <c r="D222" s="8" t="s">
        <v>223</v>
      </c>
      <c r="E222" s="9" t="s">
        <v>230</v>
      </c>
      <c r="F222" s="8"/>
      <c r="G222" s="10">
        <f t="shared" si="6"/>
        <v>5433.333333333333</v>
      </c>
      <c r="H222" s="11">
        <f t="shared" si="7"/>
        <v>2716.6666666666665</v>
      </c>
      <c r="I222" s="12">
        <v>8150</v>
      </c>
    </row>
    <row r="223" spans="1:9" ht="32" x14ac:dyDescent="0.2">
      <c r="A223" s="8">
        <v>5200</v>
      </c>
      <c r="B223" s="8">
        <v>210</v>
      </c>
      <c r="C223" s="8">
        <v>5</v>
      </c>
      <c r="D223" s="8" t="s">
        <v>223</v>
      </c>
      <c r="E223" s="9" t="s">
        <v>231</v>
      </c>
      <c r="F223" s="8"/>
      <c r="G223" s="10">
        <f t="shared" si="6"/>
        <v>587.88666666666666</v>
      </c>
      <c r="H223" s="11">
        <f t="shared" si="7"/>
        <v>293.94333333333333</v>
      </c>
      <c r="I223" s="12">
        <v>881.83</v>
      </c>
    </row>
    <row r="224" spans="1:9" ht="32" x14ac:dyDescent="0.2">
      <c r="A224" s="8">
        <v>5200</v>
      </c>
      <c r="B224" s="8">
        <v>230</v>
      </c>
      <c r="C224" s="8">
        <v>5</v>
      </c>
      <c r="D224" s="8" t="s">
        <v>223</v>
      </c>
      <c r="E224" s="9" t="s">
        <v>232</v>
      </c>
      <c r="F224" s="8"/>
      <c r="G224" s="10">
        <f t="shared" si="6"/>
        <v>415.65333333333336</v>
      </c>
      <c r="H224" s="11">
        <f t="shared" si="7"/>
        <v>207.82666666666668</v>
      </c>
      <c r="I224" s="12">
        <v>623.48</v>
      </c>
    </row>
    <row r="225" spans="1:9" ht="48" x14ac:dyDescent="0.2">
      <c r="A225" s="8">
        <v>5200</v>
      </c>
      <c r="B225" s="8">
        <v>510</v>
      </c>
      <c r="C225" s="8">
        <v>6</v>
      </c>
      <c r="D225" s="8" t="s">
        <v>223</v>
      </c>
      <c r="E225" s="9" t="s">
        <v>233</v>
      </c>
      <c r="F225" s="8"/>
      <c r="G225" s="10">
        <f t="shared" si="6"/>
        <v>3100</v>
      </c>
      <c r="H225" s="11">
        <f t="shared" si="7"/>
        <v>1550</v>
      </c>
      <c r="I225" s="12">
        <v>4650</v>
      </c>
    </row>
    <row r="226" spans="1:9" ht="32" x14ac:dyDescent="0.2">
      <c r="A226" s="8">
        <v>5200</v>
      </c>
      <c r="B226" s="8">
        <v>310</v>
      </c>
      <c r="C226" s="8">
        <v>6</v>
      </c>
      <c r="D226" s="8" t="s">
        <v>223</v>
      </c>
      <c r="E226" s="9" t="s">
        <v>234</v>
      </c>
      <c r="F226" s="8"/>
      <c r="G226" s="10">
        <f t="shared" si="6"/>
        <v>3333.3333333333335</v>
      </c>
      <c r="H226" s="11">
        <f t="shared" si="7"/>
        <v>1666.6666666666667</v>
      </c>
      <c r="I226" s="12">
        <v>5000</v>
      </c>
    </row>
    <row r="227" spans="1:9" ht="48" x14ac:dyDescent="0.2">
      <c r="A227" s="8">
        <v>5200</v>
      </c>
      <c r="B227" s="8">
        <v>510</v>
      </c>
      <c r="C227" s="8">
        <v>7</v>
      </c>
      <c r="D227" s="8" t="s">
        <v>223</v>
      </c>
      <c r="E227" s="9" t="s">
        <v>235</v>
      </c>
      <c r="F227" s="8"/>
      <c r="G227" s="10">
        <f t="shared" si="6"/>
        <v>3265.3333333333335</v>
      </c>
      <c r="H227" s="11">
        <f t="shared" si="7"/>
        <v>1632.6666666666667</v>
      </c>
      <c r="I227" s="12">
        <v>4898</v>
      </c>
    </row>
    <row r="228" spans="1:9" ht="32" x14ac:dyDescent="0.2">
      <c r="A228" s="8">
        <v>5200</v>
      </c>
      <c r="B228" s="8">
        <v>369</v>
      </c>
      <c r="C228" s="8">
        <v>8</v>
      </c>
      <c r="D228" s="8" t="s">
        <v>223</v>
      </c>
      <c r="E228" s="9" t="s">
        <v>236</v>
      </c>
      <c r="F228" s="8"/>
      <c r="G228" s="10">
        <f t="shared" si="6"/>
        <v>36402</v>
      </c>
      <c r="H228" s="11">
        <f t="shared" si="7"/>
        <v>18201</v>
      </c>
      <c r="I228" s="12">
        <v>54603</v>
      </c>
    </row>
    <row r="229" spans="1:9" ht="48" x14ac:dyDescent="0.2">
      <c r="A229" s="8">
        <v>6400</v>
      </c>
      <c r="B229" s="8">
        <v>390</v>
      </c>
      <c r="C229" s="8">
        <v>9</v>
      </c>
      <c r="D229" s="8" t="s">
        <v>223</v>
      </c>
      <c r="E229" s="9" t="s">
        <v>237</v>
      </c>
      <c r="F229" s="8"/>
      <c r="G229" s="10">
        <f t="shared" si="6"/>
        <v>1210</v>
      </c>
      <c r="H229" s="11">
        <f t="shared" si="7"/>
        <v>605</v>
      </c>
      <c r="I229" s="12">
        <v>1815</v>
      </c>
    </row>
    <row r="230" spans="1:9" ht="32" x14ac:dyDescent="0.2">
      <c r="A230" s="8">
        <v>5200</v>
      </c>
      <c r="B230" s="8">
        <v>369</v>
      </c>
      <c r="C230" s="8">
        <v>10</v>
      </c>
      <c r="D230" s="8" t="s">
        <v>223</v>
      </c>
      <c r="E230" s="9" t="s">
        <v>238</v>
      </c>
      <c r="F230" s="8"/>
      <c r="G230" s="10">
        <f t="shared" si="6"/>
        <v>3730</v>
      </c>
      <c r="H230" s="11">
        <f t="shared" si="7"/>
        <v>1865</v>
      </c>
      <c r="I230" s="12">
        <v>5595</v>
      </c>
    </row>
    <row r="231" spans="1:9" ht="32" x14ac:dyDescent="0.2">
      <c r="A231" s="8">
        <v>5200</v>
      </c>
      <c r="B231" s="8">
        <v>510</v>
      </c>
      <c r="C231" s="8">
        <v>10</v>
      </c>
      <c r="D231" s="8" t="s">
        <v>223</v>
      </c>
      <c r="E231" s="9" t="s">
        <v>239</v>
      </c>
      <c r="F231" s="8"/>
      <c r="G231" s="10">
        <f t="shared" si="6"/>
        <v>500</v>
      </c>
      <c r="H231" s="11">
        <f t="shared" si="7"/>
        <v>250</v>
      </c>
      <c r="I231" s="12">
        <v>750</v>
      </c>
    </row>
    <row r="232" spans="1:9" ht="32" x14ac:dyDescent="0.2">
      <c r="A232" s="8">
        <v>5200</v>
      </c>
      <c r="B232" s="8">
        <v>510</v>
      </c>
      <c r="C232" s="8">
        <v>11</v>
      </c>
      <c r="D232" s="8" t="s">
        <v>223</v>
      </c>
      <c r="E232" s="9" t="s">
        <v>240</v>
      </c>
      <c r="F232" s="8"/>
      <c r="G232" s="10">
        <f t="shared" si="6"/>
        <v>19500</v>
      </c>
      <c r="H232" s="11">
        <f t="shared" si="7"/>
        <v>9750</v>
      </c>
      <c r="I232" s="12">
        <v>29250</v>
      </c>
    </row>
    <row r="233" spans="1:9" ht="16" x14ac:dyDescent="0.2">
      <c r="A233" s="8">
        <v>6400</v>
      </c>
      <c r="B233" s="8">
        <v>330</v>
      </c>
      <c r="C233" s="8">
        <v>12</v>
      </c>
      <c r="D233" s="8" t="s">
        <v>223</v>
      </c>
      <c r="E233" s="9" t="s">
        <v>241</v>
      </c>
      <c r="F233" s="8"/>
      <c r="G233" s="10">
        <f t="shared" si="6"/>
        <v>1013.3333333333334</v>
      </c>
      <c r="H233" s="11">
        <f t="shared" si="7"/>
        <v>506.66666666666669</v>
      </c>
      <c r="I233" s="12">
        <v>1520</v>
      </c>
    </row>
    <row r="234" spans="1:9" ht="32" x14ac:dyDescent="0.2">
      <c r="A234" s="8">
        <v>5200</v>
      </c>
      <c r="B234" s="8">
        <v>510</v>
      </c>
      <c r="C234" s="8">
        <v>13</v>
      </c>
      <c r="D234" s="8" t="s">
        <v>223</v>
      </c>
      <c r="E234" s="9" t="s">
        <v>242</v>
      </c>
      <c r="F234" s="8"/>
      <c r="G234" s="10">
        <f t="shared" si="6"/>
        <v>23333.333333333332</v>
      </c>
      <c r="H234" s="11">
        <f t="shared" si="7"/>
        <v>11666.666666666666</v>
      </c>
      <c r="I234" s="12">
        <v>35000</v>
      </c>
    </row>
    <row r="235" spans="1:9" ht="48" x14ac:dyDescent="0.2">
      <c r="A235" s="8">
        <v>5200</v>
      </c>
      <c r="B235" s="8">
        <v>510</v>
      </c>
      <c r="C235" s="8">
        <v>14</v>
      </c>
      <c r="D235" s="8" t="s">
        <v>223</v>
      </c>
      <c r="E235" s="9" t="s">
        <v>243</v>
      </c>
      <c r="F235" s="8"/>
      <c r="G235" s="10">
        <f t="shared" si="6"/>
        <v>1266.6666666666667</v>
      </c>
      <c r="H235" s="11">
        <f t="shared" si="7"/>
        <v>633.33333333333337</v>
      </c>
      <c r="I235" s="12">
        <v>1900</v>
      </c>
    </row>
    <row r="236" spans="1:9" ht="48" x14ac:dyDescent="0.2">
      <c r="A236" s="8">
        <v>6400</v>
      </c>
      <c r="B236" s="8">
        <v>310</v>
      </c>
      <c r="C236" s="8">
        <v>15</v>
      </c>
      <c r="D236" s="8" t="s">
        <v>223</v>
      </c>
      <c r="E236" s="9" t="s">
        <v>244</v>
      </c>
      <c r="F236" s="8"/>
      <c r="G236" s="10">
        <f t="shared" si="6"/>
        <v>6666.666666666667</v>
      </c>
      <c r="H236" s="11">
        <f t="shared" si="7"/>
        <v>3333.3333333333335</v>
      </c>
      <c r="I236" s="12">
        <v>10000</v>
      </c>
    </row>
    <row r="237" spans="1:9" ht="32" x14ac:dyDescent="0.2">
      <c r="A237" s="8">
        <v>6400</v>
      </c>
      <c r="B237" s="8">
        <v>310</v>
      </c>
      <c r="C237" s="8">
        <v>16</v>
      </c>
      <c r="D237" s="8" t="s">
        <v>223</v>
      </c>
      <c r="E237" s="9" t="s">
        <v>245</v>
      </c>
      <c r="F237" s="8"/>
      <c r="G237" s="10">
        <f t="shared" si="6"/>
        <v>3850</v>
      </c>
      <c r="H237" s="11">
        <f t="shared" si="7"/>
        <v>1925</v>
      </c>
      <c r="I237" s="12">
        <v>5775</v>
      </c>
    </row>
    <row r="238" spans="1:9" ht="16" x14ac:dyDescent="0.2">
      <c r="A238" s="8">
        <v>5200</v>
      </c>
      <c r="B238" s="8">
        <v>330</v>
      </c>
      <c r="C238" s="8">
        <v>17</v>
      </c>
      <c r="D238" s="8" t="s">
        <v>223</v>
      </c>
      <c r="E238" s="9" t="s">
        <v>246</v>
      </c>
      <c r="F238" s="8"/>
      <c r="G238" s="10">
        <f t="shared" si="6"/>
        <v>2933.3333333333335</v>
      </c>
      <c r="H238" s="11">
        <f t="shared" si="7"/>
        <v>1466.6666666666667</v>
      </c>
      <c r="I238" s="14">
        <v>4400</v>
      </c>
    </row>
    <row r="239" spans="1:9" ht="80" x14ac:dyDescent="0.2">
      <c r="A239" s="8">
        <v>5200</v>
      </c>
      <c r="B239" s="8">
        <v>510</v>
      </c>
      <c r="C239" s="8">
        <v>18</v>
      </c>
      <c r="D239" s="8" t="s">
        <v>223</v>
      </c>
      <c r="E239" s="9" t="s">
        <v>247</v>
      </c>
      <c r="F239" s="8"/>
      <c r="G239" s="10">
        <f t="shared" si="6"/>
        <v>1266.6666666666667</v>
      </c>
      <c r="H239" s="11">
        <f t="shared" si="7"/>
        <v>633.33333333333337</v>
      </c>
      <c r="I239" s="12">
        <v>1900</v>
      </c>
    </row>
    <row r="240" spans="1:9" ht="16" x14ac:dyDescent="0.2">
      <c r="A240" s="8">
        <v>5200</v>
      </c>
      <c r="B240" s="8">
        <v>510</v>
      </c>
      <c r="C240" s="8">
        <v>19</v>
      </c>
      <c r="D240" s="8" t="s">
        <v>223</v>
      </c>
      <c r="E240" s="9" t="s">
        <v>248</v>
      </c>
      <c r="F240" s="8"/>
      <c r="G240" s="10">
        <f t="shared" si="6"/>
        <v>2000</v>
      </c>
      <c r="H240" s="11">
        <f t="shared" si="7"/>
        <v>1000</v>
      </c>
      <c r="I240" s="12">
        <v>3000</v>
      </c>
    </row>
    <row r="241" spans="1:9" ht="16" x14ac:dyDescent="0.2">
      <c r="A241" s="8">
        <v>6300</v>
      </c>
      <c r="B241" s="8">
        <v>510</v>
      </c>
      <c r="C241" s="8">
        <v>20</v>
      </c>
      <c r="D241" s="8" t="s">
        <v>223</v>
      </c>
      <c r="E241" s="9" t="s">
        <v>249</v>
      </c>
      <c r="F241" s="8"/>
      <c r="G241" s="10">
        <f t="shared" si="6"/>
        <v>266.66666666666669</v>
      </c>
      <c r="H241" s="11">
        <f t="shared" si="7"/>
        <v>133.33333333333334</v>
      </c>
      <c r="I241" s="12">
        <v>400</v>
      </c>
    </row>
    <row r="242" spans="1:9" ht="32" x14ac:dyDescent="0.2">
      <c r="A242" s="8">
        <v>6400</v>
      </c>
      <c r="B242" s="8">
        <v>310</v>
      </c>
      <c r="C242" s="8">
        <v>20</v>
      </c>
      <c r="D242" s="8" t="s">
        <v>223</v>
      </c>
      <c r="E242" s="9" t="s">
        <v>250</v>
      </c>
      <c r="F242" s="8"/>
      <c r="G242" s="10">
        <f t="shared" si="6"/>
        <v>2666.6666666666665</v>
      </c>
      <c r="H242" s="11">
        <f t="shared" si="7"/>
        <v>1333.3333333333333</v>
      </c>
      <c r="I242" s="12">
        <v>4000</v>
      </c>
    </row>
    <row r="243" spans="1:9" ht="16" x14ac:dyDescent="0.2">
      <c r="A243" s="8">
        <v>5200</v>
      </c>
      <c r="B243" s="8">
        <v>350</v>
      </c>
      <c r="C243" s="8">
        <v>21</v>
      </c>
      <c r="D243" s="8" t="s">
        <v>223</v>
      </c>
      <c r="E243" s="9" t="s">
        <v>251</v>
      </c>
      <c r="F243" s="8"/>
      <c r="G243" s="10">
        <f t="shared" si="6"/>
        <v>10000</v>
      </c>
      <c r="H243" s="11">
        <f t="shared" si="7"/>
        <v>5000</v>
      </c>
      <c r="I243" s="12">
        <v>15000</v>
      </c>
    </row>
    <row r="244" spans="1:9" ht="32" x14ac:dyDescent="0.2">
      <c r="A244" s="8">
        <v>5200</v>
      </c>
      <c r="B244" s="8">
        <v>510</v>
      </c>
      <c r="C244" s="8">
        <v>21</v>
      </c>
      <c r="D244" s="8" t="s">
        <v>223</v>
      </c>
      <c r="E244" s="9" t="s">
        <v>252</v>
      </c>
      <c r="F244" s="8"/>
      <c r="G244" s="10">
        <f t="shared" si="6"/>
        <v>8066.666666666667</v>
      </c>
      <c r="H244" s="11">
        <f t="shared" si="7"/>
        <v>4033.3333333333335</v>
      </c>
      <c r="I244" s="12">
        <v>12100</v>
      </c>
    </row>
    <row r="245" spans="1:9" ht="32" x14ac:dyDescent="0.2">
      <c r="A245" s="8">
        <v>5200</v>
      </c>
      <c r="B245" s="8">
        <v>642</v>
      </c>
      <c r="C245" s="8">
        <v>21</v>
      </c>
      <c r="D245" s="8" t="s">
        <v>223</v>
      </c>
      <c r="E245" s="9" t="s">
        <v>253</v>
      </c>
      <c r="F245" s="8"/>
      <c r="G245" s="10">
        <f t="shared" si="6"/>
        <v>24000</v>
      </c>
      <c r="H245" s="11">
        <f t="shared" si="7"/>
        <v>12000</v>
      </c>
      <c r="I245" s="12">
        <v>36000</v>
      </c>
    </row>
    <row r="246" spans="1:9" ht="16" x14ac:dyDescent="0.2">
      <c r="A246" s="8">
        <v>5200</v>
      </c>
      <c r="B246" s="8">
        <v>643</v>
      </c>
      <c r="C246" s="8">
        <v>21</v>
      </c>
      <c r="D246" s="8" t="s">
        <v>223</v>
      </c>
      <c r="E246" s="9" t="s">
        <v>254</v>
      </c>
      <c r="F246" s="8"/>
      <c r="G246" s="10">
        <f t="shared" si="6"/>
        <v>5666.666666666667</v>
      </c>
      <c r="H246" s="11">
        <f t="shared" si="7"/>
        <v>2833.3333333333335</v>
      </c>
      <c r="I246" s="12">
        <v>8500</v>
      </c>
    </row>
    <row r="247" spans="1:9" ht="32" x14ac:dyDescent="0.2">
      <c r="A247" s="8">
        <v>6400</v>
      </c>
      <c r="B247" s="8">
        <v>510</v>
      </c>
      <c r="C247" s="8">
        <v>22</v>
      </c>
      <c r="D247" s="8" t="s">
        <v>223</v>
      </c>
      <c r="E247" s="9" t="s">
        <v>255</v>
      </c>
      <c r="F247" s="8"/>
      <c r="G247" s="10">
        <f>I247*2/3</f>
        <v>19500</v>
      </c>
      <c r="H247" s="11">
        <f>I247*1/3</f>
        <v>9750</v>
      </c>
      <c r="I247" s="12">
        <v>29250</v>
      </c>
    </row>
    <row r="248" spans="1:9" ht="32" x14ac:dyDescent="0.2">
      <c r="A248" s="8">
        <v>6140</v>
      </c>
      <c r="B248" s="8">
        <v>369</v>
      </c>
      <c r="C248" s="8">
        <v>23</v>
      </c>
      <c r="D248" s="8" t="s">
        <v>223</v>
      </c>
      <c r="E248" s="9" t="s">
        <v>256</v>
      </c>
      <c r="F248" s="8"/>
      <c r="G248" s="10">
        <f t="shared" si="6"/>
        <v>333533.33333333331</v>
      </c>
      <c r="H248" s="11">
        <f t="shared" si="7"/>
        <v>166766.66666666666</v>
      </c>
      <c r="I248" s="12">
        <v>500300</v>
      </c>
    </row>
    <row r="249" spans="1:9" ht="32" x14ac:dyDescent="0.2">
      <c r="A249" s="8">
        <v>5100</v>
      </c>
      <c r="B249" s="8">
        <v>394</v>
      </c>
      <c r="C249" s="8">
        <v>24</v>
      </c>
      <c r="D249" s="8" t="s">
        <v>223</v>
      </c>
      <c r="E249" s="9" t="s">
        <v>257</v>
      </c>
      <c r="F249" s="8"/>
      <c r="G249" s="10">
        <f t="shared" si="6"/>
        <v>133333.33333333334</v>
      </c>
      <c r="H249" s="11">
        <f t="shared" si="7"/>
        <v>66666.666666666672</v>
      </c>
      <c r="I249" s="12">
        <v>200000</v>
      </c>
    </row>
    <row r="250" spans="1:9" ht="48" x14ac:dyDescent="0.2">
      <c r="A250" s="8">
        <v>6400</v>
      </c>
      <c r="B250" s="8">
        <v>310</v>
      </c>
      <c r="C250" s="8">
        <v>1</v>
      </c>
      <c r="D250" s="8" t="s">
        <v>258</v>
      </c>
      <c r="E250" s="9" t="s">
        <v>259</v>
      </c>
      <c r="F250" s="8"/>
      <c r="G250" s="10">
        <f t="shared" si="6"/>
        <v>50000</v>
      </c>
      <c r="H250" s="11">
        <f t="shared" si="7"/>
        <v>25000</v>
      </c>
      <c r="I250" s="12">
        <v>75000</v>
      </c>
    </row>
    <row r="251" spans="1:9" ht="32" x14ac:dyDescent="0.2">
      <c r="A251" s="8">
        <v>5100</v>
      </c>
      <c r="B251" s="8">
        <v>120</v>
      </c>
      <c r="C251" s="8">
        <v>2</v>
      </c>
      <c r="D251" s="8" t="s">
        <v>258</v>
      </c>
      <c r="E251" s="9" t="s">
        <v>260</v>
      </c>
      <c r="F251" s="8">
        <v>1</v>
      </c>
      <c r="G251" s="10">
        <f t="shared" si="6"/>
        <v>128821.75333333334</v>
      </c>
      <c r="H251" s="11">
        <f t="shared" si="7"/>
        <v>64410.876666666671</v>
      </c>
      <c r="I251" s="12">
        <v>193232.63</v>
      </c>
    </row>
    <row r="252" spans="1:9" ht="32" x14ac:dyDescent="0.2">
      <c r="A252" s="8">
        <v>5100</v>
      </c>
      <c r="B252" s="8">
        <v>210</v>
      </c>
      <c r="C252" s="8">
        <v>2</v>
      </c>
      <c r="D252" s="8" t="s">
        <v>258</v>
      </c>
      <c r="E252" s="9" t="s">
        <v>261</v>
      </c>
      <c r="F252" s="8"/>
      <c r="G252" s="10">
        <f t="shared" si="6"/>
        <v>13938.513333333334</v>
      </c>
      <c r="H252" s="11">
        <f t="shared" si="7"/>
        <v>6969.2566666666671</v>
      </c>
      <c r="I252" s="12">
        <v>20907.77</v>
      </c>
    </row>
    <row r="253" spans="1:9" ht="32" x14ac:dyDescent="0.2">
      <c r="A253" s="8">
        <v>5100</v>
      </c>
      <c r="B253" s="8">
        <v>220</v>
      </c>
      <c r="C253" s="8">
        <v>2</v>
      </c>
      <c r="D253" s="8" t="s">
        <v>258</v>
      </c>
      <c r="E253" s="9" t="s">
        <v>262</v>
      </c>
      <c r="F253" s="8"/>
      <c r="G253" s="10">
        <f t="shared" si="6"/>
        <v>9854.8666666666668</v>
      </c>
      <c r="H253" s="11">
        <f t="shared" si="7"/>
        <v>4927.4333333333334</v>
      </c>
      <c r="I253" s="12">
        <v>14782.3</v>
      </c>
    </row>
    <row r="254" spans="1:9" ht="32" x14ac:dyDescent="0.2">
      <c r="A254" s="8">
        <v>5100</v>
      </c>
      <c r="B254" s="8">
        <v>230</v>
      </c>
      <c r="C254" s="8">
        <v>2</v>
      </c>
      <c r="D254" s="8" t="s">
        <v>258</v>
      </c>
      <c r="E254" s="9" t="s">
        <v>263</v>
      </c>
      <c r="F254" s="8"/>
      <c r="G254" s="10">
        <f t="shared" si="6"/>
        <v>7746.2</v>
      </c>
      <c r="H254" s="11">
        <f t="shared" si="7"/>
        <v>3873.1</v>
      </c>
      <c r="I254" s="12">
        <v>11619.3</v>
      </c>
    </row>
    <row r="255" spans="1:9" ht="48" x14ac:dyDescent="0.2">
      <c r="A255" s="8">
        <v>6400</v>
      </c>
      <c r="B255" s="8">
        <v>330</v>
      </c>
      <c r="C255" s="8">
        <v>3</v>
      </c>
      <c r="D255" s="8" t="s">
        <v>258</v>
      </c>
      <c r="E255" s="9" t="s">
        <v>264</v>
      </c>
      <c r="F255" s="8"/>
      <c r="G255" s="10">
        <f t="shared" si="6"/>
        <v>9200</v>
      </c>
      <c r="H255" s="11">
        <f t="shared" si="7"/>
        <v>4600</v>
      </c>
      <c r="I255" s="12">
        <v>13800</v>
      </c>
    </row>
    <row r="256" spans="1:9" ht="32" x14ac:dyDescent="0.2">
      <c r="A256" s="8">
        <v>6400</v>
      </c>
      <c r="B256" s="8">
        <v>310</v>
      </c>
      <c r="C256" s="8">
        <v>4</v>
      </c>
      <c r="D256" s="8" t="s">
        <v>258</v>
      </c>
      <c r="E256" s="9" t="s">
        <v>265</v>
      </c>
      <c r="F256" s="8"/>
      <c r="G256" s="10">
        <f t="shared" si="6"/>
        <v>200000</v>
      </c>
      <c r="H256" s="11">
        <f t="shared" si="7"/>
        <v>100000</v>
      </c>
      <c r="I256" s="12">
        <v>300000</v>
      </c>
    </row>
    <row r="257" spans="1:9" ht="48" x14ac:dyDescent="0.2">
      <c r="A257" s="8">
        <v>6400</v>
      </c>
      <c r="B257" s="8">
        <v>120</v>
      </c>
      <c r="C257" s="8">
        <v>5</v>
      </c>
      <c r="D257" s="8" t="s">
        <v>258</v>
      </c>
      <c r="E257" s="9" t="s">
        <v>266</v>
      </c>
      <c r="F257" s="8"/>
      <c r="G257" s="10">
        <f t="shared" si="6"/>
        <v>1393706.6666666667</v>
      </c>
      <c r="H257" s="11">
        <f t="shared" si="7"/>
        <v>696853.33333333337</v>
      </c>
      <c r="I257" s="12">
        <v>2090560</v>
      </c>
    </row>
    <row r="258" spans="1:9" ht="32" x14ac:dyDescent="0.2">
      <c r="A258" s="8">
        <v>6400</v>
      </c>
      <c r="B258" s="8">
        <v>220</v>
      </c>
      <c r="C258" s="8">
        <v>5</v>
      </c>
      <c r="D258" s="8" t="s">
        <v>258</v>
      </c>
      <c r="E258" s="9" t="s">
        <v>267</v>
      </c>
      <c r="F258" s="8"/>
      <c r="G258" s="10">
        <f t="shared" si="6"/>
        <v>106618.56</v>
      </c>
      <c r="H258" s="11">
        <f t="shared" si="7"/>
        <v>53309.279999999999</v>
      </c>
      <c r="I258" s="12">
        <v>159927.84</v>
      </c>
    </row>
    <row r="259" spans="1:9" ht="32" x14ac:dyDescent="0.2">
      <c r="A259" s="8">
        <v>6400</v>
      </c>
      <c r="B259" s="8">
        <v>510</v>
      </c>
      <c r="C259" s="8">
        <v>6</v>
      </c>
      <c r="D259" s="8" t="s">
        <v>258</v>
      </c>
      <c r="E259" s="9" t="s">
        <v>268</v>
      </c>
      <c r="F259" s="8"/>
      <c r="G259" s="10">
        <f t="shared" si="6"/>
        <v>40000</v>
      </c>
      <c r="H259" s="11">
        <f t="shared" si="7"/>
        <v>20000</v>
      </c>
      <c r="I259" s="12">
        <v>60000</v>
      </c>
    </row>
    <row r="260" spans="1:9" ht="16" x14ac:dyDescent="0.2">
      <c r="A260" s="8">
        <v>6400</v>
      </c>
      <c r="B260" s="8">
        <v>330</v>
      </c>
      <c r="C260" s="8">
        <v>7</v>
      </c>
      <c r="D260" s="8" t="s">
        <v>258</v>
      </c>
      <c r="E260" s="9" t="s">
        <v>269</v>
      </c>
      <c r="F260" s="8"/>
      <c r="G260" s="10">
        <f t="shared" si="6"/>
        <v>26666.666666666668</v>
      </c>
      <c r="H260" s="11">
        <f t="shared" si="7"/>
        <v>13333.333333333334</v>
      </c>
      <c r="I260" s="12">
        <v>40000</v>
      </c>
    </row>
    <row r="261" spans="1:9" ht="32" x14ac:dyDescent="0.2">
      <c r="A261" s="8">
        <v>5200</v>
      </c>
      <c r="B261" s="8">
        <v>369</v>
      </c>
      <c r="C261" s="8">
        <v>8</v>
      </c>
      <c r="D261" s="8" t="s">
        <v>258</v>
      </c>
      <c r="E261" s="9" t="s">
        <v>270</v>
      </c>
      <c r="F261" s="8"/>
      <c r="G261" s="10">
        <f t="shared" si="6"/>
        <v>8000</v>
      </c>
      <c r="H261" s="11">
        <f t="shared" si="7"/>
        <v>4000</v>
      </c>
      <c r="I261" s="12">
        <v>12000</v>
      </c>
    </row>
    <row r="262" spans="1:9" ht="32" x14ac:dyDescent="0.2">
      <c r="A262" s="8">
        <v>5200</v>
      </c>
      <c r="B262" s="8">
        <v>644</v>
      </c>
      <c r="C262" s="8">
        <v>9</v>
      </c>
      <c r="D262" s="8" t="s">
        <v>258</v>
      </c>
      <c r="E262" s="9" t="s">
        <v>271</v>
      </c>
      <c r="F262" s="8"/>
      <c r="G262" s="10">
        <f t="shared" si="6"/>
        <v>32666.666666666668</v>
      </c>
      <c r="H262" s="11">
        <f t="shared" si="7"/>
        <v>16333.333333333334</v>
      </c>
      <c r="I262" s="12">
        <v>49000</v>
      </c>
    </row>
    <row r="263" spans="1:9" ht="32" x14ac:dyDescent="0.2">
      <c r="A263" s="8">
        <v>5200</v>
      </c>
      <c r="B263" s="8">
        <v>369</v>
      </c>
      <c r="C263" s="8">
        <v>10</v>
      </c>
      <c r="D263" s="8" t="s">
        <v>258</v>
      </c>
      <c r="E263" s="9" t="s">
        <v>272</v>
      </c>
      <c r="F263" s="8"/>
      <c r="G263" s="10">
        <f t="shared" si="6"/>
        <v>23333.333333333332</v>
      </c>
      <c r="H263" s="11">
        <f t="shared" si="7"/>
        <v>11666.666666666666</v>
      </c>
      <c r="I263" s="12">
        <v>35000</v>
      </c>
    </row>
    <row r="264" spans="1:9" ht="48" x14ac:dyDescent="0.2">
      <c r="A264" s="8">
        <v>5100</v>
      </c>
      <c r="B264" s="8">
        <v>120</v>
      </c>
      <c r="C264" s="8">
        <v>11</v>
      </c>
      <c r="D264" s="8" t="s">
        <v>258</v>
      </c>
      <c r="E264" s="9" t="s">
        <v>273</v>
      </c>
      <c r="F264" s="8"/>
      <c r="G264" s="10">
        <f t="shared" si="6"/>
        <v>10000</v>
      </c>
      <c r="H264" s="11">
        <f t="shared" si="7"/>
        <v>5000</v>
      </c>
      <c r="I264" s="12">
        <v>15000</v>
      </c>
    </row>
    <row r="265" spans="1:9" ht="32" x14ac:dyDescent="0.2">
      <c r="A265" s="8">
        <v>5100</v>
      </c>
      <c r="B265" s="8">
        <v>220</v>
      </c>
      <c r="C265" s="8">
        <v>11</v>
      </c>
      <c r="D265" s="8" t="s">
        <v>258</v>
      </c>
      <c r="E265" s="9" t="s">
        <v>274</v>
      </c>
      <c r="F265" s="8"/>
      <c r="G265" s="10">
        <f t="shared" si="6"/>
        <v>765</v>
      </c>
      <c r="H265" s="11">
        <f t="shared" si="7"/>
        <v>382.5</v>
      </c>
      <c r="I265" s="12">
        <v>1147.5</v>
      </c>
    </row>
    <row r="266" spans="1:9" ht="48" x14ac:dyDescent="0.2">
      <c r="A266" s="8">
        <v>6400</v>
      </c>
      <c r="B266" s="8">
        <v>130</v>
      </c>
      <c r="C266" s="8">
        <v>12</v>
      </c>
      <c r="D266" s="8" t="s">
        <v>258</v>
      </c>
      <c r="E266" s="9" t="s">
        <v>275</v>
      </c>
      <c r="F266" s="8"/>
      <c r="G266" s="10">
        <f t="shared" si="6"/>
        <v>16286</v>
      </c>
      <c r="H266" s="11">
        <f t="shared" si="7"/>
        <v>8143</v>
      </c>
      <c r="I266" s="12">
        <v>24429</v>
      </c>
    </row>
    <row r="267" spans="1:9" ht="32" x14ac:dyDescent="0.2">
      <c r="A267" s="8">
        <v>6400</v>
      </c>
      <c r="B267" s="8">
        <v>220</v>
      </c>
      <c r="C267" s="8">
        <v>12</v>
      </c>
      <c r="D267" s="8" t="s">
        <v>258</v>
      </c>
      <c r="E267" s="9" t="s">
        <v>276</v>
      </c>
      <c r="F267" s="8"/>
      <c r="G267" s="10">
        <f t="shared" si="6"/>
        <v>3714</v>
      </c>
      <c r="H267" s="11">
        <f t="shared" si="7"/>
        <v>1857</v>
      </c>
      <c r="I267" s="12">
        <v>5571</v>
      </c>
    </row>
    <row r="268" spans="1:9" ht="32" x14ac:dyDescent="0.2">
      <c r="A268" s="8">
        <v>6400</v>
      </c>
      <c r="B268" s="8">
        <v>510</v>
      </c>
      <c r="C268" s="8">
        <v>12</v>
      </c>
      <c r="D268" s="8" t="s">
        <v>258</v>
      </c>
      <c r="E268" s="9" t="s">
        <v>277</v>
      </c>
      <c r="F268" s="8"/>
      <c r="G268" s="10">
        <f t="shared" si="6"/>
        <v>115866.66666666667</v>
      </c>
      <c r="H268" s="11">
        <f t="shared" si="7"/>
        <v>57933.333333333336</v>
      </c>
      <c r="I268" s="12">
        <v>173800</v>
      </c>
    </row>
    <row r="269" spans="1:9" ht="48" x14ac:dyDescent="0.2">
      <c r="A269" s="8">
        <v>6400</v>
      </c>
      <c r="B269" s="8">
        <v>310</v>
      </c>
      <c r="C269" s="8">
        <v>13</v>
      </c>
      <c r="D269" s="8" t="s">
        <v>258</v>
      </c>
      <c r="E269" s="9" t="s">
        <v>278</v>
      </c>
      <c r="F269" s="8"/>
      <c r="G269" s="10">
        <f t="shared" si="6"/>
        <v>666666.66666666663</v>
      </c>
      <c r="H269" s="11">
        <f t="shared" si="7"/>
        <v>333333.33333333331</v>
      </c>
      <c r="I269" s="12">
        <v>1000000</v>
      </c>
    </row>
    <row r="270" spans="1:9" ht="32" x14ac:dyDescent="0.2">
      <c r="A270" s="8">
        <v>5100</v>
      </c>
      <c r="B270" s="8">
        <v>369</v>
      </c>
      <c r="C270" s="8">
        <v>14</v>
      </c>
      <c r="D270" s="8" t="s">
        <v>258</v>
      </c>
      <c r="E270" s="9" t="s">
        <v>279</v>
      </c>
      <c r="F270" s="8"/>
      <c r="G270" s="10">
        <f t="shared" si="6"/>
        <v>62000</v>
      </c>
      <c r="H270" s="11">
        <f t="shared" si="7"/>
        <v>31000</v>
      </c>
      <c r="I270" s="12">
        <v>93000</v>
      </c>
    </row>
    <row r="271" spans="1:9" ht="32" x14ac:dyDescent="0.2">
      <c r="A271" s="8">
        <v>6400</v>
      </c>
      <c r="B271" s="8">
        <v>130</v>
      </c>
      <c r="C271" s="8">
        <v>15</v>
      </c>
      <c r="D271" s="8" t="s">
        <v>258</v>
      </c>
      <c r="E271" s="9" t="s">
        <v>280</v>
      </c>
      <c r="F271" s="8">
        <v>1</v>
      </c>
      <c r="G271" s="10">
        <f t="shared" si="6"/>
        <v>114899.23999999999</v>
      </c>
      <c r="H271" s="11">
        <f t="shared" si="7"/>
        <v>57449.619999999995</v>
      </c>
      <c r="I271" s="12">
        <v>172348.86</v>
      </c>
    </row>
    <row r="272" spans="1:9" ht="16" x14ac:dyDescent="0.2">
      <c r="A272" s="8">
        <v>6400</v>
      </c>
      <c r="B272" s="8">
        <v>210</v>
      </c>
      <c r="C272" s="8">
        <v>15</v>
      </c>
      <c r="D272" s="8" t="s">
        <v>258</v>
      </c>
      <c r="E272" s="9" t="s">
        <v>281</v>
      </c>
      <c r="F272" s="8"/>
      <c r="G272" s="10">
        <f t="shared" si="6"/>
        <v>12432.1</v>
      </c>
      <c r="H272" s="11">
        <f t="shared" si="7"/>
        <v>6216.05</v>
      </c>
      <c r="I272" s="12">
        <v>18648.150000000001</v>
      </c>
    </row>
    <row r="273" spans="1:9" ht="16" x14ac:dyDescent="0.2">
      <c r="A273" s="8">
        <v>6400</v>
      </c>
      <c r="B273" s="8">
        <v>220</v>
      </c>
      <c r="C273" s="8">
        <v>15</v>
      </c>
      <c r="D273" s="8" t="s">
        <v>258</v>
      </c>
      <c r="E273" s="9" t="s">
        <v>282</v>
      </c>
      <c r="F273" s="8"/>
      <c r="G273" s="10">
        <f t="shared" si="6"/>
        <v>8789.7933333333331</v>
      </c>
      <c r="H273" s="11">
        <f t="shared" si="7"/>
        <v>4394.8966666666665</v>
      </c>
      <c r="I273" s="12">
        <v>13184.69</v>
      </c>
    </row>
    <row r="274" spans="1:9" ht="16" x14ac:dyDescent="0.2">
      <c r="A274" s="8">
        <v>6400</v>
      </c>
      <c r="B274" s="8">
        <v>230</v>
      </c>
      <c r="C274" s="8">
        <v>15</v>
      </c>
      <c r="D274" s="8" t="s">
        <v>258</v>
      </c>
      <c r="E274" s="9" t="s">
        <v>283</v>
      </c>
      <c r="F274" s="8"/>
      <c r="G274" s="10">
        <f t="shared" si="6"/>
        <v>7746.2</v>
      </c>
      <c r="H274" s="11">
        <f t="shared" si="7"/>
        <v>3873.1</v>
      </c>
      <c r="I274" s="12">
        <v>11619.3</v>
      </c>
    </row>
    <row r="275" spans="1:9" ht="16" x14ac:dyDescent="0.2">
      <c r="A275" s="8">
        <v>6400</v>
      </c>
      <c r="B275" s="8">
        <v>130</v>
      </c>
      <c r="C275" s="8">
        <v>16</v>
      </c>
      <c r="D275" s="8" t="s">
        <v>258</v>
      </c>
      <c r="E275" s="9" t="s">
        <v>284</v>
      </c>
      <c r="F275" s="8">
        <v>2</v>
      </c>
      <c r="G275" s="10">
        <f t="shared" si="6"/>
        <v>228081.03333333333</v>
      </c>
      <c r="H275" s="11">
        <f t="shared" si="7"/>
        <v>114040.51666666666</v>
      </c>
      <c r="I275" s="12">
        <v>342121.55</v>
      </c>
    </row>
    <row r="276" spans="1:9" ht="16" x14ac:dyDescent="0.2">
      <c r="A276" s="8">
        <v>6400</v>
      </c>
      <c r="B276" s="8">
        <v>210</v>
      </c>
      <c r="C276" s="8">
        <v>16</v>
      </c>
      <c r="D276" s="8" t="s">
        <v>258</v>
      </c>
      <c r="E276" s="9" t="s">
        <v>285</v>
      </c>
      <c r="F276" s="8"/>
      <c r="G276" s="10">
        <f t="shared" si="6"/>
        <v>24678.366666666669</v>
      </c>
      <c r="H276" s="11">
        <f t="shared" si="7"/>
        <v>12339.183333333334</v>
      </c>
      <c r="I276" s="12">
        <v>37017.550000000003</v>
      </c>
    </row>
    <row r="277" spans="1:9" ht="16" x14ac:dyDescent="0.2">
      <c r="A277" s="8">
        <v>6400</v>
      </c>
      <c r="B277" s="8">
        <v>220</v>
      </c>
      <c r="C277" s="8">
        <v>16</v>
      </c>
      <c r="D277" s="8" t="s">
        <v>258</v>
      </c>
      <c r="E277" s="9" t="s">
        <v>286</v>
      </c>
      <c r="F277" s="8"/>
      <c r="G277" s="10">
        <f t="shared" si="6"/>
        <v>17448.2</v>
      </c>
      <c r="H277" s="11">
        <f t="shared" si="7"/>
        <v>8724.1</v>
      </c>
      <c r="I277" s="12">
        <v>26172.3</v>
      </c>
    </row>
    <row r="278" spans="1:9" ht="32" x14ac:dyDescent="0.2">
      <c r="A278" s="8">
        <v>6400</v>
      </c>
      <c r="B278" s="8">
        <v>230</v>
      </c>
      <c r="C278" s="8">
        <v>16</v>
      </c>
      <c r="D278" s="8" t="s">
        <v>258</v>
      </c>
      <c r="E278" s="9" t="s">
        <v>287</v>
      </c>
      <c r="F278" s="8"/>
      <c r="G278" s="10">
        <f t="shared" si="6"/>
        <v>15492.4</v>
      </c>
      <c r="H278" s="11">
        <f t="shared" si="7"/>
        <v>7746.2</v>
      </c>
      <c r="I278" s="12">
        <v>23238.6</v>
      </c>
    </row>
    <row r="279" spans="1:9" ht="48" x14ac:dyDescent="0.2">
      <c r="A279" s="8">
        <v>7200</v>
      </c>
      <c r="B279" s="8">
        <v>310</v>
      </c>
      <c r="C279" s="8">
        <v>17</v>
      </c>
      <c r="D279" s="8" t="s">
        <v>258</v>
      </c>
      <c r="E279" s="9" t="s">
        <v>288</v>
      </c>
      <c r="F279" s="8"/>
      <c r="G279" s="10">
        <f t="shared" si="6"/>
        <v>66666.666666666672</v>
      </c>
      <c r="H279" s="11">
        <f t="shared" si="7"/>
        <v>33333.333333333336</v>
      </c>
      <c r="I279" s="12">
        <v>100000</v>
      </c>
    </row>
    <row r="280" spans="1:9" ht="32" x14ac:dyDescent="0.2">
      <c r="A280" s="8">
        <v>6400</v>
      </c>
      <c r="B280" s="8">
        <v>644</v>
      </c>
      <c r="C280" s="8">
        <v>18</v>
      </c>
      <c r="D280" s="8" t="s">
        <v>258</v>
      </c>
      <c r="E280" s="9" t="s">
        <v>289</v>
      </c>
      <c r="F280" s="8"/>
      <c r="G280" s="10">
        <f t="shared" si="6"/>
        <v>41513.333333333336</v>
      </c>
      <c r="H280" s="11">
        <f t="shared" si="7"/>
        <v>20756.666666666668</v>
      </c>
      <c r="I280" s="14">
        <v>62270</v>
      </c>
    </row>
    <row r="281" spans="1:9" ht="48" x14ac:dyDescent="0.2">
      <c r="A281" s="8">
        <v>6400</v>
      </c>
      <c r="B281" s="8">
        <v>519</v>
      </c>
      <c r="C281" s="8">
        <v>18</v>
      </c>
      <c r="D281" s="8" t="s">
        <v>258</v>
      </c>
      <c r="E281" s="9" t="s">
        <v>290</v>
      </c>
      <c r="F281" s="8"/>
      <c r="G281" s="10">
        <f t="shared" si="6"/>
        <v>6789.333333333333</v>
      </c>
      <c r="H281" s="11">
        <f t="shared" si="7"/>
        <v>3394.6666666666665</v>
      </c>
      <c r="I281" s="12">
        <v>10184</v>
      </c>
    </row>
    <row r="282" spans="1:9" ht="32" x14ac:dyDescent="0.2">
      <c r="A282" s="8">
        <v>6400</v>
      </c>
      <c r="B282" s="8">
        <v>120</v>
      </c>
      <c r="C282" s="8">
        <v>19</v>
      </c>
      <c r="D282" s="8" t="s">
        <v>258</v>
      </c>
      <c r="E282" s="9" t="s">
        <v>291</v>
      </c>
      <c r="F282" s="8"/>
      <c r="G282" s="10">
        <f t="shared" ref="G282:G370" si="8">I282*2/3</f>
        <v>1410373.3333333333</v>
      </c>
      <c r="H282" s="11">
        <f t="shared" ref="H282:H370" si="9">I282*1/3</f>
        <v>705186.66666666663</v>
      </c>
      <c r="I282" s="12">
        <v>2115560</v>
      </c>
    </row>
    <row r="283" spans="1:9" ht="16" x14ac:dyDescent="0.2">
      <c r="A283" s="8">
        <v>6400</v>
      </c>
      <c r="B283" s="8">
        <v>220</v>
      </c>
      <c r="C283" s="8">
        <v>19</v>
      </c>
      <c r="D283" s="8" t="s">
        <v>258</v>
      </c>
      <c r="E283" s="9" t="s">
        <v>292</v>
      </c>
      <c r="F283" s="8"/>
      <c r="G283" s="10">
        <f t="shared" si="8"/>
        <v>107893.56</v>
      </c>
      <c r="H283" s="11">
        <f t="shared" si="9"/>
        <v>53946.78</v>
      </c>
      <c r="I283" s="12">
        <v>161840.34</v>
      </c>
    </row>
    <row r="284" spans="1:9" ht="16" x14ac:dyDescent="0.2">
      <c r="A284" s="27">
        <v>7200</v>
      </c>
      <c r="B284" s="27">
        <v>160</v>
      </c>
      <c r="C284" s="27">
        <v>20</v>
      </c>
      <c r="D284" s="27" t="s">
        <v>258</v>
      </c>
      <c r="E284" s="28" t="s">
        <v>293</v>
      </c>
      <c r="F284" s="27"/>
      <c r="G284" s="29">
        <f t="shared" si="8"/>
        <v>110509.38666666666</v>
      </c>
      <c r="H284" s="30">
        <f t="shared" si="9"/>
        <v>55254.693333333329</v>
      </c>
      <c r="I284" s="26">
        <v>165764.07999999999</v>
      </c>
    </row>
    <row r="285" spans="1:9" ht="16" x14ac:dyDescent="0.2">
      <c r="A285" s="27">
        <v>7200</v>
      </c>
      <c r="B285" s="27">
        <v>210</v>
      </c>
      <c r="C285" s="27">
        <v>20</v>
      </c>
      <c r="D285" s="27" t="s">
        <v>258</v>
      </c>
      <c r="E285" s="28" t="s">
        <v>294</v>
      </c>
      <c r="F285" s="27"/>
      <c r="G285" s="29">
        <f t="shared" si="8"/>
        <v>11957.113333333333</v>
      </c>
      <c r="H285" s="30">
        <f t="shared" si="9"/>
        <v>5978.5566666666664</v>
      </c>
      <c r="I285" s="26">
        <v>17935.669999999998</v>
      </c>
    </row>
    <row r="286" spans="1:9" ht="16" x14ac:dyDescent="0.2">
      <c r="A286" s="27">
        <v>7200</v>
      </c>
      <c r="B286" s="27">
        <v>220</v>
      </c>
      <c r="C286" s="27">
        <v>20</v>
      </c>
      <c r="D286" s="27" t="s">
        <v>258</v>
      </c>
      <c r="E286" s="28" t="s">
        <v>295</v>
      </c>
      <c r="F286" s="27"/>
      <c r="G286" s="29">
        <f t="shared" si="8"/>
        <v>8453.9666666666672</v>
      </c>
      <c r="H286" s="30">
        <f t="shared" si="9"/>
        <v>4226.9833333333336</v>
      </c>
      <c r="I286" s="26">
        <v>12680.95</v>
      </c>
    </row>
    <row r="287" spans="1:9" ht="16" x14ac:dyDescent="0.2">
      <c r="A287" s="27">
        <v>7200</v>
      </c>
      <c r="B287" s="27">
        <v>230</v>
      </c>
      <c r="C287" s="27">
        <v>20</v>
      </c>
      <c r="D287" s="27" t="s">
        <v>258</v>
      </c>
      <c r="E287" s="28" t="s">
        <v>296</v>
      </c>
      <c r="F287" s="27"/>
      <c r="G287" s="29">
        <f t="shared" si="8"/>
        <v>7746.2</v>
      </c>
      <c r="H287" s="30">
        <f t="shared" si="9"/>
        <v>3873.1</v>
      </c>
      <c r="I287" s="26">
        <v>11619.3</v>
      </c>
    </row>
    <row r="288" spans="1:9" ht="16" x14ac:dyDescent="0.2">
      <c r="A288" s="27">
        <v>6300</v>
      </c>
      <c r="B288" s="27">
        <v>110</v>
      </c>
      <c r="C288" s="27">
        <v>21</v>
      </c>
      <c r="D288" s="27" t="s">
        <v>258</v>
      </c>
      <c r="E288" s="28" t="s">
        <v>297</v>
      </c>
      <c r="F288" s="27"/>
      <c r="G288" s="29">
        <f t="shared" si="8"/>
        <v>45219.72</v>
      </c>
      <c r="H288" s="30">
        <f t="shared" si="9"/>
        <v>22609.86</v>
      </c>
      <c r="I288" s="26">
        <v>67829.58</v>
      </c>
    </row>
    <row r="289" spans="1:9" ht="16" x14ac:dyDescent="0.2">
      <c r="A289" s="27">
        <v>6300</v>
      </c>
      <c r="B289" s="27">
        <v>210</v>
      </c>
      <c r="C289" s="27">
        <v>21</v>
      </c>
      <c r="D289" s="27" t="s">
        <v>258</v>
      </c>
      <c r="E289" s="28" t="s">
        <v>298</v>
      </c>
      <c r="F289" s="27"/>
      <c r="G289" s="29">
        <f t="shared" si="8"/>
        <v>4892.7733333333335</v>
      </c>
      <c r="H289" s="30">
        <f t="shared" si="9"/>
        <v>2446.3866666666668</v>
      </c>
      <c r="I289" s="26">
        <v>7339.16</v>
      </c>
    </row>
    <row r="290" spans="1:9" ht="16" x14ac:dyDescent="0.2">
      <c r="A290" s="27">
        <v>6300</v>
      </c>
      <c r="B290" s="27">
        <v>220</v>
      </c>
      <c r="C290" s="27">
        <v>21</v>
      </c>
      <c r="D290" s="27" t="s">
        <v>258</v>
      </c>
      <c r="E290" s="28" t="s">
        <v>299</v>
      </c>
      <c r="F290" s="27"/>
      <c r="G290" s="29">
        <f t="shared" si="8"/>
        <v>3459.3066666666668</v>
      </c>
      <c r="H290" s="30">
        <f t="shared" si="9"/>
        <v>1729.6533333333334</v>
      </c>
      <c r="I290" s="26">
        <v>5188.96</v>
      </c>
    </row>
    <row r="291" spans="1:9" ht="16" x14ac:dyDescent="0.2">
      <c r="A291" s="27">
        <v>6300</v>
      </c>
      <c r="B291" s="27">
        <v>230</v>
      </c>
      <c r="C291" s="27">
        <v>21</v>
      </c>
      <c r="D291" s="27" t="s">
        <v>258</v>
      </c>
      <c r="E291" s="28" t="s">
        <v>300</v>
      </c>
      <c r="F291" s="27"/>
      <c r="G291" s="29">
        <f t="shared" si="8"/>
        <v>7746.2</v>
      </c>
      <c r="H291" s="30">
        <f t="shared" si="9"/>
        <v>3873.1</v>
      </c>
      <c r="I291" s="26">
        <v>11619.3</v>
      </c>
    </row>
    <row r="292" spans="1:9" ht="16" x14ac:dyDescent="0.2">
      <c r="A292" s="27">
        <v>6110</v>
      </c>
      <c r="B292" s="27">
        <v>160</v>
      </c>
      <c r="C292" s="27">
        <v>22</v>
      </c>
      <c r="D292" s="27" t="s">
        <v>258</v>
      </c>
      <c r="E292" s="28" t="s">
        <v>301</v>
      </c>
      <c r="F292" s="27"/>
      <c r="G292" s="29">
        <f t="shared" si="8"/>
        <v>131261.42000000001</v>
      </c>
      <c r="H292" s="30">
        <f t="shared" si="9"/>
        <v>65630.710000000006</v>
      </c>
      <c r="I292" s="26">
        <f>65630.71*3</f>
        <v>196892.13</v>
      </c>
    </row>
    <row r="293" spans="1:9" ht="16" x14ac:dyDescent="0.2">
      <c r="A293" s="27">
        <v>6110</v>
      </c>
      <c r="B293" s="27">
        <v>210</v>
      </c>
      <c r="C293" s="27">
        <v>22</v>
      </c>
      <c r="D293" s="27" t="s">
        <v>258</v>
      </c>
      <c r="E293" s="28" t="s">
        <v>302</v>
      </c>
      <c r="F293" s="27"/>
      <c r="G293" s="29">
        <f t="shared" si="8"/>
        <v>14202.480000000001</v>
      </c>
      <c r="H293" s="30">
        <f t="shared" si="9"/>
        <v>7101.2400000000007</v>
      </c>
      <c r="I293" s="26">
        <f>7101.24*3</f>
        <v>21303.72</v>
      </c>
    </row>
    <row r="294" spans="1:9" ht="16" x14ac:dyDescent="0.2">
      <c r="A294" s="27">
        <v>6110</v>
      </c>
      <c r="B294" s="27">
        <v>220</v>
      </c>
      <c r="C294" s="27">
        <v>22</v>
      </c>
      <c r="D294" s="27" t="s">
        <v>258</v>
      </c>
      <c r="E294" s="28" t="s">
        <v>303</v>
      </c>
      <c r="F294" s="27"/>
      <c r="G294" s="29">
        <f t="shared" si="8"/>
        <v>10041.5</v>
      </c>
      <c r="H294" s="30">
        <f t="shared" si="9"/>
        <v>5020.75</v>
      </c>
      <c r="I294" s="26">
        <f>5020.75*3</f>
        <v>15062.25</v>
      </c>
    </row>
    <row r="295" spans="1:9" ht="16" x14ac:dyDescent="0.2">
      <c r="A295" s="27">
        <v>6110</v>
      </c>
      <c r="B295" s="27">
        <v>230</v>
      </c>
      <c r="C295" s="27">
        <v>22</v>
      </c>
      <c r="D295" s="27" t="s">
        <v>258</v>
      </c>
      <c r="E295" s="28" t="s">
        <v>304</v>
      </c>
      <c r="F295" s="27"/>
      <c r="G295" s="29">
        <f t="shared" si="8"/>
        <v>23238.599999999995</v>
      </c>
      <c r="H295" s="30">
        <f t="shared" si="9"/>
        <v>11619.299999999997</v>
      </c>
      <c r="I295" s="26">
        <f>11619.3*3</f>
        <v>34857.899999999994</v>
      </c>
    </row>
    <row r="296" spans="1:9" ht="48" x14ac:dyDescent="0.2">
      <c r="A296" s="8">
        <v>7900</v>
      </c>
      <c r="B296" s="8">
        <v>510</v>
      </c>
      <c r="C296" s="8">
        <v>1</v>
      </c>
      <c r="D296" s="8" t="s">
        <v>305</v>
      </c>
      <c r="E296" s="9" t="s">
        <v>306</v>
      </c>
      <c r="F296" s="8"/>
      <c r="G296" s="10">
        <f t="shared" si="8"/>
        <v>110000</v>
      </c>
      <c r="H296" s="11">
        <f t="shared" si="9"/>
        <v>55000</v>
      </c>
      <c r="I296" s="12">
        <v>165000</v>
      </c>
    </row>
    <row r="297" spans="1:9" ht="32" x14ac:dyDescent="0.2">
      <c r="A297" s="8">
        <v>7900</v>
      </c>
      <c r="B297" s="8">
        <v>641</v>
      </c>
      <c r="C297" s="8">
        <v>1</v>
      </c>
      <c r="D297" s="8" t="s">
        <v>305</v>
      </c>
      <c r="E297" s="9" t="s">
        <v>307</v>
      </c>
      <c r="F297" s="8"/>
      <c r="G297" s="10">
        <f t="shared" si="8"/>
        <v>25333.333333333332</v>
      </c>
      <c r="H297" s="11">
        <f t="shared" si="9"/>
        <v>12666.666666666666</v>
      </c>
      <c r="I297" s="12">
        <v>38000</v>
      </c>
    </row>
    <row r="298" spans="1:9" ht="32" x14ac:dyDescent="0.2">
      <c r="A298" s="8">
        <v>7900</v>
      </c>
      <c r="B298" s="8">
        <v>641</v>
      </c>
      <c r="C298" s="8">
        <v>2</v>
      </c>
      <c r="D298" s="8" t="s">
        <v>305</v>
      </c>
      <c r="E298" s="9" t="s">
        <v>308</v>
      </c>
      <c r="F298" s="8"/>
      <c r="G298" s="10">
        <f t="shared" si="8"/>
        <v>44666.666666666664</v>
      </c>
      <c r="H298" s="11">
        <f t="shared" si="9"/>
        <v>22333.333333333332</v>
      </c>
      <c r="I298" s="12">
        <v>67000</v>
      </c>
    </row>
    <row r="299" spans="1:9" ht="32" x14ac:dyDescent="0.2">
      <c r="A299" s="8">
        <v>7900</v>
      </c>
      <c r="B299" s="8">
        <v>641</v>
      </c>
      <c r="C299" s="8">
        <v>3</v>
      </c>
      <c r="D299" s="8" t="s">
        <v>305</v>
      </c>
      <c r="E299" s="9" t="s">
        <v>309</v>
      </c>
      <c r="F299" s="8"/>
      <c r="G299" s="10">
        <f t="shared" si="8"/>
        <v>266666.66666666669</v>
      </c>
      <c r="H299" s="11">
        <f t="shared" si="9"/>
        <v>133333.33333333334</v>
      </c>
      <c r="I299" s="12">
        <v>400000</v>
      </c>
    </row>
    <row r="300" spans="1:9" ht="32" x14ac:dyDescent="0.2">
      <c r="A300" s="8">
        <v>7900</v>
      </c>
      <c r="B300" s="8">
        <v>641</v>
      </c>
      <c r="C300" s="8">
        <v>4</v>
      </c>
      <c r="D300" s="8" t="s">
        <v>305</v>
      </c>
      <c r="E300" s="9" t="s">
        <v>310</v>
      </c>
      <c r="F300" s="8"/>
      <c r="G300" s="10">
        <f t="shared" si="8"/>
        <v>150666.66666666666</v>
      </c>
      <c r="H300" s="11">
        <f t="shared" si="9"/>
        <v>75333.333333333328</v>
      </c>
      <c r="I300" s="12">
        <v>226000</v>
      </c>
    </row>
    <row r="301" spans="1:9" ht="32" x14ac:dyDescent="0.2">
      <c r="A301" s="8">
        <v>7900</v>
      </c>
      <c r="B301" s="8">
        <v>642</v>
      </c>
      <c r="C301" s="8">
        <v>5</v>
      </c>
      <c r="D301" s="8" t="s">
        <v>305</v>
      </c>
      <c r="E301" s="9" t="s">
        <v>311</v>
      </c>
      <c r="F301" s="8"/>
      <c r="G301" s="10">
        <f t="shared" si="8"/>
        <v>43333.333333333336</v>
      </c>
      <c r="H301" s="11">
        <f t="shared" si="9"/>
        <v>21666.666666666668</v>
      </c>
      <c r="I301" s="12">
        <v>65000</v>
      </c>
    </row>
    <row r="302" spans="1:9" ht="32" x14ac:dyDescent="0.2">
      <c r="A302" s="8">
        <v>7900</v>
      </c>
      <c r="B302" s="8">
        <v>394</v>
      </c>
      <c r="C302" s="8">
        <v>6</v>
      </c>
      <c r="D302" s="8" t="s">
        <v>305</v>
      </c>
      <c r="E302" s="9" t="s">
        <v>312</v>
      </c>
      <c r="F302" s="8"/>
      <c r="G302" s="10">
        <f t="shared" si="8"/>
        <v>689552</v>
      </c>
      <c r="H302" s="11">
        <f t="shared" si="9"/>
        <v>344776</v>
      </c>
      <c r="I302" s="12">
        <v>1034328</v>
      </c>
    </row>
    <row r="303" spans="1:9" ht="64" x14ac:dyDescent="0.2">
      <c r="A303" s="8">
        <v>7900</v>
      </c>
      <c r="B303" s="8">
        <v>160</v>
      </c>
      <c r="C303" s="8">
        <v>1</v>
      </c>
      <c r="D303" s="8" t="s">
        <v>313</v>
      </c>
      <c r="E303" s="9" t="s">
        <v>314</v>
      </c>
      <c r="F303" s="8"/>
      <c r="G303" s="10">
        <f t="shared" si="8"/>
        <v>626.66666666666663</v>
      </c>
      <c r="H303" s="11">
        <f t="shared" si="9"/>
        <v>313.33333333333331</v>
      </c>
      <c r="I303" s="12">
        <v>940</v>
      </c>
    </row>
    <row r="304" spans="1:9" ht="16" x14ac:dyDescent="0.2">
      <c r="A304" s="8">
        <v>7900</v>
      </c>
      <c r="B304" s="8">
        <v>210</v>
      </c>
      <c r="C304" s="8">
        <v>1</v>
      </c>
      <c r="D304" s="8" t="s">
        <v>313</v>
      </c>
      <c r="E304" s="9" t="s">
        <v>315</v>
      </c>
      <c r="F304" s="8"/>
      <c r="G304" s="10">
        <f t="shared" si="8"/>
        <v>67.806666666666658</v>
      </c>
      <c r="H304" s="11">
        <f t="shared" si="9"/>
        <v>33.903333333333329</v>
      </c>
      <c r="I304" s="12">
        <v>101.71</v>
      </c>
    </row>
    <row r="305" spans="1:9" ht="16" x14ac:dyDescent="0.2">
      <c r="A305" s="8">
        <v>7900</v>
      </c>
      <c r="B305" s="8">
        <v>220</v>
      </c>
      <c r="C305" s="8">
        <v>1</v>
      </c>
      <c r="D305" s="8" t="s">
        <v>313</v>
      </c>
      <c r="E305" s="9" t="s">
        <v>316</v>
      </c>
      <c r="F305" s="8"/>
      <c r="G305" s="10">
        <f t="shared" si="8"/>
        <v>47.94</v>
      </c>
      <c r="H305" s="11">
        <f t="shared" si="9"/>
        <v>23.97</v>
      </c>
      <c r="I305" s="12">
        <v>71.91</v>
      </c>
    </row>
    <row r="306" spans="1:9" ht="16" x14ac:dyDescent="0.2">
      <c r="A306" s="8">
        <v>5100</v>
      </c>
      <c r="B306" s="8">
        <v>120</v>
      </c>
      <c r="C306" s="8">
        <v>2</v>
      </c>
      <c r="D306" s="8" t="s">
        <v>313</v>
      </c>
      <c r="E306" s="9" t="s">
        <v>317</v>
      </c>
      <c r="F306" s="8">
        <v>6</v>
      </c>
      <c r="G306" s="10">
        <f t="shared" si="8"/>
        <v>246927.32666666666</v>
      </c>
      <c r="H306" s="11">
        <f t="shared" si="9"/>
        <v>123463.66333333333</v>
      </c>
      <c r="I306" s="12">
        <v>370390.99</v>
      </c>
    </row>
    <row r="307" spans="1:9" ht="32" x14ac:dyDescent="0.2">
      <c r="A307" s="8">
        <v>5100</v>
      </c>
      <c r="B307" s="8">
        <v>210</v>
      </c>
      <c r="C307" s="8">
        <v>2</v>
      </c>
      <c r="D307" s="8" t="s">
        <v>313</v>
      </c>
      <c r="E307" s="9" t="s">
        <v>318</v>
      </c>
      <c r="F307" s="8"/>
      <c r="G307" s="10">
        <f t="shared" si="8"/>
        <v>26717.533333333336</v>
      </c>
      <c r="H307" s="11">
        <f t="shared" si="9"/>
        <v>13358.766666666668</v>
      </c>
      <c r="I307" s="12">
        <v>40076.300000000003</v>
      </c>
    </row>
    <row r="308" spans="1:9" ht="16" x14ac:dyDescent="0.2">
      <c r="A308" s="8">
        <v>5100</v>
      </c>
      <c r="B308" s="8">
        <v>220</v>
      </c>
      <c r="C308" s="8">
        <v>2</v>
      </c>
      <c r="D308" s="8" t="s">
        <v>313</v>
      </c>
      <c r="E308" s="9" t="s">
        <v>319</v>
      </c>
      <c r="F308" s="8"/>
      <c r="G308" s="10">
        <f t="shared" si="8"/>
        <v>18889.939999999999</v>
      </c>
      <c r="H308" s="11">
        <f t="shared" si="9"/>
        <v>9444.9699999999993</v>
      </c>
      <c r="I308" s="12">
        <v>28334.91</v>
      </c>
    </row>
    <row r="309" spans="1:9" ht="32" x14ac:dyDescent="0.2">
      <c r="A309" s="8">
        <v>5100</v>
      </c>
      <c r="B309" s="8">
        <v>230</v>
      </c>
      <c r="C309" s="8">
        <v>2</v>
      </c>
      <c r="D309" s="8" t="s">
        <v>313</v>
      </c>
      <c r="E309" s="9" t="s">
        <v>320</v>
      </c>
      <c r="F309" s="8"/>
      <c r="G309" s="10">
        <f t="shared" si="8"/>
        <v>46477.200000000004</v>
      </c>
      <c r="H309" s="11">
        <f t="shared" si="9"/>
        <v>23238.600000000002</v>
      </c>
      <c r="I309" s="12">
        <v>69715.8</v>
      </c>
    </row>
    <row r="310" spans="1:9" ht="32" x14ac:dyDescent="0.2">
      <c r="A310" s="8">
        <v>5100</v>
      </c>
      <c r="B310" s="8">
        <v>649</v>
      </c>
      <c r="C310" s="8">
        <v>1</v>
      </c>
      <c r="D310" s="8" t="s">
        <v>321</v>
      </c>
      <c r="E310" s="9" t="s">
        <v>322</v>
      </c>
      <c r="F310" s="8"/>
      <c r="G310" s="10">
        <f t="shared" si="8"/>
        <v>86666.666666666672</v>
      </c>
      <c r="H310" s="11">
        <f t="shared" si="9"/>
        <v>43333.333333333336</v>
      </c>
      <c r="I310" s="12">
        <v>130000</v>
      </c>
    </row>
    <row r="311" spans="1:9" ht="32" x14ac:dyDescent="0.2">
      <c r="A311" s="8">
        <v>5100</v>
      </c>
      <c r="B311" s="8">
        <v>649</v>
      </c>
      <c r="C311" s="8">
        <v>2</v>
      </c>
      <c r="D311" s="8" t="s">
        <v>321</v>
      </c>
      <c r="E311" s="9" t="s">
        <v>323</v>
      </c>
      <c r="F311" s="8"/>
      <c r="G311" s="10">
        <f t="shared" si="8"/>
        <v>86666.666666666672</v>
      </c>
      <c r="H311" s="11">
        <f t="shared" si="9"/>
        <v>43333.333333333336</v>
      </c>
      <c r="I311" s="12">
        <v>130000</v>
      </c>
    </row>
    <row r="312" spans="1:9" ht="32" x14ac:dyDescent="0.2">
      <c r="A312" s="8">
        <v>5100</v>
      </c>
      <c r="B312" s="8">
        <v>644</v>
      </c>
      <c r="C312" s="8">
        <v>3</v>
      </c>
      <c r="D312" s="8" t="s">
        <v>321</v>
      </c>
      <c r="E312" s="9" t="s">
        <v>324</v>
      </c>
      <c r="F312" s="8"/>
      <c r="G312" s="10">
        <f t="shared" si="8"/>
        <v>7859852.666666667</v>
      </c>
      <c r="H312" s="11">
        <f t="shared" si="9"/>
        <v>3929926.3333333335</v>
      </c>
      <c r="I312" s="12">
        <v>11789779</v>
      </c>
    </row>
    <row r="313" spans="1:9" ht="32" x14ac:dyDescent="0.2">
      <c r="A313" s="8">
        <v>5100</v>
      </c>
      <c r="B313" s="8">
        <v>519</v>
      </c>
      <c r="C313" s="8">
        <v>4</v>
      </c>
      <c r="D313" s="8" t="s">
        <v>321</v>
      </c>
      <c r="E313" s="9" t="s">
        <v>325</v>
      </c>
      <c r="F313" s="8"/>
      <c r="G313" s="10">
        <f t="shared" si="8"/>
        <v>549060</v>
      </c>
      <c r="H313" s="11">
        <f t="shared" si="9"/>
        <v>274530</v>
      </c>
      <c r="I313" s="12">
        <v>823590</v>
      </c>
    </row>
    <row r="314" spans="1:9" ht="48" x14ac:dyDescent="0.2">
      <c r="A314" s="8">
        <v>5100</v>
      </c>
      <c r="B314" s="8">
        <v>519</v>
      </c>
      <c r="C314" s="8">
        <v>4</v>
      </c>
      <c r="D314" s="8" t="s">
        <v>321</v>
      </c>
      <c r="E314" s="9" t="s">
        <v>326</v>
      </c>
      <c r="F314" s="8"/>
      <c r="G314" s="10">
        <f>I314*2/3</f>
        <v>35000</v>
      </c>
      <c r="H314" s="11">
        <f>I314*1/3</f>
        <v>17500</v>
      </c>
      <c r="I314" s="12">
        <v>52500</v>
      </c>
    </row>
    <row r="315" spans="1:9" ht="32" x14ac:dyDescent="0.2">
      <c r="A315" s="8">
        <v>5200</v>
      </c>
      <c r="B315" s="8">
        <v>644</v>
      </c>
      <c r="C315" s="8">
        <v>4</v>
      </c>
      <c r="D315" s="8" t="s">
        <v>321</v>
      </c>
      <c r="E315" s="9" t="s">
        <v>327</v>
      </c>
      <c r="F315" s="8"/>
      <c r="G315" s="10">
        <f t="shared" si="8"/>
        <v>30000</v>
      </c>
      <c r="H315" s="11">
        <f t="shared" si="9"/>
        <v>15000</v>
      </c>
      <c r="I315" s="12">
        <v>45000</v>
      </c>
    </row>
    <row r="316" spans="1:9" ht="64" x14ac:dyDescent="0.2">
      <c r="A316" s="27">
        <v>8200</v>
      </c>
      <c r="B316" s="27">
        <v>390</v>
      </c>
      <c r="C316" s="27">
        <v>5</v>
      </c>
      <c r="D316" s="27" t="s">
        <v>321</v>
      </c>
      <c r="E316" s="28" t="s">
        <v>328</v>
      </c>
      <c r="F316" s="27"/>
      <c r="G316" s="29">
        <f t="shared" si="8"/>
        <v>400000</v>
      </c>
      <c r="H316" s="30">
        <f t="shared" si="9"/>
        <v>200000</v>
      </c>
      <c r="I316" s="26">
        <v>600000</v>
      </c>
    </row>
    <row r="317" spans="1:9" ht="16" x14ac:dyDescent="0.2">
      <c r="A317" s="8">
        <v>5100</v>
      </c>
      <c r="B317" s="8">
        <v>369</v>
      </c>
      <c r="C317" s="8">
        <v>6</v>
      </c>
      <c r="D317" s="8" t="s">
        <v>321</v>
      </c>
      <c r="E317" s="9" t="s">
        <v>329</v>
      </c>
      <c r="F317" s="8"/>
      <c r="G317" s="10">
        <f t="shared" si="8"/>
        <v>50000</v>
      </c>
      <c r="H317" s="11">
        <f t="shared" si="9"/>
        <v>25000</v>
      </c>
      <c r="I317" s="12">
        <v>75000</v>
      </c>
    </row>
    <row r="318" spans="1:9" ht="32" x14ac:dyDescent="0.2">
      <c r="A318" s="8">
        <v>5100</v>
      </c>
      <c r="B318" s="8">
        <v>648</v>
      </c>
      <c r="C318" s="8">
        <v>7</v>
      </c>
      <c r="D318" s="8" t="s">
        <v>321</v>
      </c>
      <c r="E318" s="9" t="s">
        <v>330</v>
      </c>
      <c r="F318" s="8"/>
      <c r="G318" s="10">
        <f t="shared" si="8"/>
        <v>1351333.3333333333</v>
      </c>
      <c r="H318" s="11">
        <f t="shared" si="9"/>
        <v>675666.66666666663</v>
      </c>
      <c r="I318" s="12">
        <v>2027000</v>
      </c>
    </row>
    <row r="319" spans="1:9" ht="32" x14ac:dyDescent="0.2">
      <c r="A319" s="8">
        <v>5100</v>
      </c>
      <c r="B319" s="8">
        <v>369</v>
      </c>
      <c r="C319" s="8">
        <v>8</v>
      </c>
      <c r="D319" s="8" t="s">
        <v>321</v>
      </c>
      <c r="E319" s="9" t="s">
        <v>331</v>
      </c>
      <c r="F319" s="8"/>
      <c r="G319" s="10">
        <f t="shared" si="8"/>
        <v>18398.666666666668</v>
      </c>
      <c r="H319" s="11">
        <f t="shared" si="9"/>
        <v>9199.3333333333339</v>
      </c>
      <c r="I319" s="12">
        <v>27598</v>
      </c>
    </row>
    <row r="320" spans="1:9" ht="48" x14ac:dyDescent="0.2">
      <c r="A320" s="8">
        <v>5200</v>
      </c>
      <c r="B320" s="8">
        <v>130</v>
      </c>
      <c r="C320" s="8">
        <v>9</v>
      </c>
      <c r="D320" s="8" t="s">
        <v>321</v>
      </c>
      <c r="E320" s="9" t="s">
        <v>332</v>
      </c>
      <c r="F320" s="8"/>
      <c r="G320" s="10">
        <f t="shared" si="8"/>
        <v>400000</v>
      </c>
      <c r="H320" s="11">
        <f t="shared" si="9"/>
        <v>200000</v>
      </c>
      <c r="I320" s="12">
        <v>600000</v>
      </c>
    </row>
    <row r="321" spans="1:9" ht="32" x14ac:dyDescent="0.2">
      <c r="A321" s="8">
        <v>5200</v>
      </c>
      <c r="B321" s="8">
        <v>220</v>
      </c>
      <c r="C321" s="8">
        <v>9</v>
      </c>
      <c r="D321" s="8" t="s">
        <v>321</v>
      </c>
      <c r="E321" s="9" t="s">
        <v>333</v>
      </c>
      <c r="F321" s="8"/>
      <c r="G321" s="10">
        <f t="shared" si="8"/>
        <v>30600</v>
      </c>
      <c r="H321" s="11">
        <f t="shared" si="9"/>
        <v>15300</v>
      </c>
      <c r="I321" s="12">
        <v>45900</v>
      </c>
    </row>
    <row r="322" spans="1:9" ht="32" x14ac:dyDescent="0.2">
      <c r="A322" s="8">
        <v>5100</v>
      </c>
      <c r="B322" s="8">
        <v>394</v>
      </c>
      <c r="C322" s="8">
        <v>10</v>
      </c>
      <c r="D322" s="8" t="s">
        <v>321</v>
      </c>
      <c r="E322" s="9" t="s">
        <v>334</v>
      </c>
      <c r="F322" s="8"/>
      <c r="G322" s="10">
        <f t="shared" si="8"/>
        <v>1200000</v>
      </c>
      <c r="H322" s="11">
        <f t="shared" si="9"/>
        <v>600000</v>
      </c>
      <c r="I322" s="12">
        <v>1800000</v>
      </c>
    </row>
    <row r="323" spans="1:9" ht="16" x14ac:dyDescent="0.2">
      <c r="A323" s="8">
        <v>6130</v>
      </c>
      <c r="B323" s="8">
        <v>160</v>
      </c>
      <c r="C323" s="8">
        <v>1</v>
      </c>
      <c r="D323" s="8" t="s">
        <v>335</v>
      </c>
      <c r="E323" s="9" t="s">
        <v>336</v>
      </c>
      <c r="F323" s="8"/>
      <c r="G323" s="10">
        <f t="shared" si="8"/>
        <v>90251.093333333338</v>
      </c>
      <c r="H323" s="11">
        <f t="shared" si="9"/>
        <v>45125.546666666669</v>
      </c>
      <c r="I323" s="12">
        <v>135376.64000000001</v>
      </c>
    </row>
    <row r="324" spans="1:9" ht="16" x14ac:dyDescent="0.2">
      <c r="A324" s="8">
        <v>6130</v>
      </c>
      <c r="B324" s="8">
        <v>210</v>
      </c>
      <c r="C324" s="8">
        <v>1</v>
      </c>
      <c r="D324" s="8" t="s">
        <v>335</v>
      </c>
      <c r="E324" s="9" t="s">
        <v>337</v>
      </c>
      <c r="F324" s="8"/>
      <c r="G324" s="10">
        <f t="shared" si="8"/>
        <v>9765.1666666666661</v>
      </c>
      <c r="H324" s="11">
        <f t="shared" si="9"/>
        <v>4882.583333333333</v>
      </c>
      <c r="I324" s="12">
        <v>14647.75</v>
      </c>
    </row>
    <row r="325" spans="1:9" ht="16" x14ac:dyDescent="0.2">
      <c r="A325" s="8">
        <v>6130</v>
      </c>
      <c r="B325" s="8">
        <v>220</v>
      </c>
      <c r="C325" s="8">
        <v>1</v>
      </c>
      <c r="D325" s="8" t="s">
        <v>335</v>
      </c>
      <c r="E325" s="9" t="s">
        <v>338</v>
      </c>
      <c r="F325" s="8"/>
      <c r="G325" s="10">
        <f t="shared" si="8"/>
        <v>6904.206666666666</v>
      </c>
      <c r="H325" s="11">
        <f t="shared" si="9"/>
        <v>3452.103333333333</v>
      </c>
      <c r="I325" s="12">
        <v>10356.31</v>
      </c>
    </row>
    <row r="326" spans="1:9" ht="16" x14ac:dyDescent="0.2">
      <c r="A326" s="8">
        <v>6130</v>
      </c>
      <c r="B326" s="8">
        <v>230</v>
      </c>
      <c r="C326" s="8">
        <v>1</v>
      </c>
      <c r="D326" s="8" t="s">
        <v>335</v>
      </c>
      <c r="E326" s="9" t="s">
        <v>339</v>
      </c>
      <c r="F326" s="8"/>
      <c r="G326" s="10">
        <f t="shared" si="8"/>
        <v>7746.2</v>
      </c>
      <c r="H326" s="11">
        <f t="shared" si="9"/>
        <v>3873.1</v>
      </c>
      <c r="I326" s="12">
        <v>11619.3</v>
      </c>
    </row>
    <row r="327" spans="1:9" ht="32" x14ac:dyDescent="0.2">
      <c r="A327" s="8">
        <v>6130</v>
      </c>
      <c r="B327" s="8">
        <v>310</v>
      </c>
      <c r="C327" s="8">
        <v>2</v>
      </c>
      <c r="D327" s="8" t="s">
        <v>335</v>
      </c>
      <c r="E327" s="9" t="s">
        <v>340</v>
      </c>
      <c r="F327" s="8"/>
      <c r="G327" s="10">
        <f t="shared" si="8"/>
        <v>700000</v>
      </c>
      <c r="H327" s="11">
        <f t="shared" si="9"/>
        <v>350000</v>
      </c>
      <c r="I327" s="12">
        <v>1050000</v>
      </c>
    </row>
    <row r="328" spans="1:9" ht="16" x14ac:dyDescent="0.2">
      <c r="A328" s="8">
        <v>6130</v>
      </c>
      <c r="B328" s="8">
        <v>310</v>
      </c>
      <c r="C328" s="8">
        <v>3</v>
      </c>
      <c r="D328" s="8" t="s">
        <v>335</v>
      </c>
      <c r="E328" s="9" t="s">
        <v>341</v>
      </c>
      <c r="F328" s="8"/>
      <c r="G328" s="10">
        <f t="shared" si="8"/>
        <v>28000</v>
      </c>
      <c r="H328" s="11">
        <f t="shared" si="9"/>
        <v>14000</v>
      </c>
      <c r="I328" s="12">
        <v>42000</v>
      </c>
    </row>
    <row r="329" spans="1:9" ht="32" x14ac:dyDescent="0.2">
      <c r="A329" s="8">
        <v>6130</v>
      </c>
      <c r="B329" s="8">
        <v>310</v>
      </c>
      <c r="C329" s="8">
        <v>4</v>
      </c>
      <c r="D329" s="8" t="s">
        <v>335</v>
      </c>
      <c r="E329" s="9" t="s">
        <v>342</v>
      </c>
      <c r="F329" s="8"/>
      <c r="G329" s="10">
        <f t="shared" si="8"/>
        <v>554400</v>
      </c>
      <c r="H329" s="11">
        <f t="shared" si="9"/>
        <v>277200</v>
      </c>
      <c r="I329" s="12">
        <v>831600</v>
      </c>
    </row>
    <row r="330" spans="1:9" ht="32" x14ac:dyDescent="0.2">
      <c r="A330" s="8">
        <v>5100</v>
      </c>
      <c r="B330" s="8">
        <v>310</v>
      </c>
      <c r="C330" s="8">
        <v>5</v>
      </c>
      <c r="D330" s="8" t="s">
        <v>335</v>
      </c>
      <c r="E330" s="9" t="s">
        <v>343</v>
      </c>
      <c r="F330" s="8"/>
      <c r="G330" s="10">
        <f t="shared" si="8"/>
        <v>91666.666666666672</v>
      </c>
      <c r="H330" s="11">
        <f t="shared" si="9"/>
        <v>45833.333333333336</v>
      </c>
      <c r="I330" s="12">
        <v>137500</v>
      </c>
    </row>
    <row r="331" spans="1:9" ht="32" x14ac:dyDescent="0.2">
      <c r="A331" s="8">
        <v>5100</v>
      </c>
      <c r="B331" s="8">
        <v>310</v>
      </c>
      <c r="C331" s="8">
        <v>6</v>
      </c>
      <c r="D331" s="8" t="s">
        <v>335</v>
      </c>
      <c r="E331" s="9" t="s">
        <v>344</v>
      </c>
      <c r="F331" s="8"/>
      <c r="G331" s="10">
        <f t="shared" si="8"/>
        <v>6666.666666666667</v>
      </c>
      <c r="H331" s="11">
        <f t="shared" si="9"/>
        <v>3333.3333333333335</v>
      </c>
      <c r="I331" s="12">
        <v>10000</v>
      </c>
    </row>
    <row r="332" spans="1:9" ht="32" x14ac:dyDescent="0.2">
      <c r="A332" s="8">
        <v>5100</v>
      </c>
      <c r="B332" s="8">
        <v>612</v>
      </c>
      <c r="C332" s="8">
        <v>6</v>
      </c>
      <c r="D332" s="8" t="s">
        <v>335</v>
      </c>
      <c r="E332" s="9" t="s">
        <v>345</v>
      </c>
      <c r="F332" s="8"/>
      <c r="G332" s="10">
        <f t="shared" si="8"/>
        <v>42120</v>
      </c>
      <c r="H332" s="11">
        <f t="shared" si="9"/>
        <v>21060</v>
      </c>
      <c r="I332" s="14">
        <v>63180</v>
      </c>
    </row>
    <row r="333" spans="1:9" ht="16" x14ac:dyDescent="0.2">
      <c r="A333" s="8">
        <v>6130</v>
      </c>
      <c r="B333" s="8">
        <v>120</v>
      </c>
      <c r="C333" s="8">
        <v>7</v>
      </c>
      <c r="D333" s="8" t="s">
        <v>335</v>
      </c>
      <c r="E333" s="9" t="s">
        <v>346</v>
      </c>
      <c r="F333" s="8">
        <v>5</v>
      </c>
      <c r="G333" s="10">
        <f t="shared" si="8"/>
        <v>215829.33333333334</v>
      </c>
      <c r="H333" s="11">
        <f t="shared" si="9"/>
        <v>107914.66666666667</v>
      </c>
      <c r="I333" s="14">
        <v>323744</v>
      </c>
    </row>
    <row r="334" spans="1:9" ht="16" x14ac:dyDescent="0.2">
      <c r="A334" s="8">
        <v>6130</v>
      </c>
      <c r="B334" s="8">
        <v>210</v>
      </c>
      <c r="C334" s="8">
        <v>7</v>
      </c>
      <c r="D334" s="8" t="s">
        <v>335</v>
      </c>
      <c r="E334" s="9" t="s">
        <v>347</v>
      </c>
      <c r="F334" s="8"/>
      <c r="G334" s="10">
        <f t="shared" si="8"/>
        <v>23352.733333333334</v>
      </c>
      <c r="H334" s="11">
        <f t="shared" si="9"/>
        <v>11676.366666666667</v>
      </c>
      <c r="I334" s="14">
        <v>35029.1</v>
      </c>
    </row>
    <row r="335" spans="1:9" ht="16" x14ac:dyDescent="0.2">
      <c r="A335" s="8">
        <v>6130</v>
      </c>
      <c r="B335" s="8">
        <v>220</v>
      </c>
      <c r="C335" s="8">
        <v>7</v>
      </c>
      <c r="D335" s="8" t="s">
        <v>335</v>
      </c>
      <c r="E335" s="9" t="s">
        <v>348</v>
      </c>
      <c r="F335" s="8"/>
      <c r="G335" s="10">
        <f t="shared" si="8"/>
        <v>16510.946666666667</v>
      </c>
      <c r="H335" s="11">
        <f t="shared" si="9"/>
        <v>8255.4733333333334</v>
      </c>
      <c r="I335" s="14">
        <v>24766.42</v>
      </c>
    </row>
    <row r="336" spans="1:9" ht="16" x14ac:dyDescent="0.2">
      <c r="A336" s="8">
        <v>6130</v>
      </c>
      <c r="B336" s="8">
        <v>230</v>
      </c>
      <c r="C336" s="8">
        <v>7</v>
      </c>
      <c r="D336" s="8" t="s">
        <v>335</v>
      </c>
      <c r="E336" s="9" t="s">
        <v>349</v>
      </c>
      <c r="F336" s="8"/>
      <c r="G336" s="10">
        <f t="shared" si="8"/>
        <v>38731</v>
      </c>
      <c r="H336" s="11">
        <f t="shared" si="9"/>
        <v>19365.5</v>
      </c>
      <c r="I336" s="14">
        <v>58096.5</v>
      </c>
    </row>
    <row r="337" spans="1:9" ht="16" x14ac:dyDescent="0.2">
      <c r="A337" s="8">
        <v>6130</v>
      </c>
      <c r="B337" s="8">
        <v>120</v>
      </c>
      <c r="C337" s="8">
        <v>7</v>
      </c>
      <c r="D337" s="8" t="s">
        <v>335</v>
      </c>
      <c r="E337" s="9" t="s">
        <v>350</v>
      </c>
      <c r="F337" s="8">
        <v>2</v>
      </c>
      <c r="G337" s="10">
        <f t="shared" si="8"/>
        <v>76301.333333333328</v>
      </c>
      <c r="H337" s="11">
        <f t="shared" si="9"/>
        <v>38150.666666666664</v>
      </c>
      <c r="I337" s="14">
        <v>114452</v>
      </c>
    </row>
    <row r="338" spans="1:9" ht="16" x14ac:dyDescent="0.2">
      <c r="A338" s="8">
        <v>6130</v>
      </c>
      <c r="B338" s="8">
        <v>210</v>
      </c>
      <c r="C338" s="8">
        <v>7</v>
      </c>
      <c r="D338" s="8" t="s">
        <v>335</v>
      </c>
      <c r="E338" s="9" t="s">
        <v>351</v>
      </c>
      <c r="F338" s="8"/>
      <c r="G338" s="10">
        <f t="shared" si="8"/>
        <v>8255.8066666666655</v>
      </c>
      <c r="H338" s="11">
        <f t="shared" si="9"/>
        <v>4127.9033333333327</v>
      </c>
      <c r="I338" s="14">
        <v>12383.71</v>
      </c>
    </row>
    <row r="339" spans="1:9" ht="16" x14ac:dyDescent="0.2">
      <c r="A339" s="8">
        <v>6130</v>
      </c>
      <c r="B339" s="8">
        <v>220</v>
      </c>
      <c r="C339" s="8">
        <v>7</v>
      </c>
      <c r="D339" s="8" t="s">
        <v>335</v>
      </c>
      <c r="E339" s="9" t="s">
        <v>352</v>
      </c>
      <c r="F339" s="8"/>
      <c r="G339" s="10">
        <f t="shared" si="8"/>
        <v>5837.0533333333333</v>
      </c>
      <c r="H339" s="11">
        <f t="shared" si="9"/>
        <v>2918.5266666666666</v>
      </c>
      <c r="I339" s="14">
        <v>8755.58</v>
      </c>
    </row>
    <row r="340" spans="1:9" ht="16" x14ac:dyDescent="0.2">
      <c r="A340" s="8">
        <v>6130</v>
      </c>
      <c r="B340" s="8">
        <v>230</v>
      </c>
      <c r="C340" s="8">
        <v>7</v>
      </c>
      <c r="D340" s="8" t="s">
        <v>335</v>
      </c>
      <c r="E340" s="9" t="s">
        <v>353</v>
      </c>
      <c r="F340" s="8"/>
      <c r="G340" s="10">
        <f t="shared" si="8"/>
        <v>15492.4</v>
      </c>
      <c r="H340" s="11">
        <f t="shared" si="9"/>
        <v>7746.2</v>
      </c>
      <c r="I340" s="14">
        <v>23238.6</v>
      </c>
    </row>
    <row r="341" spans="1:9" ht="16" x14ac:dyDescent="0.2">
      <c r="A341" s="8">
        <v>6130</v>
      </c>
      <c r="B341" s="8">
        <v>120</v>
      </c>
      <c r="C341" s="8">
        <v>7</v>
      </c>
      <c r="D341" s="8" t="s">
        <v>335</v>
      </c>
      <c r="E341" s="9" t="s">
        <v>354</v>
      </c>
      <c r="F341" s="8">
        <v>3</v>
      </c>
      <c r="G341" s="10">
        <f t="shared" si="8"/>
        <v>112041.33333333333</v>
      </c>
      <c r="H341" s="11">
        <f t="shared" si="9"/>
        <v>56020.666666666664</v>
      </c>
      <c r="I341" s="14">
        <v>168062</v>
      </c>
    </row>
    <row r="342" spans="1:9" ht="16" x14ac:dyDescent="0.2">
      <c r="A342" s="8">
        <v>6130</v>
      </c>
      <c r="B342" s="8">
        <v>210</v>
      </c>
      <c r="C342" s="8">
        <v>7</v>
      </c>
      <c r="D342" s="8" t="s">
        <v>335</v>
      </c>
      <c r="E342" s="9" t="s">
        <v>355</v>
      </c>
      <c r="F342" s="8"/>
      <c r="G342" s="10">
        <f t="shared" si="8"/>
        <v>12122.873333333335</v>
      </c>
      <c r="H342" s="11">
        <f t="shared" si="9"/>
        <v>6061.4366666666674</v>
      </c>
      <c r="I342" s="14">
        <v>18184.310000000001</v>
      </c>
    </row>
    <row r="343" spans="1:9" ht="16" x14ac:dyDescent="0.2">
      <c r="A343" s="8">
        <v>6130</v>
      </c>
      <c r="B343" s="8">
        <v>220</v>
      </c>
      <c r="C343" s="8">
        <v>7</v>
      </c>
      <c r="D343" s="8" t="s">
        <v>335</v>
      </c>
      <c r="E343" s="9" t="s">
        <v>356</v>
      </c>
      <c r="F343" s="8"/>
      <c r="G343" s="10">
        <f t="shared" si="8"/>
        <v>8571.16</v>
      </c>
      <c r="H343" s="11">
        <f t="shared" si="9"/>
        <v>4285.58</v>
      </c>
      <c r="I343" s="14">
        <v>12856.74</v>
      </c>
    </row>
    <row r="344" spans="1:9" ht="16" x14ac:dyDescent="0.2">
      <c r="A344" s="8">
        <v>6130</v>
      </c>
      <c r="B344" s="8">
        <v>230</v>
      </c>
      <c r="C344" s="8">
        <v>7</v>
      </c>
      <c r="D344" s="8" t="s">
        <v>335</v>
      </c>
      <c r="E344" s="9" t="s">
        <v>357</v>
      </c>
      <c r="F344" s="8"/>
      <c r="G344" s="10">
        <f t="shared" si="8"/>
        <v>23238.600000000002</v>
      </c>
      <c r="H344" s="11">
        <f t="shared" si="9"/>
        <v>11619.300000000001</v>
      </c>
      <c r="I344" s="14">
        <v>34857.9</v>
      </c>
    </row>
    <row r="345" spans="1:9" ht="48" x14ac:dyDescent="0.2">
      <c r="A345" s="8">
        <v>6400</v>
      </c>
      <c r="B345" s="8">
        <v>120</v>
      </c>
      <c r="C345" s="8">
        <v>8</v>
      </c>
      <c r="D345" s="8" t="s">
        <v>335</v>
      </c>
      <c r="E345" s="9" t="s">
        <v>358</v>
      </c>
      <c r="F345" s="8"/>
      <c r="G345" s="10">
        <f t="shared" si="8"/>
        <v>917866.66666666663</v>
      </c>
      <c r="H345" s="11">
        <f t="shared" si="9"/>
        <v>458933.33333333331</v>
      </c>
      <c r="I345" s="14">
        <v>1376800</v>
      </c>
    </row>
    <row r="346" spans="1:9" ht="32" x14ac:dyDescent="0.2">
      <c r="A346" s="8">
        <v>6130</v>
      </c>
      <c r="B346" s="8">
        <v>220</v>
      </c>
      <c r="C346" s="8">
        <v>8</v>
      </c>
      <c r="D346" s="8" t="s">
        <v>335</v>
      </c>
      <c r="E346" s="9" t="s">
        <v>359</v>
      </c>
      <c r="F346" s="8"/>
      <c r="G346" s="10">
        <f t="shared" si="8"/>
        <v>70216.800000000003</v>
      </c>
      <c r="H346" s="11">
        <f t="shared" si="9"/>
        <v>35108.400000000001</v>
      </c>
      <c r="I346" s="12">
        <v>105325.2</v>
      </c>
    </row>
    <row r="347" spans="1:9" ht="32" x14ac:dyDescent="0.2">
      <c r="A347" s="8">
        <v>6130</v>
      </c>
      <c r="B347" s="8">
        <v>369</v>
      </c>
      <c r="C347" s="8">
        <v>9</v>
      </c>
      <c r="D347" s="8" t="s">
        <v>335</v>
      </c>
      <c r="E347" s="9" t="s">
        <v>360</v>
      </c>
      <c r="F347" s="8"/>
      <c r="G347" s="10">
        <f t="shared" si="8"/>
        <v>998676</v>
      </c>
      <c r="H347" s="11">
        <f t="shared" si="9"/>
        <v>499338</v>
      </c>
      <c r="I347" s="12">
        <v>1498014</v>
      </c>
    </row>
    <row r="348" spans="1:9" ht="32" x14ac:dyDescent="0.2">
      <c r="A348" s="8">
        <v>6400</v>
      </c>
      <c r="B348" s="8">
        <v>510</v>
      </c>
      <c r="C348" s="8">
        <v>10</v>
      </c>
      <c r="D348" s="8" t="s">
        <v>335</v>
      </c>
      <c r="E348" s="9" t="s">
        <v>361</v>
      </c>
      <c r="F348" s="8"/>
      <c r="G348" s="10">
        <f t="shared" si="8"/>
        <v>16666.666666666668</v>
      </c>
      <c r="H348" s="11">
        <f t="shared" si="9"/>
        <v>8333.3333333333339</v>
      </c>
      <c r="I348" s="12">
        <v>25000</v>
      </c>
    </row>
    <row r="349" spans="1:9" ht="32" x14ac:dyDescent="0.2">
      <c r="A349" s="8">
        <v>6150</v>
      </c>
      <c r="B349" s="8">
        <v>310</v>
      </c>
      <c r="C349" s="8">
        <v>11</v>
      </c>
      <c r="D349" s="8" t="s">
        <v>335</v>
      </c>
      <c r="E349" s="9" t="s">
        <v>362</v>
      </c>
      <c r="F349" s="8"/>
      <c r="G349" s="10">
        <f t="shared" si="8"/>
        <v>362549.33333333331</v>
      </c>
      <c r="H349" s="11">
        <f t="shared" si="9"/>
        <v>181274.66666666666</v>
      </c>
      <c r="I349" s="12">
        <v>543824</v>
      </c>
    </row>
    <row r="350" spans="1:9" ht="16" x14ac:dyDescent="0.2">
      <c r="A350" s="8">
        <v>5100</v>
      </c>
      <c r="B350" s="8">
        <v>120</v>
      </c>
      <c r="C350" s="8">
        <v>12</v>
      </c>
      <c r="D350" s="8" t="s">
        <v>335</v>
      </c>
      <c r="E350" s="9" t="s">
        <v>363</v>
      </c>
      <c r="F350" s="8"/>
      <c r="G350" s="10">
        <f t="shared" si="8"/>
        <v>348336.66666666669</v>
      </c>
      <c r="H350" s="11">
        <f t="shared" si="9"/>
        <v>174168.33333333334</v>
      </c>
      <c r="I350" s="12">
        <v>522505</v>
      </c>
    </row>
    <row r="351" spans="1:9" ht="16" x14ac:dyDescent="0.2">
      <c r="A351" s="8">
        <v>5100</v>
      </c>
      <c r="B351" s="8">
        <v>220</v>
      </c>
      <c r="C351" s="8">
        <v>12</v>
      </c>
      <c r="D351" s="8" t="s">
        <v>335</v>
      </c>
      <c r="E351" s="9" t="s">
        <v>364</v>
      </c>
      <c r="F351" s="8"/>
      <c r="G351" s="10">
        <f t="shared" si="8"/>
        <v>11475</v>
      </c>
      <c r="H351" s="11">
        <f t="shared" si="9"/>
        <v>5737.5</v>
      </c>
      <c r="I351" s="12">
        <v>17212.5</v>
      </c>
    </row>
    <row r="352" spans="1:9" ht="16" x14ac:dyDescent="0.2">
      <c r="A352" s="8">
        <v>6120</v>
      </c>
      <c r="B352" s="8">
        <v>160</v>
      </c>
      <c r="C352" s="8">
        <v>13</v>
      </c>
      <c r="D352" s="8" t="s">
        <v>335</v>
      </c>
      <c r="E352" s="9" t="s">
        <v>365</v>
      </c>
      <c r="F352" s="8">
        <v>7</v>
      </c>
      <c r="G352" s="10">
        <f t="shared" si="8"/>
        <v>845169.33333333337</v>
      </c>
      <c r="H352" s="11">
        <f t="shared" si="9"/>
        <v>422584.66666666669</v>
      </c>
      <c r="I352" s="12">
        <v>1267754</v>
      </c>
    </row>
    <row r="353" spans="1:9" ht="16" x14ac:dyDescent="0.2">
      <c r="A353" s="8">
        <v>6120</v>
      </c>
      <c r="B353" s="8">
        <v>210</v>
      </c>
      <c r="C353" s="8">
        <v>13</v>
      </c>
      <c r="D353" s="8" t="s">
        <v>335</v>
      </c>
      <c r="E353" s="13" t="s">
        <v>366</v>
      </c>
      <c r="F353" s="8"/>
      <c r="G353" s="10">
        <f t="shared" si="8"/>
        <v>91447.333333333328</v>
      </c>
      <c r="H353" s="11">
        <f t="shared" si="9"/>
        <v>45723.666666666664</v>
      </c>
      <c r="I353" s="12">
        <v>137171</v>
      </c>
    </row>
    <row r="354" spans="1:9" ht="16" x14ac:dyDescent="0.2">
      <c r="A354" s="8">
        <v>6120</v>
      </c>
      <c r="B354" s="8">
        <v>220</v>
      </c>
      <c r="C354" s="8">
        <v>13</v>
      </c>
      <c r="D354" s="8" t="s">
        <v>335</v>
      </c>
      <c r="E354" s="9" t="s">
        <v>367</v>
      </c>
      <c r="F354" s="8"/>
      <c r="G354" s="10">
        <f t="shared" si="8"/>
        <v>64655.333333333336</v>
      </c>
      <c r="H354" s="11">
        <f t="shared" si="9"/>
        <v>32327.666666666668</v>
      </c>
      <c r="I354" s="12">
        <v>96983</v>
      </c>
    </row>
    <row r="355" spans="1:9" ht="16" x14ac:dyDescent="0.2">
      <c r="A355" s="8">
        <v>6120</v>
      </c>
      <c r="B355" s="8">
        <v>230</v>
      </c>
      <c r="C355" s="8">
        <v>13</v>
      </c>
      <c r="D355" s="8" t="s">
        <v>335</v>
      </c>
      <c r="E355" s="9" t="s">
        <v>368</v>
      </c>
      <c r="F355" s="8"/>
      <c r="G355" s="10">
        <f t="shared" si="8"/>
        <v>54223.333333333336</v>
      </c>
      <c r="H355" s="11">
        <f t="shared" si="9"/>
        <v>27111.666666666668</v>
      </c>
      <c r="I355" s="12">
        <v>81335</v>
      </c>
    </row>
    <row r="356" spans="1:9" ht="32" x14ac:dyDescent="0.2">
      <c r="A356" s="8">
        <v>6120</v>
      </c>
      <c r="B356" s="8">
        <v>160</v>
      </c>
      <c r="C356" s="8">
        <v>14</v>
      </c>
      <c r="D356" s="8" t="s">
        <v>335</v>
      </c>
      <c r="E356" s="9" t="s">
        <v>369</v>
      </c>
      <c r="F356" s="8">
        <v>1</v>
      </c>
      <c r="G356" s="10">
        <f t="shared" si="8"/>
        <v>80400</v>
      </c>
      <c r="H356" s="11">
        <f t="shared" si="9"/>
        <v>40200</v>
      </c>
      <c r="I356" s="12">
        <v>120600</v>
      </c>
    </row>
    <row r="357" spans="1:9" ht="16" x14ac:dyDescent="0.2">
      <c r="A357" s="8">
        <v>6120</v>
      </c>
      <c r="B357" s="8">
        <v>210</v>
      </c>
      <c r="C357" s="8">
        <v>14</v>
      </c>
      <c r="D357" s="8" t="s">
        <v>335</v>
      </c>
      <c r="E357" s="9" t="s">
        <v>370</v>
      </c>
      <c r="F357" s="8"/>
      <c r="G357" s="10">
        <f t="shared" si="8"/>
        <v>12302.666666666666</v>
      </c>
      <c r="H357" s="11">
        <f t="shared" si="9"/>
        <v>6151.333333333333</v>
      </c>
      <c r="I357" s="12">
        <v>18454</v>
      </c>
    </row>
    <row r="358" spans="1:9" ht="16" x14ac:dyDescent="0.2">
      <c r="A358" s="8">
        <v>6120</v>
      </c>
      <c r="B358" s="8">
        <v>220</v>
      </c>
      <c r="C358" s="8">
        <v>14</v>
      </c>
      <c r="D358" s="8" t="s">
        <v>335</v>
      </c>
      <c r="E358" s="9" t="s">
        <v>371</v>
      </c>
      <c r="F358" s="8"/>
      <c r="G358" s="10">
        <f t="shared" si="8"/>
        <v>21001.333333333332</v>
      </c>
      <c r="H358" s="11">
        <f t="shared" si="9"/>
        <v>10500.666666666666</v>
      </c>
      <c r="I358" s="12">
        <v>31502</v>
      </c>
    </row>
    <row r="359" spans="1:9" ht="32" x14ac:dyDescent="0.2">
      <c r="A359" s="8">
        <v>6120</v>
      </c>
      <c r="B359" s="8">
        <v>230</v>
      </c>
      <c r="C359" s="8">
        <v>14</v>
      </c>
      <c r="D359" s="8" t="s">
        <v>335</v>
      </c>
      <c r="E359" s="9" t="s">
        <v>372</v>
      </c>
      <c r="F359" s="8"/>
      <c r="G359" s="10"/>
      <c r="H359" s="11"/>
      <c r="I359" s="12">
        <v>34857</v>
      </c>
    </row>
    <row r="360" spans="1:9" ht="16" x14ac:dyDescent="0.2">
      <c r="A360" s="8">
        <v>6000</v>
      </c>
      <c r="B360" s="8">
        <v>394</v>
      </c>
      <c r="C360" s="8">
        <v>15</v>
      </c>
      <c r="D360" s="8" t="s">
        <v>335</v>
      </c>
      <c r="E360" s="9" t="s">
        <v>373</v>
      </c>
      <c r="F360" s="8"/>
      <c r="G360" s="10">
        <f t="shared" si="8"/>
        <v>666666.66666666663</v>
      </c>
      <c r="H360" s="11">
        <f t="shared" si="9"/>
        <v>333333.33333333331</v>
      </c>
      <c r="I360" s="12">
        <v>1000000</v>
      </c>
    </row>
    <row r="361" spans="1:9" ht="32" x14ac:dyDescent="0.2">
      <c r="A361" s="8">
        <v>5100</v>
      </c>
      <c r="B361" s="8">
        <v>120</v>
      </c>
      <c r="C361" s="8">
        <v>1</v>
      </c>
      <c r="D361" s="8" t="s">
        <v>374</v>
      </c>
      <c r="E361" s="9" t="s">
        <v>375</v>
      </c>
      <c r="F361" s="8"/>
      <c r="G361" s="10">
        <f t="shared" si="8"/>
        <v>7919726.5133333327</v>
      </c>
      <c r="H361" s="11">
        <f t="shared" si="9"/>
        <v>3959863.2566666664</v>
      </c>
      <c r="I361" s="12">
        <v>11879589.77</v>
      </c>
    </row>
    <row r="362" spans="1:9" ht="16" x14ac:dyDescent="0.2">
      <c r="A362" s="8">
        <v>5100</v>
      </c>
      <c r="B362" s="8">
        <v>210</v>
      </c>
      <c r="C362" s="8">
        <v>1</v>
      </c>
      <c r="D362" s="8" t="s">
        <v>374</v>
      </c>
      <c r="E362" s="9" t="s">
        <v>376</v>
      </c>
      <c r="F362" s="8"/>
      <c r="G362" s="10">
        <f t="shared" si="8"/>
        <v>856914.40666666673</v>
      </c>
      <c r="H362" s="11">
        <f t="shared" si="9"/>
        <v>428457.20333333337</v>
      </c>
      <c r="I362" s="12">
        <v>1285371.6100000001</v>
      </c>
    </row>
    <row r="363" spans="1:9" ht="16" x14ac:dyDescent="0.2">
      <c r="A363" s="8">
        <v>5100</v>
      </c>
      <c r="B363" s="8">
        <v>220</v>
      </c>
      <c r="C363" s="8">
        <v>1</v>
      </c>
      <c r="D363" s="8" t="s">
        <v>374</v>
      </c>
      <c r="E363" s="9" t="s">
        <v>377</v>
      </c>
      <c r="F363" s="8"/>
      <c r="G363" s="10">
        <f t="shared" si="8"/>
        <v>605859.07999999996</v>
      </c>
      <c r="H363" s="11">
        <f t="shared" si="9"/>
        <v>302929.53999999998</v>
      </c>
      <c r="I363" s="12">
        <v>908788.62</v>
      </c>
    </row>
    <row r="364" spans="1:9" ht="64" x14ac:dyDescent="0.2">
      <c r="A364" s="8">
        <v>5100</v>
      </c>
      <c r="B364" s="8">
        <v>160</v>
      </c>
      <c r="C364" s="8">
        <v>1</v>
      </c>
      <c r="D364" s="8" t="s">
        <v>374</v>
      </c>
      <c r="E364" s="9" t="s">
        <v>378</v>
      </c>
      <c r="F364" s="8"/>
      <c r="G364" s="10">
        <f t="shared" si="8"/>
        <v>1842238.54</v>
      </c>
      <c r="H364" s="11">
        <f t="shared" si="9"/>
        <v>921119.27</v>
      </c>
      <c r="I364" s="12">
        <v>2763357.81</v>
      </c>
    </row>
    <row r="365" spans="1:9" ht="32" x14ac:dyDescent="0.2">
      <c r="A365" s="8">
        <v>5100</v>
      </c>
      <c r="B365" s="8">
        <v>210</v>
      </c>
      <c r="C365" s="8">
        <v>1</v>
      </c>
      <c r="D365" s="8" t="s">
        <v>374</v>
      </c>
      <c r="E365" s="9" t="s">
        <v>379</v>
      </c>
      <c r="F365" s="8"/>
      <c r="G365" s="10">
        <f t="shared" si="8"/>
        <v>199330.21333333335</v>
      </c>
      <c r="H365" s="11">
        <f t="shared" si="9"/>
        <v>99665.106666666674</v>
      </c>
      <c r="I365" s="12">
        <v>298995.32</v>
      </c>
    </row>
    <row r="366" spans="1:9" ht="32" x14ac:dyDescent="0.2">
      <c r="A366" s="8">
        <v>5100</v>
      </c>
      <c r="B366" s="8">
        <v>220</v>
      </c>
      <c r="C366" s="8">
        <v>1</v>
      </c>
      <c r="D366" s="8" t="s">
        <v>374</v>
      </c>
      <c r="E366" s="9" t="s">
        <v>380</v>
      </c>
      <c r="F366" s="8"/>
      <c r="G366" s="10">
        <f t="shared" si="8"/>
        <v>140931.24666666667</v>
      </c>
      <c r="H366" s="11">
        <f t="shared" si="9"/>
        <v>70465.623333333337</v>
      </c>
      <c r="I366" s="12">
        <v>211396.87</v>
      </c>
    </row>
    <row r="367" spans="1:9" ht="48" x14ac:dyDescent="0.2">
      <c r="A367" s="8">
        <v>5100</v>
      </c>
      <c r="B367" s="8">
        <v>110</v>
      </c>
      <c r="C367" s="8">
        <v>1</v>
      </c>
      <c r="D367" s="8" t="s">
        <v>374</v>
      </c>
      <c r="E367" s="9" t="s">
        <v>381</v>
      </c>
      <c r="F367" s="8"/>
      <c r="G367" s="10">
        <f t="shared" si="8"/>
        <v>253228.66666666666</v>
      </c>
      <c r="H367" s="11">
        <f t="shared" si="9"/>
        <v>126614.33333333333</v>
      </c>
      <c r="I367" s="12">
        <v>379843</v>
      </c>
    </row>
    <row r="368" spans="1:9" ht="32" x14ac:dyDescent="0.2">
      <c r="A368" s="8">
        <v>5100</v>
      </c>
      <c r="B368" s="8">
        <v>210</v>
      </c>
      <c r="C368" s="8">
        <v>1</v>
      </c>
      <c r="D368" s="8" t="s">
        <v>374</v>
      </c>
      <c r="E368" s="9" t="s">
        <v>382</v>
      </c>
      <c r="F368" s="8"/>
      <c r="G368" s="10">
        <f t="shared" si="8"/>
        <v>27399.34</v>
      </c>
      <c r="H368" s="11">
        <f t="shared" si="9"/>
        <v>13699.67</v>
      </c>
      <c r="I368" s="12">
        <v>41099.01</v>
      </c>
    </row>
    <row r="369" spans="1:9" ht="16" x14ac:dyDescent="0.2">
      <c r="A369" s="8">
        <v>5100</v>
      </c>
      <c r="B369" s="8">
        <v>220</v>
      </c>
      <c r="C369" s="8">
        <v>1</v>
      </c>
      <c r="D369" s="8" t="s">
        <v>374</v>
      </c>
      <c r="E369" s="9" t="s">
        <v>383</v>
      </c>
      <c r="F369" s="8"/>
      <c r="G369" s="10">
        <f t="shared" si="8"/>
        <v>19371.993333333336</v>
      </c>
      <c r="H369" s="11">
        <f t="shared" si="9"/>
        <v>9685.9966666666678</v>
      </c>
      <c r="I369" s="12">
        <v>29057.99</v>
      </c>
    </row>
    <row r="370" spans="1:9" ht="32" x14ac:dyDescent="0.2">
      <c r="A370" s="8">
        <v>7800</v>
      </c>
      <c r="B370" s="8">
        <v>394</v>
      </c>
      <c r="C370" s="8">
        <v>2</v>
      </c>
      <c r="D370" s="8" t="s">
        <v>374</v>
      </c>
      <c r="E370" s="9" t="s">
        <v>384</v>
      </c>
      <c r="F370" s="8"/>
      <c r="G370" s="10">
        <f t="shared" si="8"/>
        <v>333333.33333333331</v>
      </c>
      <c r="H370" s="11">
        <f t="shared" si="9"/>
        <v>166666.66666666666</v>
      </c>
      <c r="I370" s="12">
        <v>500000</v>
      </c>
    </row>
    <row r="371" spans="1:9" ht="16" x14ac:dyDescent="0.2">
      <c r="A371" s="8">
        <v>7900</v>
      </c>
      <c r="B371" s="8">
        <v>680</v>
      </c>
      <c r="C371" s="8">
        <v>1</v>
      </c>
      <c r="D371" s="8" t="s">
        <v>385</v>
      </c>
      <c r="E371" s="9" t="s">
        <v>386</v>
      </c>
      <c r="F371" s="8"/>
      <c r="G371" s="10">
        <f t="shared" ref="G371:G432" si="10">I371*2/3</f>
        <v>266666.66666666669</v>
      </c>
      <c r="H371" s="11">
        <f t="shared" ref="H371:H432" si="11">I371*1/3</f>
        <v>133333.33333333334</v>
      </c>
      <c r="I371" s="12">
        <v>400000</v>
      </c>
    </row>
    <row r="372" spans="1:9" ht="32" x14ac:dyDescent="0.2">
      <c r="A372" s="8">
        <v>7900</v>
      </c>
      <c r="B372" s="8">
        <v>510</v>
      </c>
      <c r="C372" s="8">
        <v>1</v>
      </c>
      <c r="D372" s="8" t="s">
        <v>385</v>
      </c>
      <c r="E372" s="9" t="s">
        <v>387</v>
      </c>
      <c r="F372" s="8"/>
      <c r="G372" s="10">
        <f t="shared" si="10"/>
        <v>29333.333333333332</v>
      </c>
      <c r="H372" s="11">
        <f t="shared" si="11"/>
        <v>14666.666666666666</v>
      </c>
      <c r="I372" s="12">
        <v>44000</v>
      </c>
    </row>
    <row r="373" spans="1:9" ht="32" x14ac:dyDescent="0.2">
      <c r="A373" s="8">
        <v>7900</v>
      </c>
      <c r="B373" s="8">
        <v>394</v>
      </c>
      <c r="C373" s="8">
        <v>2</v>
      </c>
      <c r="D373" s="8" t="s">
        <v>385</v>
      </c>
      <c r="E373" s="9" t="s">
        <v>388</v>
      </c>
      <c r="F373" s="8"/>
      <c r="G373" s="10">
        <f t="shared" si="10"/>
        <v>1336225.3333333333</v>
      </c>
      <c r="H373" s="11">
        <f t="shared" si="11"/>
        <v>668112.66666666663</v>
      </c>
      <c r="I373" s="12">
        <v>2004338</v>
      </c>
    </row>
    <row r="374" spans="1:9" ht="16" x14ac:dyDescent="0.2">
      <c r="A374" s="8">
        <v>7900</v>
      </c>
      <c r="B374" s="8">
        <v>510</v>
      </c>
      <c r="C374" s="8">
        <v>1</v>
      </c>
      <c r="D374" s="8" t="s">
        <v>389</v>
      </c>
      <c r="E374" s="9" t="s">
        <v>390</v>
      </c>
      <c r="F374" s="8"/>
      <c r="G374" s="10">
        <f t="shared" si="10"/>
        <v>1000000</v>
      </c>
      <c r="H374" s="11">
        <f t="shared" si="11"/>
        <v>500000</v>
      </c>
      <c r="I374" s="12">
        <v>1500000</v>
      </c>
    </row>
    <row r="375" spans="1:9" ht="32" x14ac:dyDescent="0.2">
      <c r="A375" s="8">
        <v>7400</v>
      </c>
      <c r="B375" s="8">
        <v>680</v>
      </c>
      <c r="C375" s="8">
        <v>2</v>
      </c>
      <c r="D375" s="8" t="s">
        <v>389</v>
      </c>
      <c r="E375" s="9" t="s">
        <v>391</v>
      </c>
      <c r="F375" s="8"/>
      <c r="G375" s="10">
        <f t="shared" si="10"/>
        <v>5001484</v>
      </c>
      <c r="H375" s="11">
        <f t="shared" si="11"/>
        <v>2500742</v>
      </c>
      <c r="I375" s="12">
        <v>7502226</v>
      </c>
    </row>
    <row r="376" spans="1:9" ht="16" x14ac:dyDescent="0.2">
      <c r="A376" s="8">
        <v>5100</v>
      </c>
      <c r="B376" s="8">
        <v>510</v>
      </c>
      <c r="C376" s="8">
        <v>1</v>
      </c>
      <c r="D376" s="8" t="s">
        <v>392</v>
      </c>
      <c r="E376" s="9" t="s">
        <v>393</v>
      </c>
      <c r="F376" s="8"/>
      <c r="G376" s="10">
        <f t="shared" si="10"/>
        <v>17660</v>
      </c>
      <c r="H376" s="11">
        <f t="shared" si="11"/>
        <v>8830</v>
      </c>
      <c r="I376" s="12">
        <v>26490</v>
      </c>
    </row>
    <row r="377" spans="1:9" ht="16" x14ac:dyDescent="0.2">
      <c r="A377" s="8">
        <v>6130</v>
      </c>
      <c r="B377" s="8">
        <v>310</v>
      </c>
      <c r="C377" s="8">
        <v>2</v>
      </c>
      <c r="D377" s="8" t="s">
        <v>392</v>
      </c>
      <c r="E377" s="9" t="s">
        <v>394</v>
      </c>
      <c r="F377" s="8"/>
      <c r="G377" s="10">
        <f t="shared" si="10"/>
        <v>1500000</v>
      </c>
      <c r="H377" s="11">
        <f t="shared" si="11"/>
        <v>750000</v>
      </c>
      <c r="I377" s="12">
        <v>2250000</v>
      </c>
    </row>
    <row r="378" spans="1:9" ht="16" x14ac:dyDescent="0.2">
      <c r="A378" s="8">
        <v>7900</v>
      </c>
      <c r="B378" s="8">
        <v>510</v>
      </c>
      <c r="C378" s="8">
        <v>3</v>
      </c>
      <c r="D378" s="8" t="s">
        <v>392</v>
      </c>
      <c r="E378" s="9" t="s">
        <v>395</v>
      </c>
      <c r="F378" s="8"/>
      <c r="G378" s="10">
        <f t="shared" si="10"/>
        <v>34640</v>
      </c>
      <c r="H378" s="11">
        <f t="shared" si="11"/>
        <v>17320</v>
      </c>
      <c r="I378" s="12">
        <v>51960</v>
      </c>
    </row>
    <row r="379" spans="1:9" ht="32" x14ac:dyDescent="0.2">
      <c r="A379" s="8">
        <v>6190</v>
      </c>
      <c r="B379" s="8">
        <v>160</v>
      </c>
      <c r="C379" s="8">
        <v>4</v>
      </c>
      <c r="D379" s="8" t="s">
        <v>392</v>
      </c>
      <c r="E379" s="9" t="s">
        <v>396</v>
      </c>
      <c r="F379" s="8"/>
      <c r="G379" s="10">
        <f t="shared" si="10"/>
        <v>48197.686666666668</v>
      </c>
      <c r="H379" s="11">
        <f t="shared" si="11"/>
        <v>24098.843333333334</v>
      </c>
      <c r="I379" s="12">
        <v>72296.53</v>
      </c>
    </row>
    <row r="380" spans="1:9" ht="16" x14ac:dyDescent="0.2">
      <c r="A380" s="8">
        <v>6190</v>
      </c>
      <c r="B380" s="8">
        <v>210</v>
      </c>
      <c r="C380" s="8">
        <v>4</v>
      </c>
      <c r="D380" s="8" t="s">
        <v>392</v>
      </c>
      <c r="E380" s="9" t="s">
        <v>397</v>
      </c>
      <c r="F380" s="8"/>
      <c r="G380" s="10">
        <f t="shared" si="10"/>
        <v>5214.9866666666667</v>
      </c>
      <c r="H380" s="11">
        <f t="shared" si="11"/>
        <v>2607.4933333333333</v>
      </c>
      <c r="I380" s="12">
        <v>7822.48</v>
      </c>
    </row>
    <row r="381" spans="1:9" ht="16" x14ac:dyDescent="0.2">
      <c r="A381" s="8">
        <v>6190</v>
      </c>
      <c r="B381" s="8">
        <v>220</v>
      </c>
      <c r="C381" s="8">
        <v>4</v>
      </c>
      <c r="D381" s="8" t="s">
        <v>392</v>
      </c>
      <c r="E381" s="9" t="s">
        <v>398</v>
      </c>
      <c r="F381" s="8"/>
      <c r="G381" s="10">
        <f t="shared" si="10"/>
        <v>3687.1200000000003</v>
      </c>
      <c r="H381" s="11">
        <f t="shared" si="11"/>
        <v>1843.5600000000002</v>
      </c>
      <c r="I381" s="12">
        <v>5530.68</v>
      </c>
    </row>
    <row r="382" spans="1:9" ht="16" x14ac:dyDescent="0.2">
      <c r="A382" s="8">
        <v>6190</v>
      </c>
      <c r="B382" s="8">
        <v>230</v>
      </c>
      <c r="C382" s="8">
        <v>4</v>
      </c>
      <c r="D382" s="8" t="s">
        <v>392</v>
      </c>
      <c r="E382" s="9" t="s">
        <v>399</v>
      </c>
      <c r="F382" s="8"/>
      <c r="G382" s="10">
        <f t="shared" si="10"/>
        <v>7746.2</v>
      </c>
      <c r="H382" s="11">
        <f t="shared" si="11"/>
        <v>3873.1</v>
      </c>
      <c r="I382" s="12">
        <v>11619.3</v>
      </c>
    </row>
    <row r="383" spans="1:9" ht="32" x14ac:dyDescent="0.2">
      <c r="A383" s="8">
        <v>6130</v>
      </c>
      <c r="B383" s="8">
        <v>310</v>
      </c>
      <c r="C383" s="8">
        <v>5</v>
      </c>
      <c r="D383" s="8" t="s">
        <v>392</v>
      </c>
      <c r="E383" s="9" t="s">
        <v>400</v>
      </c>
      <c r="F383" s="8"/>
      <c r="G383" s="10">
        <f t="shared" si="10"/>
        <v>1333333.3333333333</v>
      </c>
      <c r="H383" s="11">
        <f t="shared" si="11"/>
        <v>666666.66666666663</v>
      </c>
      <c r="I383" s="12">
        <v>2000000</v>
      </c>
    </row>
    <row r="384" spans="1:9" ht="32" x14ac:dyDescent="0.2">
      <c r="A384" s="8">
        <v>6000</v>
      </c>
      <c r="B384" s="8">
        <v>394</v>
      </c>
      <c r="C384" s="8">
        <v>6</v>
      </c>
      <c r="D384" s="8" t="s">
        <v>392</v>
      </c>
      <c r="E384" s="9" t="s">
        <v>401</v>
      </c>
      <c r="F384" s="8"/>
      <c r="G384" s="10">
        <f t="shared" si="10"/>
        <v>333333.33333333331</v>
      </c>
      <c r="H384" s="11">
        <f t="shared" si="11"/>
        <v>166666.66666666666</v>
      </c>
      <c r="I384" s="12">
        <v>500000</v>
      </c>
    </row>
    <row r="385" spans="1:9" ht="48" x14ac:dyDescent="0.2">
      <c r="A385" s="8">
        <v>5100</v>
      </c>
      <c r="B385" s="8">
        <v>120</v>
      </c>
      <c r="C385" s="8">
        <v>1</v>
      </c>
      <c r="D385" s="8" t="s">
        <v>402</v>
      </c>
      <c r="E385" s="9" t="s">
        <v>403</v>
      </c>
      <c r="F385" s="8"/>
      <c r="G385" s="10">
        <f t="shared" si="10"/>
        <v>172333.33333333334</v>
      </c>
      <c r="H385" s="11">
        <f t="shared" si="11"/>
        <v>86166.666666666672</v>
      </c>
      <c r="I385" s="12">
        <v>258500</v>
      </c>
    </row>
    <row r="386" spans="1:9" ht="32" x14ac:dyDescent="0.2">
      <c r="A386" s="8">
        <v>5100</v>
      </c>
      <c r="B386" s="8">
        <v>220</v>
      </c>
      <c r="C386" s="8">
        <v>1</v>
      </c>
      <c r="D386" s="8" t="s">
        <v>402</v>
      </c>
      <c r="E386" s="9" t="s">
        <v>404</v>
      </c>
      <c r="F386" s="8"/>
      <c r="G386" s="10">
        <f t="shared" si="10"/>
        <v>13183.333333333334</v>
      </c>
      <c r="H386" s="11">
        <f t="shared" si="11"/>
        <v>6591.666666666667</v>
      </c>
      <c r="I386" s="12">
        <v>19775</v>
      </c>
    </row>
    <row r="387" spans="1:9" ht="48" x14ac:dyDescent="0.2">
      <c r="A387" s="8">
        <v>5100</v>
      </c>
      <c r="B387" s="8">
        <v>119</v>
      </c>
      <c r="C387" s="8">
        <v>1</v>
      </c>
      <c r="D387" s="8" t="s">
        <v>402</v>
      </c>
      <c r="E387" s="9" t="s">
        <v>405</v>
      </c>
      <c r="F387" s="8"/>
      <c r="G387" s="10">
        <f t="shared" si="10"/>
        <v>7000</v>
      </c>
      <c r="H387" s="11">
        <f t="shared" si="11"/>
        <v>3500</v>
      </c>
      <c r="I387" s="12">
        <v>10500</v>
      </c>
    </row>
    <row r="388" spans="1:9" ht="32" x14ac:dyDescent="0.2">
      <c r="A388" s="8">
        <v>5100</v>
      </c>
      <c r="B388" s="8">
        <v>220</v>
      </c>
      <c r="C388" s="8">
        <v>1</v>
      </c>
      <c r="D388" s="8" t="s">
        <v>402</v>
      </c>
      <c r="E388" s="9" t="s">
        <v>404</v>
      </c>
      <c r="F388" s="8"/>
      <c r="G388" s="10">
        <f t="shared" si="10"/>
        <v>535.5</v>
      </c>
      <c r="H388" s="11">
        <f t="shared" si="11"/>
        <v>267.75</v>
      </c>
      <c r="I388" s="12">
        <v>803.25</v>
      </c>
    </row>
    <row r="389" spans="1:9" ht="64" x14ac:dyDescent="0.2">
      <c r="A389" s="8">
        <v>5100</v>
      </c>
      <c r="B389" s="8">
        <v>641</v>
      </c>
      <c r="C389" s="8">
        <v>2</v>
      </c>
      <c r="D389" s="8" t="s">
        <v>402</v>
      </c>
      <c r="E389" s="9" t="s">
        <v>406</v>
      </c>
      <c r="F389" s="8"/>
      <c r="G389" s="10">
        <f t="shared" si="10"/>
        <v>200000</v>
      </c>
      <c r="H389" s="11">
        <f t="shared" si="11"/>
        <v>100000</v>
      </c>
      <c r="I389" s="12">
        <v>300000</v>
      </c>
    </row>
    <row r="390" spans="1:9" ht="32" x14ac:dyDescent="0.2">
      <c r="A390" s="8">
        <v>8200</v>
      </c>
      <c r="B390" s="8">
        <v>310</v>
      </c>
      <c r="C390" s="8">
        <v>3</v>
      </c>
      <c r="D390" s="8" t="s">
        <v>402</v>
      </c>
      <c r="E390" s="9" t="s">
        <v>407</v>
      </c>
      <c r="F390" s="8"/>
      <c r="G390" s="10">
        <f t="shared" si="10"/>
        <v>533333.33333333337</v>
      </c>
      <c r="H390" s="11">
        <f t="shared" si="11"/>
        <v>266666.66666666669</v>
      </c>
      <c r="I390" s="12">
        <v>800000</v>
      </c>
    </row>
    <row r="391" spans="1:9" ht="32" x14ac:dyDescent="0.2">
      <c r="A391" s="8">
        <v>8200</v>
      </c>
      <c r="B391" s="8">
        <v>369</v>
      </c>
      <c r="C391" s="8">
        <v>4</v>
      </c>
      <c r="D391" s="8" t="s">
        <v>402</v>
      </c>
      <c r="E391" s="9" t="s">
        <v>408</v>
      </c>
      <c r="F391" s="8"/>
      <c r="G391" s="10">
        <f t="shared" si="10"/>
        <v>400000</v>
      </c>
      <c r="H391" s="11">
        <f t="shared" si="11"/>
        <v>200000</v>
      </c>
      <c r="I391" s="12">
        <v>600000</v>
      </c>
    </row>
    <row r="392" spans="1:9" ht="48" x14ac:dyDescent="0.2">
      <c r="A392" s="8">
        <v>8200</v>
      </c>
      <c r="B392" s="8">
        <v>310</v>
      </c>
      <c r="C392" s="8">
        <v>6</v>
      </c>
      <c r="D392" s="8" t="s">
        <v>402</v>
      </c>
      <c r="E392" s="9" t="s">
        <v>409</v>
      </c>
      <c r="F392" s="8"/>
      <c r="G392" s="10">
        <f t="shared" si="10"/>
        <v>4400000</v>
      </c>
      <c r="H392" s="11">
        <f t="shared" si="11"/>
        <v>2200000</v>
      </c>
      <c r="I392" s="12">
        <v>6600000</v>
      </c>
    </row>
    <row r="393" spans="1:9" ht="48" x14ac:dyDescent="0.2">
      <c r="A393" s="8">
        <v>8200</v>
      </c>
      <c r="B393" s="8">
        <v>310</v>
      </c>
      <c r="C393" s="8">
        <v>7</v>
      </c>
      <c r="D393" s="8" t="s">
        <v>402</v>
      </c>
      <c r="E393" s="9" t="s">
        <v>410</v>
      </c>
      <c r="F393" s="8"/>
      <c r="G393" s="10">
        <f t="shared" si="10"/>
        <v>172666.66666666666</v>
      </c>
      <c r="H393" s="11">
        <f t="shared" si="11"/>
        <v>86333.333333333328</v>
      </c>
      <c r="I393" s="12">
        <v>259000</v>
      </c>
    </row>
    <row r="394" spans="1:9" ht="16" x14ac:dyDescent="0.2">
      <c r="A394" s="8">
        <v>5100</v>
      </c>
      <c r="B394" s="8">
        <v>641</v>
      </c>
      <c r="C394" s="8">
        <v>8</v>
      </c>
      <c r="D394" s="8" t="s">
        <v>402</v>
      </c>
      <c r="E394" s="9" t="s">
        <v>411</v>
      </c>
      <c r="F394" s="8"/>
      <c r="G394" s="10">
        <f t="shared" si="10"/>
        <v>15937.333333333334</v>
      </c>
      <c r="H394" s="11">
        <f t="shared" si="11"/>
        <v>7968.666666666667</v>
      </c>
      <c r="I394" s="12">
        <v>23906</v>
      </c>
    </row>
    <row r="395" spans="1:9" ht="32" x14ac:dyDescent="0.2">
      <c r="A395" s="8">
        <v>8200</v>
      </c>
      <c r="B395" s="8">
        <v>310</v>
      </c>
      <c r="C395" s="27">
        <v>9</v>
      </c>
      <c r="D395" s="8" t="s">
        <v>402</v>
      </c>
      <c r="E395" s="9" t="s">
        <v>412</v>
      </c>
      <c r="F395" s="8"/>
      <c r="G395" s="10">
        <f t="shared" si="10"/>
        <v>10500</v>
      </c>
      <c r="H395" s="11">
        <f t="shared" si="11"/>
        <v>5250</v>
      </c>
      <c r="I395" s="12">
        <v>15750</v>
      </c>
    </row>
    <row r="396" spans="1:9" ht="16" x14ac:dyDescent="0.2">
      <c r="A396" s="8">
        <v>6200</v>
      </c>
      <c r="B396" s="8">
        <v>643</v>
      </c>
      <c r="C396" s="27">
        <v>10</v>
      </c>
      <c r="D396" s="8" t="s">
        <v>402</v>
      </c>
      <c r="E396" s="9" t="s">
        <v>413</v>
      </c>
      <c r="F396" s="8"/>
      <c r="G396" s="10">
        <f t="shared" si="10"/>
        <v>43666.666666666664</v>
      </c>
      <c r="H396" s="11">
        <f t="shared" si="11"/>
        <v>21833.333333333332</v>
      </c>
      <c r="I396" s="12">
        <v>65500</v>
      </c>
    </row>
    <row r="397" spans="1:9" ht="32" x14ac:dyDescent="0.2">
      <c r="A397" s="8">
        <v>8200</v>
      </c>
      <c r="B397" s="8">
        <v>369</v>
      </c>
      <c r="C397" s="27">
        <v>11</v>
      </c>
      <c r="D397" s="8" t="s">
        <v>402</v>
      </c>
      <c r="E397" s="9" t="s">
        <v>414</v>
      </c>
      <c r="F397" s="8"/>
      <c r="G397" s="10">
        <f t="shared" si="10"/>
        <v>43666.666666666664</v>
      </c>
      <c r="H397" s="11">
        <f t="shared" si="11"/>
        <v>21833.333333333332</v>
      </c>
      <c r="I397" s="12">
        <v>65500</v>
      </c>
    </row>
    <row r="398" spans="1:9" ht="32" x14ac:dyDescent="0.2">
      <c r="A398" s="8">
        <v>8200</v>
      </c>
      <c r="B398" s="8">
        <v>369</v>
      </c>
      <c r="C398" s="27">
        <v>12</v>
      </c>
      <c r="D398" s="8" t="s">
        <v>402</v>
      </c>
      <c r="E398" s="9" t="s">
        <v>415</v>
      </c>
      <c r="F398" s="8"/>
      <c r="G398" s="10">
        <f t="shared" si="10"/>
        <v>46666.666666666664</v>
      </c>
      <c r="H398" s="11">
        <f t="shared" si="11"/>
        <v>23333.333333333332</v>
      </c>
      <c r="I398" s="12">
        <v>70000</v>
      </c>
    </row>
    <row r="399" spans="1:9" ht="32" x14ac:dyDescent="0.2">
      <c r="A399" s="8">
        <v>7200</v>
      </c>
      <c r="B399" s="8">
        <v>642</v>
      </c>
      <c r="C399" s="27">
        <v>13</v>
      </c>
      <c r="D399" s="8" t="s">
        <v>402</v>
      </c>
      <c r="E399" s="9" t="s">
        <v>416</v>
      </c>
      <c r="F399" s="8"/>
      <c r="G399" s="10">
        <f t="shared" si="10"/>
        <v>26666.666666666668</v>
      </c>
      <c r="H399" s="11">
        <f t="shared" si="11"/>
        <v>13333.333333333334</v>
      </c>
      <c r="I399" s="12">
        <v>40000</v>
      </c>
    </row>
    <row r="400" spans="1:9" ht="16" x14ac:dyDescent="0.2">
      <c r="A400" s="8">
        <v>8200</v>
      </c>
      <c r="B400" s="8">
        <v>110</v>
      </c>
      <c r="C400" s="27">
        <v>14</v>
      </c>
      <c r="D400" s="8" t="s">
        <v>402</v>
      </c>
      <c r="E400" s="9" t="s">
        <v>417</v>
      </c>
      <c r="F400" s="8"/>
      <c r="G400" s="10">
        <f t="shared" si="10"/>
        <v>169065.42</v>
      </c>
      <c r="H400" s="11">
        <f t="shared" si="11"/>
        <v>84532.71</v>
      </c>
      <c r="I400" s="12">
        <v>253598.13</v>
      </c>
    </row>
    <row r="401" spans="1:9" ht="16" x14ac:dyDescent="0.2">
      <c r="A401" s="8">
        <v>8200</v>
      </c>
      <c r="B401" s="8">
        <v>210</v>
      </c>
      <c r="C401" s="27">
        <v>14</v>
      </c>
      <c r="D401" s="8" t="s">
        <v>402</v>
      </c>
      <c r="E401" s="9" t="s">
        <v>418</v>
      </c>
      <c r="F401" s="8"/>
      <c r="G401" s="10">
        <f t="shared" si="10"/>
        <v>18292.88</v>
      </c>
      <c r="H401" s="11">
        <f t="shared" si="11"/>
        <v>9146.44</v>
      </c>
      <c r="I401" s="12">
        <v>27439.32</v>
      </c>
    </row>
    <row r="402" spans="1:9" ht="16" x14ac:dyDescent="0.2">
      <c r="A402" s="8">
        <v>8200</v>
      </c>
      <c r="B402" s="8">
        <v>220</v>
      </c>
      <c r="C402" s="27">
        <v>14</v>
      </c>
      <c r="D402" s="8" t="s">
        <v>402</v>
      </c>
      <c r="E402" s="9" t="s">
        <v>419</v>
      </c>
      <c r="F402" s="8"/>
      <c r="G402" s="10">
        <f t="shared" si="10"/>
        <v>12933.506666666666</v>
      </c>
      <c r="H402" s="11">
        <f t="shared" si="11"/>
        <v>6466.7533333333331</v>
      </c>
      <c r="I402" s="12">
        <v>19400.259999999998</v>
      </c>
    </row>
    <row r="403" spans="1:9" ht="16" x14ac:dyDescent="0.2">
      <c r="A403" s="8">
        <v>8200</v>
      </c>
      <c r="B403" s="8">
        <v>230</v>
      </c>
      <c r="C403" s="27">
        <v>14</v>
      </c>
      <c r="D403" s="8" t="s">
        <v>402</v>
      </c>
      <c r="E403" s="9" t="s">
        <v>420</v>
      </c>
      <c r="F403" s="8"/>
      <c r="G403" s="10">
        <f t="shared" si="10"/>
        <v>7746.2</v>
      </c>
      <c r="H403" s="11">
        <f t="shared" si="11"/>
        <v>3873.1</v>
      </c>
      <c r="I403" s="12">
        <v>11619.3</v>
      </c>
    </row>
    <row r="404" spans="1:9" ht="32" x14ac:dyDescent="0.2">
      <c r="A404" s="8">
        <v>7200</v>
      </c>
      <c r="B404" s="8">
        <v>369</v>
      </c>
      <c r="C404" s="27">
        <v>15</v>
      </c>
      <c r="D404" s="8" t="s">
        <v>402</v>
      </c>
      <c r="E404" s="9" t="s">
        <v>421</v>
      </c>
      <c r="F404" s="8"/>
      <c r="G404" s="10">
        <f t="shared" si="10"/>
        <v>120000</v>
      </c>
      <c r="H404" s="11">
        <f t="shared" si="11"/>
        <v>60000</v>
      </c>
      <c r="I404" s="12">
        <v>180000</v>
      </c>
    </row>
    <row r="405" spans="1:9" ht="48" x14ac:dyDescent="0.2">
      <c r="A405" s="8">
        <v>7200</v>
      </c>
      <c r="B405" s="8">
        <v>390</v>
      </c>
      <c r="C405" s="27">
        <v>16</v>
      </c>
      <c r="D405" s="8" t="s">
        <v>402</v>
      </c>
      <c r="E405" s="9" t="s">
        <v>422</v>
      </c>
      <c r="F405" s="8"/>
      <c r="G405" s="10">
        <f t="shared" si="10"/>
        <v>133333.33333333334</v>
      </c>
      <c r="H405" s="11">
        <f t="shared" si="11"/>
        <v>66666.666666666672</v>
      </c>
      <c r="I405" s="12">
        <v>200000</v>
      </c>
    </row>
    <row r="406" spans="1:9" ht="48" x14ac:dyDescent="0.2">
      <c r="A406" s="8">
        <v>7900</v>
      </c>
      <c r="B406" s="8">
        <v>160</v>
      </c>
      <c r="C406" s="27">
        <v>17</v>
      </c>
      <c r="D406" s="8" t="s">
        <v>402</v>
      </c>
      <c r="E406" s="9" t="s">
        <v>423</v>
      </c>
      <c r="F406" s="8"/>
      <c r="G406" s="10">
        <f t="shared" si="10"/>
        <v>1333.3333333333333</v>
      </c>
      <c r="H406" s="11">
        <f t="shared" si="11"/>
        <v>666.66666666666663</v>
      </c>
      <c r="I406" s="12">
        <v>2000</v>
      </c>
    </row>
    <row r="407" spans="1:9" ht="32" x14ac:dyDescent="0.2">
      <c r="A407" s="8">
        <v>7900</v>
      </c>
      <c r="B407" s="8">
        <v>210</v>
      </c>
      <c r="C407" s="27">
        <v>17</v>
      </c>
      <c r="D407" s="8" t="s">
        <v>402</v>
      </c>
      <c r="E407" s="9" t="s">
        <v>424</v>
      </c>
      <c r="F407" s="8"/>
      <c r="G407" s="10">
        <f t="shared" si="10"/>
        <v>144.26666666666668</v>
      </c>
      <c r="H407" s="11">
        <f t="shared" si="11"/>
        <v>72.13333333333334</v>
      </c>
      <c r="I407" s="12">
        <v>216.4</v>
      </c>
    </row>
    <row r="408" spans="1:9" ht="32" x14ac:dyDescent="0.2">
      <c r="A408" s="8">
        <v>7900</v>
      </c>
      <c r="B408" s="8">
        <v>220</v>
      </c>
      <c r="C408" s="27">
        <v>17</v>
      </c>
      <c r="D408" s="8" t="s">
        <v>402</v>
      </c>
      <c r="E408" s="9" t="s">
        <v>425</v>
      </c>
      <c r="F408" s="8"/>
      <c r="G408" s="10">
        <f t="shared" si="10"/>
        <v>102</v>
      </c>
      <c r="H408" s="11">
        <f t="shared" si="11"/>
        <v>51</v>
      </c>
      <c r="I408" s="12">
        <v>153</v>
      </c>
    </row>
    <row r="409" spans="1:9" ht="32" x14ac:dyDescent="0.2">
      <c r="A409" s="8">
        <v>5100</v>
      </c>
      <c r="B409" s="8">
        <v>120</v>
      </c>
      <c r="C409" s="27">
        <v>18</v>
      </c>
      <c r="D409" s="8" t="s">
        <v>402</v>
      </c>
      <c r="E409" s="9" t="s">
        <v>426</v>
      </c>
      <c r="F409" s="8"/>
      <c r="G409" s="10">
        <f t="shared" si="10"/>
        <v>40189.333333333336</v>
      </c>
      <c r="H409" s="11">
        <f t="shared" si="11"/>
        <v>20094.666666666668</v>
      </c>
      <c r="I409" s="12">
        <v>60284</v>
      </c>
    </row>
    <row r="410" spans="1:9" ht="32" x14ac:dyDescent="0.2">
      <c r="A410" s="8">
        <v>5100</v>
      </c>
      <c r="B410" s="8">
        <v>220</v>
      </c>
      <c r="C410" s="27">
        <v>18</v>
      </c>
      <c r="D410" s="8" t="s">
        <v>402</v>
      </c>
      <c r="E410" s="9" t="s">
        <v>427</v>
      </c>
      <c r="F410" s="8"/>
      <c r="G410" s="10">
        <f t="shared" si="10"/>
        <v>3074.4866666666662</v>
      </c>
      <c r="H410" s="11">
        <f t="shared" si="11"/>
        <v>1537.2433333333331</v>
      </c>
      <c r="I410" s="12">
        <v>4611.7299999999996</v>
      </c>
    </row>
    <row r="411" spans="1:9" ht="16" x14ac:dyDescent="0.2">
      <c r="A411" s="8">
        <v>7800</v>
      </c>
      <c r="B411" s="8">
        <v>169</v>
      </c>
      <c r="C411" s="27">
        <v>19</v>
      </c>
      <c r="D411" s="8" t="s">
        <v>402</v>
      </c>
      <c r="E411" s="9" t="s">
        <v>428</v>
      </c>
      <c r="F411" s="8"/>
      <c r="G411" s="10">
        <f t="shared" si="10"/>
        <v>333333.33333333331</v>
      </c>
      <c r="H411" s="11">
        <f t="shared" si="11"/>
        <v>166666.66666666666</v>
      </c>
      <c r="I411" s="12">
        <v>500000</v>
      </c>
    </row>
    <row r="412" spans="1:9" ht="16" x14ac:dyDescent="0.2">
      <c r="A412" s="8">
        <v>7800</v>
      </c>
      <c r="B412" s="8">
        <v>220</v>
      </c>
      <c r="C412" s="27">
        <v>19</v>
      </c>
      <c r="D412" s="8" t="s">
        <v>402</v>
      </c>
      <c r="E412" s="9" t="s">
        <v>429</v>
      </c>
      <c r="F412" s="8"/>
      <c r="G412" s="10">
        <f t="shared" si="10"/>
        <v>25500</v>
      </c>
      <c r="H412" s="11">
        <f t="shared" si="11"/>
        <v>12750</v>
      </c>
      <c r="I412" s="12">
        <v>38250</v>
      </c>
    </row>
    <row r="413" spans="1:9" ht="48" x14ac:dyDescent="0.2">
      <c r="A413" s="8">
        <v>6400</v>
      </c>
      <c r="B413" s="8">
        <v>120</v>
      </c>
      <c r="C413" s="27">
        <v>20</v>
      </c>
      <c r="D413" s="8" t="s">
        <v>402</v>
      </c>
      <c r="E413" s="9" t="s">
        <v>430</v>
      </c>
      <c r="F413" s="8"/>
      <c r="G413" s="10">
        <f t="shared" si="10"/>
        <v>9000</v>
      </c>
      <c r="H413" s="11">
        <f t="shared" si="11"/>
        <v>4500</v>
      </c>
      <c r="I413" s="12">
        <v>13500</v>
      </c>
    </row>
    <row r="414" spans="1:9" ht="32" x14ac:dyDescent="0.2">
      <c r="A414" s="8">
        <v>6400</v>
      </c>
      <c r="B414" s="8">
        <v>220</v>
      </c>
      <c r="C414" s="27">
        <v>20</v>
      </c>
      <c r="D414" s="8" t="s">
        <v>402</v>
      </c>
      <c r="E414" s="9" t="s">
        <v>431</v>
      </c>
      <c r="F414" s="8"/>
      <c r="G414" s="10">
        <f t="shared" si="10"/>
        <v>688.5</v>
      </c>
      <c r="H414" s="11">
        <f t="shared" si="11"/>
        <v>344.25</v>
      </c>
      <c r="I414" s="12">
        <v>1032.75</v>
      </c>
    </row>
    <row r="415" spans="1:9" ht="16" x14ac:dyDescent="0.2">
      <c r="A415" s="8">
        <v>5100</v>
      </c>
      <c r="B415" s="8">
        <v>510</v>
      </c>
      <c r="C415" s="27">
        <v>21</v>
      </c>
      <c r="D415" s="8" t="s">
        <v>402</v>
      </c>
      <c r="E415" s="9" t="s">
        <v>432</v>
      </c>
      <c r="F415" s="8"/>
      <c r="G415" s="10">
        <f t="shared" si="10"/>
        <v>25000</v>
      </c>
      <c r="H415" s="11">
        <f t="shared" si="11"/>
        <v>12500</v>
      </c>
      <c r="I415" s="12">
        <v>37500</v>
      </c>
    </row>
    <row r="416" spans="1:9" ht="32" x14ac:dyDescent="0.2">
      <c r="A416" s="8">
        <v>5100</v>
      </c>
      <c r="B416" s="8">
        <v>394</v>
      </c>
      <c r="C416" s="27">
        <v>22</v>
      </c>
      <c r="D416" s="8" t="s">
        <v>402</v>
      </c>
      <c r="E416" s="9" t="s">
        <v>433</v>
      </c>
      <c r="F416" s="8"/>
      <c r="G416" s="10">
        <f t="shared" si="10"/>
        <v>310448.0733333333</v>
      </c>
      <c r="H416" s="11">
        <f t="shared" si="11"/>
        <v>155224.03666666665</v>
      </c>
      <c r="I416" s="12">
        <v>465672.11</v>
      </c>
    </row>
    <row r="417" spans="1:9" ht="48" x14ac:dyDescent="0.2">
      <c r="A417" s="8">
        <v>7720</v>
      </c>
      <c r="B417" s="8">
        <v>160</v>
      </c>
      <c r="C417" s="8">
        <v>23</v>
      </c>
      <c r="D417" s="8" t="s">
        <v>402</v>
      </c>
      <c r="E417" s="9" t="s">
        <v>434</v>
      </c>
      <c r="F417" s="8"/>
      <c r="G417" s="10">
        <f t="shared" si="10"/>
        <v>102334.04</v>
      </c>
      <c r="H417" s="11">
        <f t="shared" si="11"/>
        <v>51167.02</v>
      </c>
      <c r="I417" s="12">
        <v>153501.06</v>
      </c>
    </row>
    <row r="418" spans="1:9" ht="32" x14ac:dyDescent="0.2">
      <c r="A418" s="8">
        <v>7720</v>
      </c>
      <c r="B418" s="8">
        <v>210</v>
      </c>
      <c r="C418" s="8">
        <v>23</v>
      </c>
      <c r="D418" s="8" t="s">
        <v>402</v>
      </c>
      <c r="E418" s="9" t="s">
        <v>435</v>
      </c>
      <c r="F418" s="8"/>
      <c r="G418" s="10">
        <f t="shared" si="10"/>
        <v>11072.54</v>
      </c>
      <c r="H418" s="11">
        <f t="shared" si="11"/>
        <v>5536.27</v>
      </c>
      <c r="I418" s="12">
        <v>16608.810000000001</v>
      </c>
    </row>
    <row r="419" spans="1:9" ht="16" x14ac:dyDescent="0.2">
      <c r="A419" s="8">
        <v>7720</v>
      </c>
      <c r="B419" s="8">
        <v>220</v>
      </c>
      <c r="C419" s="8">
        <v>23</v>
      </c>
      <c r="D419" s="8" t="s">
        <v>402</v>
      </c>
      <c r="E419" s="9" t="s">
        <v>436</v>
      </c>
      <c r="F419" s="8"/>
      <c r="G419" s="10">
        <f t="shared" si="10"/>
        <v>7828.5533333333333</v>
      </c>
      <c r="H419" s="11">
        <f t="shared" si="11"/>
        <v>3914.2766666666666</v>
      </c>
      <c r="I419" s="12">
        <v>11742.83</v>
      </c>
    </row>
    <row r="420" spans="1:9" ht="32" x14ac:dyDescent="0.2">
      <c r="A420" s="8">
        <v>7720</v>
      </c>
      <c r="B420" s="8">
        <v>230</v>
      </c>
      <c r="C420" s="8">
        <v>23</v>
      </c>
      <c r="D420" s="8" t="s">
        <v>402</v>
      </c>
      <c r="E420" s="9" t="s">
        <v>437</v>
      </c>
      <c r="F420" s="8"/>
      <c r="G420" s="10">
        <f t="shared" si="10"/>
        <v>7746.2</v>
      </c>
      <c r="H420" s="11">
        <f t="shared" si="11"/>
        <v>3873.1</v>
      </c>
      <c r="I420" s="12">
        <v>11619.3</v>
      </c>
    </row>
    <row r="421" spans="1:9" ht="16" x14ac:dyDescent="0.2">
      <c r="A421" s="8">
        <v>7790</v>
      </c>
      <c r="B421" s="8">
        <v>110</v>
      </c>
      <c r="C421" s="8">
        <v>1</v>
      </c>
      <c r="D421" s="8" t="s">
        <v>438</v>
      </c>
      <c r="E421" s="9" t="s">
        <v>439</v>
      </c>
      <c r="F421" s="8"/>
      <c r="G421" s="10">
        <f t="shared" si="10"/>
        <v>189205.54</v>
      </c>
      <c r="H421" s="11">
        <f t="shared" si="11"/>
        <v>94602.77</v>
      </c>
      <c r="I421" s="12">
        <v>283808.31</v>
      </c>
    </row>
    <row r="422" spans="1:9" ht="16" x14ac:dyDescent="0.2">
      <c r="A422" s="8">
        <v>7790</v>
      </c>
      <c r="B422" s="8">
        <v>210</v>
      </c>
      <c r="C422" s="8">
        <v>1</v>
      </c>
      <c r="D422" s="8" t="s">
        <v>438</v>
      </c>
      <c r="E422" s="9" t="s">
        <v>440</v>
      </c>
      <c r="F422" s="8"/>
      <c r="G422" s="10">
        <f t="shared" si="10"/>
        <v>20472.04</v>
      </c>
      <c r="H422" s="11">
        <f t="shared" si="11"/>
        <v>10236.02</v>
      </c>
      <c r="I422" s="12">
        <v>30708.06</v>
      </c>
    </row>
    <row r="423" spans="1:9" ht="16" x14ac:dyDescent="0.2">
      <c r="A423" s="8">
        <v>7790</v>
      </c>
      <c r="B423" s="8">
        <v>220</v>
      </c>
      <c r="C423" s="8">
        <v>1</v>
      </c>
      <c r="D423" s="8" t="s">
        <v>438</v>
      </c>
      <c r="E423" s="9" t="s">
        <v>441</v>
      </c>
      <c r="F423" s="8"/>
      <c r="G423" s="10">
        <f t="shared" si="10"/>
        <v>14474.226666666667</v>
      </c>
      <c r="H423" s="11">
        <f t="shared" si="11"/>
        <v>7237.1133333333337</v>
      </c>
      <c r="I423" s="12">
        <v>21711.34</v>
      </c>
    </row>
    <row r="424" spans="1:9" ht="16" x14ac:dyDescent="0.2">
      <c r="A424" s="8">
        <v>7790</v>
      </c>
      <c r="B424" s="8">
        <v>230</v>
      </c>
      <c r="C424" s="8">
        <v>1</v>
      </c>
      <c r="D424" s="8" t="s">
        <v>438</v>
      </c>
      <c r="E424" s="9" t="s">
        <v>442</v>
      </c>
      <c r="F424" s="8"/>
      <c r="G424" s="10">
        <f t="shared" si="10"/>
        <v>7746.2</v>
      </c>
      <c r="H424" s="11">
        <f t="shared" si="11"/>
        <v>3873.1</v>
      </c>
      <c r="I424" s="12">
        <v>11619.3</v>
      </c>
    </row>
    <row r="425" spans="1:9" ht="16" x14ac:dyDescent="0.2">
      <c r="A425" s="8">
        <v>7790</v>
      </c>
      <c r="B425" s="8">
        <v>160</v>
      </c>
      <c r="C425" s="8">
        <v>1</v>
      </c>
      <c r="D425" s="8" t="s">
        <v>438</v>
      </c>
      <c r="E425" s="9" t="s">
        <v>443</v>
      </c>
      <c r="F425" s="8"/>
      <c r="G425" s="10">
        <f t="shared" si="10"/>
        <v>131887.51333333334</v>
      </c>
      <c r="H425" s="11">
        <f t="shared" si="11"/>
        <v>65943.756666666668</v>
      </c>
      <c r="I425" s="12">
        <v>197831.27</v>
      </c>
    </row>
    <row r="426" spans="1:9" ht="16" x14ac:dyDescent="0.2">
      <c r="A426" s="8">
        <v>7790</v>
      </c>
      <c r="B426" s="8">
        <v>210</v>
      </c>
      <c r="C426" s="8">
        <v>1</v>
      </c>
      <c r="D426" s="8" t="s">
        <v>438</v>
      </c>
      <c r="E426" s="9" t="s">
        <v>444</v>
      </c>
      <c r="F426" s="8"/>
      <c r="G426" s="10">
        <f t="shared" si="10"/>
        <v>14270.226666666667</v>
      </c>
      <c r="H426" s="11">
        <f t="shared" si="11"/>
        <v>7135.1133333333337</v>
      </c>
      <c r="I426" s="12">
        <v>21405.34</v>
      </c>
    </row>
    <row r="427" spans="1:9" ht="16" x14ac:dyDescent="0.2">
      <c r="A427" s="8">
        <v>7790</v>
      </c>
      <c r="B427" s="8">
        <v>220</v>
      </c>
      <c r="C427" s="8">
        <v>1</v>
      </c>
      <c r="D427" s="8" t="s">
        <v>438</v>
      </c>
      <c r="E427" s="9" t="s">
        <v>445</v>
      </c>
      <c r="F427" s="8"/>
      <c r="G427" s="10">
        <f t="shared" si="10"/>
        <v>10089.393333333333</v>
      </c>
      <c r="H427" s="11">
        <f t="shared" si="11"/>
        <v>5044.6966666666667</v>
      </c>
      <c r="I427" s="12">
        <v>15134.09</v>
      </c>
    </row>
    <row r="428" spans="1:9" ht="16" x14ac:dyDescent="0.2">
      <c r="A428" s="8">
        <v>7790</v>
      </c>
      <c r="B428" s="8">
        <v>230</v>
      </c>
      <c r="C428" s="8">
        <v>1</v>
      </c>
      <c r="D428" s="8" t="s">
        <v>438</v>
      </c>
      <c r="E428" s="9" t="s">
        <v>446</v>
      </c>
      <c r="F428" s="8"/>
      <c r="G428" s="10">
        <f t="shared" si="10"/>
        <v>7746.2</v>
      </c>
      <c r="H428" s="11">
        <f t="shared" si="11"/>
        <v>3873.1</v>
      </c>
      <c r="I428" s="12">
        <v>11619.3</v>
      </c>
    </row>
    <row r="429" spans="1:9" ht="16" x14ac:dyDescent="0.2">
      <c r="A429" s="8">
        <v>7790</v>
      </c>
      <c r="B429" s="8">
        <v>160</v>
      </c>
      <c r="C429" s="8">
        <v>1</v>
      </c>
      <c r="D429" s="8" t="s">
        <v>438</v>
      </c>
      <c r="E429" s="9" t="s">
        <v>447</v>
      </c>
      <c r="F429" s="8"/>
      <c r="G429" s="10">
        <f t="shared" si="10"/>
        <v>79896.853333333333</v>
      </c>
      <c r="H429" s="11">
        <f t="shared" si="11"/>
        <v>39948.426666666666</v>
      </c>
      <c r="I429" s="12">
        <v>119845.28</v>
      </c>
    </row>
    <row r="430" spans="1:9" ht="16" x14ac:dyDescent="0.2">
      <c r="A430" s="8">
        <v>7790</v>
      </c>
      <c r="B430" s="8">
        <v>210</v>
      </c>
      <c r="C430" s="8">
        <v>1</v>
      </c>
      <c r="D430" s="8" t="s">
        <v>438</v>
      </c>
      <c r="E430" s="9" t="s">
        <v>448</v>
      </c>
      <c r="F430" s="8"/>
      <c r="G430" s="10">
        <f t="shared" si="10"/>
        <v>8644.84</v>
      </c>
      <c r="H430" s="11">
        <f t="shared" si="11"/>
        <v>4322.42</v>
      </c>
      <c r="I430" s="12">
        <v>12967.26</v>
      </c>
    </row>
    <row r="431" spans="1:9" ht="16" x14ac:dyDescent="0.2">
      <c r="A431" s="8">
        <v>7790</v>
      </c>
      <c r="B431" s="8">
        <v>220</v>
      </c>
      <c r="C431" s="8">
        <v>1</v>
      </c>
      <c r="D431" s="8" t="s">
        <v>438</v>
      </c>
      <c r="E431" s="9" t="s">
        <v>449</v>
      </c>
      <c r="F431" s="8"/>
      <c r="G431" s="10">
        <f t="shared" si="10"/>
        <v>6112.1066666666666</v>
      </c>
      <c r="H431" s="11">
        <f t="shared" si="11"/>
        <v>3056.0533333333333</v>
      </c>
      <c r="I431" s="12">
        <v>9168.16</v>
      </c>
    </row>
    <row r="432" spans="1:9" ht="16" x14ac:dyDescent="0.2">
      <c r="A432" s="8">
        <v>7790</v>
      </c>
      <c r="B432" s="8">
        <v>230</v>
      </c>
      <c r="C432" s="8">
        <v>1</v>
      </c>
      <c r="D432" s="8" t="s">
        <v>438</v>
      </c>
      <c r="E432" s="9" t="s">
        <v>450</v>
      </c>
      <c r="F432" s="8"/>
      <c r="G432" s="10">
        <f t="shared" si="10"/>
        <v>7746.2</v>
      </c>
      <c r="H432" s="11">
        <f t="shared" si="11"/>
        <v>3873.1</v>
      </c>
      <c r="I432" s="12">
        <v>11619.3</v>
      </c>
    </row>
    <row r="433" spans="1:15" ht="32" x14ac:dyDescent="0.2">
      <c r="A433" s="8">
        <v>7790</v>
      </c>
      <c r="B433" s="8">
        <v>369</v>
      </c>
      <c r="C433" s="8">
        <v>3</v>
      </c>
      <c r="D433" s="8" t="s">
        <v>438</v>
      </c>
      <c r="E433" s="9" t="s">
        <v>451</v>
      </c>
      <c r="F433" s="8"/>
      <c r="G433" s="10">
        <f t="shared" ref="G433:G436" si="12">I433*2/3</f>
        <v>53333.333333333336</v>
      </c>
      <c r="H433" s="11">
        <f t="shared" ref="H433:H436" si="13">I433*1/3</f>
        <v>26666.666666666668</v>
      </c>
      <c r="I433" s="12">
        <v>80000</v>
      </c>
    </row>
    <row r="434" spans="1:15" ht="64" x14ac:dyDescent="0.2">
      <c r="A434" s="8">
        <v>7730</v>
      </c>
      <c r="B434" s="8">
        <v>130</v>
      </c>
      <c r="C434" s="8">
        <v>4</v>
      </c>
      <c r="D434" s="8" t="s">
        <v>438</v>
      </c>
      <c r="E434" s="9" t="s">
        <v>452</v>
      </c>
      <c r="F434" s="8"/>
      <c r="G434" s="10">
        <f t="shared" si="12"/>
        <v>34601.019999999997</v>
      </c>
      <c r="H434" s="11">
        <f t="shared" si="13"/>
        <v>17300.509999999998</v>
      </c>
      <c r="I434" s="12">
        <v>51901.53</v>
      </c>
    </row>
    <row r="435" spans="1:15" ht="48" x14ac:dyDescent="0.2">
      <c r="A435" s="8">
        <v>7790</v>
      </c>
      <c r="B435" s="8">
        <v>220</v>
      </c>
      <c r="C435" s="8">
        <v>4</v>
      </c>
      <c r="D435" s="8" t="s">
        <v>438</v>
      </c>
      <c r="E435" s="9" t="s">
        <v>453</v>
      </c>
      <c r="F435" s="8"/>
      <c r="G435" s="10">
        <f t="shared" si="12"/>
        <v>2646.98</v>
      </c>
      <c r="H435" s="11">
        <f t="shared" si="13"/>
        <v>1323.49</v>
      </c>
      <c r="I435" s="12">
        <v>3970.47</v>
      </c>
    </row>
    <row r="436" spans="1:15" ht="16" x14ac:dyDescent="0.2">
      <c r="A436" s="8">
        <v>7200</v>
      </c>
      <c r="B436" s="8">
        <v>792</v>
      </c>
      <c r="C436" s="18">
        <v>8</v>
      </c>
      <c r="D436" s="8" t="s">
        <v>438</v>
      </c>
      <c r="E436" s="9" t="s">
        <v>454</v>
      </c>
      <c r="F436" s="8"/>
      <c r="G436" s="10">
        <f t="shared" si="12"/>
        <v>5171870</v>
      </c>
      <c r="H436" s="11">
        <f t="shared" si="13"/>
        <v>2585935</v>
      </c>
      <c r="I436" s="12">
        <v>7757805</v>
      </c>
    </row>
    <row r="437" spans="1:15" x14ac:dyDescent="0.2">
      <c r="A437" s="19" t="s">
        <v>455</v>
      </c>
      <c r="B437" s="19"/>
      <c r="C437" s="19"/>
      <c r="D437" s="19"/>
      <c r="E437" s="19"/>
      <c r="F437" s="19"/>
      <c r="G437" s="12">
        <f>SUM(G10:G436)</f>
        <v>127431043.59333341</v>
      </c>
      <c r="H437" s="12">
        <f>SUM(H10:H436)</f>
        <v>63715521.796666704</v>
      </c>
      <c r="I437" s="12">
        <f>SUM(I10:I436)</f>
        <v>191395285.16000003</v>
      </c>
    </row>
    <row r="439" spans="1:15" x14ac:dyDescent="0.2">
      <c r="A439" s="20"/>
      <c r="B439" s="20"/>
      <c r="C439" s="20"/>
    </row>
    <row r="440" spans="1:15" x14ac:dyDescent="0.2">
      <c r="A440" s="21"/>
      <c r="B440" s="21"/>
      <c r="C440" s="22" t="s">
        <v>456</v>
      </c>
      <c r="D440" s="32" t="s">
        <v>457</v>
      </c>
      <c r="E440" s="32"/>
      <c r="F440" s="21"/>
      <c r="G440" s="23"/>
    </row>
    <row r="442" spans="1:15" ht="272" x14ac:dyDescent="0.2">
      <c r="A442" s="24" t="s">
        <v>458</v>
      </c>
      <c r="B442" s="24"/>
      <c r="C442" s="24"/>
      <c r="D442" s="24"/>
      <c r="E442" s="24"/>
      <c r="F442" s="24"/>
      <c r="G442" s="25"/>
    </row>
    <row r="443" spans="1:15" ht="16" x14ac:dyDescent="0.2">
      <c r="B443" s="31"/>
      <c r="C443" s="31"/>
      <c r="D443" s="31"/>
      <c r="E443" s="1" t="s">
        <v>459</v>
      </c>
      <c r="O443" s="2"/>
    </row>
    <row r="453" ht="14.5" customHeight="1" x14ac:dyDescent="0.2"/>
  </sheetData>
  <autoFilter ref="A9:I437" xr:uid="{00000000-0009-0000-0000-000000000000}"/>
  <mergeCells count="6">
    <mergeCell ref="D440:E440"/>
    <mergeCell ref="A1:D2"/>
    <mergeCell ref="H1:I3"/>
    <mergeCell ref="A3:D4"/>
    <mergeCell ref="A6:I6"/>
    <mergeCell ref="A7:I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Manager/>
  <Company>Pinellas County Schools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Price Teresa</dc:creator>
  <cp:keywords/>
  <dc:description/>
  <cp:lastModifiedBy>Microsoft Office User</cp:lastModifiedBy>
  <cp:revision/>
  <dcterms:created xsi:type="dcterms:W3CDTF">2022-02-04T15:11:13Z</dcterms:created>
  <dcterms:modified xsi:type="dcterms:W3CDTF">2022-04-11T17:55:54Z</dcterms:modified>
  <cp:category/>
  <cp:contentStatus/>
</cp:coreProperties>
</file>