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8BFE96FC-C1E2-6840-A427-DF8873F5D932}" xr6:coauthVersionLast="47" xr6:coauthVersionMax="47" xr10:uidLastSave="{00000000-0000-0000-0000-000000000000}"/>
  <bookViews>
    <workbookView xWindow="0" yWindow="500" windowWidth="38380" windowHeight="1980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_xlnm.Print_Area" localSheetId="0">Sheet1!$A$1:$I$90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4" i="1" l="1"/>
  <c r="F10" i="1" l="1"/>
  <c r="I15" i="1" l="1"/>
  <c r="G26" i="1" l="1"/>
  <c r="I22" i="1" l="1"/>
  <c r="I36" i="1" l="1"/>
  <c r="I39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G40" i="1"/>
  <c r="I40" i="1" s="1"/>
  <c r="G38" i="1"/>
  <c r="I38" i="1" s="1"/>
  <c r="G37" i="1"/>
  <c r="I37" i="1" s="1"/>
  <c r="G35" i="1"/>
  <c r="I35" i="1" s="1"/>
  <c r="G34" i="1"/>
  <c r="G85" i="1" l="1"/>
  <c r="I27" i="1"/>
  <c r="I26" i="1"/>
  <c r="I34" i="1"/>
  <c r="I25" i="1"/>
  <c r="I31" i="1"/>
  <c r="I30" i="1"/>
  <c r="I29" i="1"/>
  <c r="I32" i="1"/>
  <c r="I33" i="1"/>
  <c r="I12" i="1" l="1"/>
  <c r="I13" i="1"/>
  <c r="I14" i="1"/>
  <c r="I16" i="1"/>
  <c r="I17" i="1"/>
  <c r="I18" i="1"/>
  <c r="I19" i="1"/>
  <c r="I20" i="1"/>
  <c r="I21" i="1"/>
  <c r="I23" i="1"/>
  <c r="I24" i="1"/>
  <c r="I28" i="1"/>
  <c r="I11" i="1"/>
  <c r="I10" i="1"/>
  <c r="H85" i="1" l="1"/>
  <c r="I84" i="1" l="1"/>
  <c r="I85" i="1" s="1"/>
</calcChain>
</file>

<file path=xl/sharedStrings.xml><?xml version="1.0" encoding="utf-8"?>
<sst xmlns="http://schemas.openxmlformats.org/spreadsheetml/2006/main" count="163" uniqueCount="61">
  <si>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</si>
  <si>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</si>
  <si>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</si>
  <si>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</si>
  <si>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</si>
  <si>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</si>
  <si>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</si>
  <si>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</si>
  <si>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 xml:space="preserve">A) ________________________
     Name of Eligible Recipient 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</si>
  <si>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</si>
  <si>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</si>
  <si>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</si>
  <si>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</si>
  <si>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</si>
  <si>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</si>
  <si>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</si>
  <si>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</si>
  <si>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</si>
  <si>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</si>
  <si>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Interventionists for Student Learning Loss (2 per school=8)</t>
  </si>
  <si>
    <t>A</t>
  </si>
  <si>
    <t>Training/Consultants</t>
  </si>
  <si>
    <t>K</t>
  </si>
  <si>
    <t xml:space="preserve">O </t>
  </si>
  <si>
    <t>Q</t>
  </si>
  <si>
    <t>R</t>
  </si>
  <si>
    <t>S</t>
  </si>
  <si>
    <t>M</t>
  </si>
  <si>
    <t>District Office, offices renovation to increase number of available offices expand social distancing</t>
  </si>
  <si>
    <t>Gym upgrades to improve cleanliness, room capacity to accommodate social distancing</t>
  </si>
  <si>
    <t>Building upgrade/repair to expand mental health department capacity</t>
  </si>
  <si>
    <t>Benefits: Worker's compensation</t>
  </si>
  <si>
    <t>Benefits(Intervention): Retirement @ 10.82%</t>
  </si>
  <si>
    <t xml:space="preserve">Benefits (Intervention): Group Insurance </t>
  </si>
  <si>
    <t>IDC @ 5%</t>
  </si>
  <si>
    <t>Benefits (stipends): Social Security</t>
  </si>
  <si>
    <t>Benefits (R.Coaches/Tutors): Retirement</t>
  </si>
  <si>
    <t>Benefits (R. Coaches/Tutors): Social Security</t>
  </si>
  <si>
    <t>Benefits (Intervention): Social Security @ 7.65%</t>
  </si>
  <si>
    <t>Bonuses: Non-Classroom Techers (1,082.84 X 3)</t>
  </si>
  <si>
    <t>Social Security Benefits</t>
  </si>
  <si>
    <t>Bonuses: Paraprofessional (1082.84 x 20)</t>
  </si>
  <si>
    <t>Bonuses: Non-Classroom Teachers (1,082.84 X 2)</t>
  </si>
  <si>
    <t>Bonuses: Other Certified Staff (1,082.84 x1)</t>
  </si>
  <si>
    <t>Bonuses: Other Support Staff (1,082.84 x12)</t>
  </si>
  <si>
    <t>Bonuses: Administrative Staff (1,082.84 x1)</t>
  </si>
  <si>
    <t>Capitalized Computer Equipment: Classroom Computers (100x1250)</t>
  </si>
  <si>
    <t>Capitalized Computer Equip: interactive panels (50x4500)</t>
  </si>
  <si>
    <t>Substitutes</t>
  </si>
  <si>
    <t>After School Tutors for learning gap makeup and Summer reading coaches   (K-5)</t>
  </si>
  <si>
    <t>Stipends</t>
  </si>
  <si>
    <t>Bonuses: Paraprofessional (1,082.84 x 24)</t>
  </si>
  <si>
    <t>Bonuses: Paraprofessional (1,082.84 x 29)</t>
  </si>
  <si>
    <t>Bonuses: Paraprofessional (1,082.84 x 20)</t>
  </si>
  <si>
    <t>Health protocol training</t>
  </si>
  <si>
    <t>Health protocol equipment (AEDS)</t>
  </si>
  <si>
    <t>Furniture and Equipment for District Office, District Annex, and gym improvements</t>
  </si>
  <si>
    <t>Supplemental curriculum resources</t>
  </si>
  <si>
    <t>Buses (2) for afterschool and food transport in case of closures</t>
  </si>
  <si>
    <t>Touchless controled entry systems</t>
  </si>
  <si>
    <t xml:space="preserve">Digital Covid response sinage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</si>
</sst>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3" fontId="0" fillId="0" borderId="0" xfId="0" applyNumberFormat="1"/>
    <xf numFmtId="44" fontId="0" fillId="0" borderId="0" xfId="0" applyNumberFormat="1"/>
    <xf numFmtId="44" fontId="0" fillId="0" borderId="0" xfId="1" applyFont="1"/>
    <xf numFmtId="9" fontId="0" fillId="0" borderId="0" xfId="3" applyFont="1"/>
    <xf numFmtId="49" fontId="0" fillId="0" borderId="1" xfId="0" applyNumberFormat="1" applyBorder="1" applyAlignment="1">
      <alignment horizontal="left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0" xfId="0" applyNumberFormat="1" applyFill="1"/>
    <xf numFmtId="0" fontId="0" fillId="0" borderId="0" xfId="0" applyFill="1"/>
    <xf numFmtId="43" fontId="0" fillId="0" borderId="0" xfId="2" applyFont="1" applyFill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43" fontId="0" fillId="0" borderId="0" xfId="2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86</xdr:row>
      <xdr:rowOff>1077</xdr:rowOff>
    </xdr:from>
    <xdr:to>
      <xdr:col>8</xdr:col>
      <xdr:colOff>950594</xdr:colOff>
      <xdr:row>88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5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68.5" bestFit="1" customWidth="1"/>
    <col min="6" max="6" width="9.5" bestFit="1" customWidth="1"/>
    <col min="7" max="9" width="21.5" customWidth="1"/>
    <col min="12" max="12" width="14.33203125" bestFit="1" customWidth="1"/>
    <col min="13" max="13" width="12.5" bestFit="1" customWidth="1"/>
    <col min="14" max="16" width="13.33203125" bestFit="1" customWidth="1"/>
  </cols>
  <sheetData>
    <row r="1" spans="1:16" x14ac:dyDescent="0.2">
      <c r="A1" s="27" t="s">
        <v>8</v>
      </c>
      <c r="B1" s="28"/>
      <c r="C1" s="28"/>
      <c r="D1" s="28"/>
      <c r="H1" s="29" t="s">
        <v>18</v>
      </c>
      <c r="I1" s="30"/>
    </row>
    <row r="2" spans="1:16" x14ac:dyDescent="0.2">
      <c r="A2" s="28"/>
      <c r="B2" s="28"/>
      <c r="C2" s="28"/>
      <c r="D2" s="28"/>
      <c r="H2" s="30"/>
      <c r="I2" s="30"/>
    </row>
    <row r="3" spans="1:16" x14ac:dyDescent="0.2">
      <c r="A3" s="27" t="s">
        <v>9</v>
      </c>
      <c r="B3" s="28"/>
      <c r="C3" s="28"/>
      <c r="D3" s="28"/>
      <c r="H3" s="30"/>
      <c r="I3" s="30"/>
    </row>
    <row r="4" spans="1:16" x14ac:dyDescent="0.2">
      <c r="A4" s="28"/>
      <c r="B4" s="28"/>
      <c r="C4" s="28"/>
      <c r="D4" s="28"/>
    </row>
    <row r="6" spans="1:16" ht="23.2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</row>
    <row r="7" spans="1:16" ht="23.25" customHeight="1" x14ac:dyDescent="0.25">
      <c r="A7" s="33" t="s">
        <v>16</v>
      </c>
      <c r="B7" s="33"/>
      <c r="C7" s="33"/>
      <c r="D7" s="33"/>
      <c r="E7" s="33"/>
      <c r="F7" s="33"/>
      <c r="G7" s="33"/>
      <c r="H7" s="33"/>
      <c r="I7" s="33"/>
    </row>
    <row r="8" spans="1:16" x14ac:dyDescent="0.2">
      <c r="N8" s="18"/>
      <c r="O8" s="18"/>
      <c r="P8" s="19"/>
    </row>
    <row r="9" spans="1:16" ht="43" x14ac:dyDescent="0.2">
      <c r="A9" s="1" t="s">
        <v>0</v>
      </c>
      <c r="B9" s="1" t="s">
        <v>1</v>
      </c>
      <c r="C9" s="2" t="s">
        <v>10</v>
      </c>
      <c r="D9" s="2" t="s">
        <v>11</v>
      </c>
      <c r="E9" s="1" t="s">
        <v>2</v>
      </c>
      <c r="F9" s="2" t="s">
        <v>4</v>
      </c>
      <c r="G9" s="2" t="s">
        <v>14</v>
      </c>
      <c r="H9" s="7" t="s">
        <v>13</v>
      </c>
      <c r="I9" s="8" t="s">
        <v>15</v>
      </c>
      <c r="N9" s="20"/>
      <c r="O9" s="20"/>
      <c r="P9" s="20"/>
    </row>
    <row r="10" spans="1:16" ht="20" customHeight="1" x14ac:dyDescent="0.2">
      <c r="A10" s="3">
        <v>5100</v>
      </c>
      <c r="B10" s="3">
        <v>120</v>
      </c>
      <c r="C10" s="3"/>
      <c r="D10" s="3">
        <v>1</v>
      </c>
      <c r="E10" s="13" t="s">
        <v>19</v>
      </c>
      <c r="F10" s="21">
        <f>37.5/37.5*8</f>
        <v>8</v>
      </c>
      <c r="G10" s="14">
        <v>1215500</v>
      </c>
      <c r="H10" s="14">
        <v>1169051.93</v>
      </c>
      <c r="I10" s="15">
        <f>H10+G10</f>
        <v>2384551.9299999997</v>
      </c>
      <c r="N10" s="9"/>
      <c r="O10" s="9"/>
      <c r="P10" s="9"/>
    </row>
    <row r="11" spans="1:16" ht="20" customHeight="1" x14ac:dyDescent="0.2">
      <c r="A11" s="3">
        <v>5100</v>
      </c>
      <c r="B11" s="3">
        <v>210</v>
      </c>
      <c r="C11" s="3"/>
      <c r="D11" s="3">
        <v>1</v>
      </c>
      <c r="E11" s="13" t="s">
        <v>32</v>
      </c>
      <c r="F11" s="3"/>
      <c r="G11" s="14">
        <v>131520</v>
      </c>
      <c r="H11" s="14">
        <v>126494.21</v>
      </c>
      <c r="I11" s="15">
        <f>H11+G11</f>
        <v>258014.21000000002</v>
      </c>
      <c r="N11" s="9"/>
      <c r="O11" s="9"/>
      <c r="P11" s="9"/>
    </row>
    <row r="12" spans="1:16" ht="20" customHeight="1" x14ac:dyDescent="0.2">
      <c r="A12" s="3">
        <v>5100</v>
      </c>
      <c r="B12" s="3">
        <v>220</v>
      </c>
      <c r="C12" s="3"/>
      <c r="D12" s="3">
        <v>1</v>
      </c>
      <c r="E12" s="13" t="s">
        <v>38</v>
      </c>
      <c r="F12" s="3"/>
      <c r="G12" s="14">
        <v>92980</v>
      </c>
      <c r="H12" s="14">
        <v>89426.94</v>
      </c>
      <c r="I12" s="15">
        <f t="shared" ref="I12:I16" si="0">H12+G12</f>
        <v>182406.94</v>
      </c>
      <c r="N12" s="9"/>
    </row>
    <row r="13" spans="1:16" ht="20" customHeight="1" x14ac:dyDescent="0.2">
      <c r="A13" s="3">
        <v>5100</v>
      </c>
      <c r="B13" s="3">
        <v>230</v>
      </c>
      <c r="C13" s="3"/>
      <c r="D13" s="3">
        <v>1</v>
      </c>
      <c r="E13" s="13" t="s">
        <v>33</v>
      </c>
      <c r="F13" s="3"/>
      <c r="G13" s="14">
        <v>150000</v>
      </c>
      <c r="H13" s="14">
        <v>144268.03</v>
      </c>
      <c r="I13" s="15">
        <f t="shared" si="0"/>
        <v>294268.03000000003</v>
      </c>
    </row>
    <row r="14" spans="1:16" ht="20" customHeight="1" x14ac:dyDescent="0.2">
      <c r="A14" s="3">
        <v>5100</v>
      </c>
      <c r="B14" s="3">
        <v>240</v>
      </c>
      <c r="C14" s="3"/>
      <c r="D14" s="3">
        <v>1</v>
      </c>
      <c r="E14" s="13" t="s">
        <v>31</v>
      </c>
      <c r="F14" s="3"/>
      <c r="G14" s="14">
        <v>10000</v>
      </c>
      <c r="H14" s="14">
        <v>9617.8700000000008</v>
      </c>
      <c r="I14" s="15">
        <f t="shared" si="0"/>
        <v>19617.870000000003</v>
      </c>
    </row>
    <row r="15" spans="1:16" ht="20" customHeight="1" x14ac:dyDescent="0.2">
      <c r="A15" s="3">
        <v>6300</v>
      </c>
      <c r="B15" s="3">
        <v>510</v>
      </c>
      <c r="C15" s="3"/>
      <c r="D15" s="3">
        <v>1</v>
      </c>
      <c r="E15" s="13" t="s">
        <v>57</v>
      </c>
      <c r="F15" s="3"/>
      <c r="G15" s="14">
        <v>10000</v>
      </c>
      <c r="H15" s="14">
        <v>10000</v>
      </c>
      <c r="I15" s="15">
        <f t="shared" si="0"/>
        <v>20000</v>
      </c>
    </row>
    <row r="16" spans="1:16" ht="16" x14ac:dyDescent="0.2">
      <c r="A16" s="16">
        <v>5100</v>
      </c>
      <c r="B16" s="16">
        <v>120</v>
      </c>
      <c r="C16" s="16" t="s">
        <v>27</v>
      </c>
      <c r="D16" s="16">
        <v>2</v>
      </c>
      <c r="E16" s="17" t="s">
        <v>49</v>
      </c>
      <c r="F16" s="22"/>
      <c r="G16" s="14">
        <v>253229</v>
      </c>
      <c r="H16" s="14">
        <v>17128.46</v>
      </c>
      <c r="I16" s="15">
        <f t="shared" si="0"/>
        <v>270357.46000000002</v>
      </c>
    </row>
    <row r="17" spans="1:13" ht="20" customHeight="1" x14ac:dyDescent="0.2">
      <c r="A17" s="16">
        <v>5100</v>
      </c>
      <c r="B17" s="16">
        <v>210</v>
      </c>
      <c r="C17" s="16" t="s">
        <v>27</v>
      </c>
      <c r="D17" s="16">
        <v>2</v>
      </c>
      <c r="E17" s="17" t="s">
        <v>36</v>
      </c>
      <c r="F17" s="16"/>
      <c r="G17" s="14">
        <v>27399</v>
      </c>
      <c r="H17" s="14">
        <v>26352</v>
      </c>
      <c r="I17" s="15">
        <f t="shared" ref="I17:I30" si="1">H17+G17</f>
        <v>53751</v>
      </c>
      <c r="L17" s="10"/>
      <c r="M17" s="10"/>
    </row>
    <row r="18" spans="1:13" ht="20" customHeight="1" x14ac:dyDescent="0.2">
      <c r="A18" s="16">
        <v>5100</v>
      </c>
      <c r="B18" s="16">
        <v>220</v>
      </c>
      <c r="C18" s="16" t="s">
        <v>27</v>
      </c>
      <c r="D18" s="16">
        <v>2</v>
      </c>
      <c r="E18" s="17" t="s">
        <v>37</v>
      </c>
      <c r="F18" s="16"/>
      <c r="G18" s="14">
        <v>19372</v>
      </c>
      <c r="H18" s="14">
        <v>18631.740000000002</v>
      </c>
      <c r="I18" s="15">
        <f t="shared" si="1"/>
        <v>38003.740000000005</v>
      </c>
      <c r="L18" s="10"/>
    </row>
    <row r="19" spans="1:13" ht="20" customHeight="1" x14ac:dyDescent="0.2">
      <c r="A19" s="16">
        <v>6400</v>
      </c>
      <c r="B19" s="16">
        <v>310</v>
      </c>
      <c r="C19" s="16" t="s">
        <v>20</v>
      </c>
      <c r="D19" s="16">
        <v>2</v>
      </c>
      <c r="E19" s="17" t="s">
        <v>21</v>
      </c>
      <c r="F19" s="16"/>
      <c r="G19" s="14">
        <v>7000</v>
      </c>
      <c r="H19" s="14">
        <v>6732.51</v>
      </c>
      <c r="I19" s="15">
        <f t="shared" si="1"/>
        <v>13732.51</v>
      </c>
    </row>
    <row r="20" spans="1:13" ht="20" customHeight="1" x14ac:dyDescent="0.2">
      <c r="A20" s="16">
        <v>6400</v>
      </c>
      <c r="B20" s="16">
        <v>120</v>
      </c>
      <c r="C20" s="16" t="s">
        <v>20</v>
      </c>
      <c r="D20" s="16">
        <v>2</v>
      </c>
      <c r="E20" s="17" t="s">
        <v>50</v>
      </c>
      <c r="F20" s="16"/>
      <c r="G20" s="14">
        <v>5500</v>
      </c>
      <c r="H20" s="14">
        <v>6251.61</v>
      </c>
      <c r="I20" s="15">
        <f t="shared" si="1"/>
        <v>11751.61</v>
      </c>
    </row>
    <row r="21" spans="1:13" ht="20" customHeight="1" x14ac:dyDescent="0.2">
      <c r="A21" s="16">
        <v>6400</v>
      </c>
      <c r="B21" s="16">
        <v>220</v>
      </c>
      <c r="C21" s="16" t="s">
        <v>20</v>
      </c>
      <c r="D21" s="16">
        <v>2</v>
      </c>
      <c r="E21" s="17" t="s">
        <v>35</v>
      </c>
      <c r="F21" s="16"/>
      <c r="G21" s="14">
        <v>500</v>
      </c>
      <c r="H21" s="14">
        <v>480.89</v>
      </c>
      <c r="I21" s="15">
        <f t="shared" si="1"/>
        <v>980.89</v>
      </c>
    </row>
    <row r="22" spans="1:13" ht="20" customHeight="1" x14ac:dyDescent="0.2">
      <c r="A22" s="16">
        <v>6400</v>
      </c>
      <c r="B22" s="16">
        <v>750</v>
      </c>
      <c r="C22" s="16" t="s">
        <v>20</v>
      </c>
      <c r="D22" s="16">
        <v>2</v>
      </c>
      <c r="E22" s="17" t="s">
        <v>48</v>
      </c>
      <c r="F22" s="16"/>
      <c r="G22" s="14">
        <v>1000</v>
      </c>
      <c r="H22" s="14"/>
      <c r="I22" s="15">
        <f t="shared" si="1"/>
        <v>1000</v>
      </c>
    </row>
    <row r="23" spans="1:13" ht="20" customHeight="1" x14ac:dyDescent="0.2">
      <c r="A23" s="16">
        <v>5100</v>
      </c>
      <c r="B23" s="16">
        <v>643</v>
      </c>
      <c r="C23" s="16" t="s">
        <v>22</v>
      </c>
      <c r="D23" s="16">
        <v>2</v>
      </c>
      <c r="E23" s="17" t="s">
        <v>47</v>
      </c>
      <c r="F23" s="16"/>
      <c r="G23" s="14">
        <v>225000</v>
      </c>
      <c r="H23" s="15">
        <v>0</v>
      </c>
      <c r="I23" s="15">
        <f t="shared" si="1"/>
        <v>225000</v>
      </c>
    </row>
    <row r="24" spans="1:13" ht="20" customHeight="1" x14ac:dyDescent="0.2">
      <c r="A24" s="16">
        <v>5100</v>
      </c>
      <c r="B24" s="16">
        <v>643</v>
      </c>
      <c r="C24" s="16" t="s">
        <v>22</v>
      </c>
      <c r="D24" s="16">
        <v>2</v>
      </c>
      <c r="E24" s="17" t="s">
        <v>46</v>
      </c>
      <c r="F24" s="16"/>
      <c r="G24" s="14">
        <v>115000</v>
      </c>
      <c r="H24" s="15">
        <v>10000</v>
      </c>
      <c r="I24" s="15">
        <f t="shared" si="1"/>
        <v>125000</v>
      </c>
    </row>
    <row r="25" spans="1:13" ht="16" x14ac:dyDescent="0.2">
      <c r="A25" s="16">
        <v>7400</v>
      </c>
      <c r="B25" s="16">
        <v>680</v>
      </c>
      <c r="C25" s="16" t="s">
        <v>23</v>
      </c>
      <c r="D25" s="16">
        <v>2</v>
      </c>
      <c r="E25" s="17" t="s">
        <v>60</v>
      </c>
      <c r="F25" s="16"/>
      <c r="G25" s="14">
        <v>80000</v>
      </c>
      <c r="H25" s="15">
        <v>10000</v>
      </c>
      <c r="I25" s="15">
        <f t="shared" si="1"/>
        <v>90000</v>
      </c>
    </row>
    <row r="26" spans="1:13" ht="36.75" customHeight="1" x14ac:dyDescent="0.2">
      <c r="A26" s="16">
        <v>7400</v>
      </c>
      <c r="B26" s="16">
        <v>642</v>
      </c>
      <c r="C26" s="16" t="s">
        <v>23</v>
      </c>
      <c r="D26" s="16">
        <v>2</v>
      </c>
      <c r="E26" s="17" t="s">
        <v>56</v>
      </c>
      <c r="F26" s="16"/>
      <c r="G26" s="14">
        <f>89333+45952.81+30000+2000+8000</f>
        <v>175285.81</v>
      </c>
      <c r="H26" s="15">
        <v>0</v>
      </c>
      <c r="I26" s="15">
        <f t="shared" si="1"/>
        <v>175285.81</v>
      </c>
    </row>
    <row r="27" spans="1:13" ht="20" customHeight="1" x14ac:dyDescent="0.2">
      <c r="A27" s="16">
        <v>7800</v>
      </c>
      <c r="B27" s="16">
        <v>651</v>
      </c>
      <c r="C27" s="16" t="s">
        <v>24</v>
      </c>
      <c r="D27" s="16">
        <v>2</v>
      </c>
      <c r="E27" s="17" t="s">
        <v>58</v>
      </c>
      <c r="F27" s="16"/>
      <c r="G27" s="14">
        <v>230000</v>
      </c>
      <c r="H27" s="15">
        <v>0</v>
      </c>
      <c r="I27" s="15">
        <f t="shared" si="1"/>
        <v>230000</v>
      </c>
    </row>
    <row r="28" spans="1:13" ht="16" x14ac:dyDescent="0.2">
      <c r="A28" s="16">
        <v>7400</v>
      </c>
      <c r="B28" s="16">
        <v>680</v>
      </c>
      <c r="C28" s="16" t="s">
        <v>23</v>
      </c>
      <c r="D28" s="16">
        <v>2</v>
      </c>
      <c r="E28" s="17" t="s">
        <v>30</v>
      </c>
      <c r="F28" s="16"/>
      <c r="G28" s="14">
        <v>50000</v>
      </c>
      <c r="H28" s="15">
        <v>7707.19</v>
      </c>
      <c r="I28" s="15">
        <f t="shared" si="1"/>
        <v>57707.19</v>
      </c>
    </row>
    <row r="29" spans="1:13" ht="20" customHeight="1" x14ac:dyDescent="0.2">
      <c r="A29" s="16">
        <v>7400</v>
      </c>
      <c r="B29" s="16">
        <v>671</v>
      </c>
      <c r="C29" s="16" t="s">
        <v>23</v>
      </c>
      <c r="D29" s="16">
        <v>2</v>
      </c>
      <c r="E29" s="17" t="s">
        <v>59</v>
      </c>
      <c r="F29" s="16"/>
      <c r="G29" s="14">
        <v>20000</v>
      </c>
      <c r="H29" s="15">
        <v>14143.81</v>
      </c>
      <c r="I29" s="15">
        <f t="shared" si="1"/>
        <v>34143.81</v>
      </c>
    </row>
    <row r="30" spans="1:13" ht="16" x14ac:dyDescent="0.2">
      <c r="A30" s="16">
        <v>7400</v>
      </c>
      <c r="B30" s="16">
        <v>680</v>
      </c>
      <c r="C30" s="16" t="s">
        <v>23</v>
      </c>
      <c r="D30" s="16">
        <v>2</v>
      </c>
      <c r="E30" s="17" t="s">
        <v>29</v>
      </c>
      <c r="F30" s="16"/>
      <c r="G30" s="14">
        <v>100000</v>
      </c>
      <c r="H30" s="15">
        <v>15000</v>
      </c>
      <c r="I30" s="15">
        <f t="shared" si="1"/>
        <v>115000</v>
      </c>
    </row>
    <row r="31" spans="1:13" ht="32" x14ac:dyDescent="0.2">
      <c r="A31" s="16">
        <v>7400</v>
      </c>
      <c r="B31" s="16">
        <v>680</v>
      </c>
      <c r="C31" s="16" t="s">
        <v>23</v>
      </c>
      <c r="D31" s="16">
        <v>2</v>
      </c>
      <c r="E31" s="17" t="s">
        <v>28</v>
      </c>
      <c r="F31" s="16"/>
      <c r="G31" s="14">
        <v>200000</v>
      </c>
      <c r="H31" s="15">
        <v>0</v>
      </c>
      <c r="I31" s="15">
        <f>G31+H31</f>
        <v>200000</v>
      </c>
    </row>
    <row r="32" spans="1:13" ht="20" customHeight="1" x14ac:dyDescent="0.2">
      <c r="A32" s="16">
        <v>5100</v>
      </c>
      <c r="B32" s="16">
        <v>510</v>
      </c>
      <c r="C32" s="16" t="s">
        <v>24</v>
      </c>
      <c r="D32" s="16">
        <v>2</v>
      </c>
      <c r="E32" s="17" t="s">
        <v>55</v>
      </c>
      <c r="F32" s="16"/>
      <c r="G32" s="14">
        <v>30000</v>
      </c>
      <c r="H32" s="15">
        <v>0</v>
      </c>
      <c r="I32" s="15">
        <f t="shared" ref="I32:I84" si="2">H32+G32</f>
        <v>30000</v>
      </c>
    </row>
    <row r="33" spans="1:9" ht="20" customHeight="1" x14ac:dyDescent="0.2">
      <c r="A33" s="16">
        <v>5100</v>
      </c>
      <c r="B33" s="16">
        <v>310</v>
      </c>
      <c r="C33" s="16" t="s">
        <v>24</v>
      </c>
      <c r="D33" s="16">
        <v>2</v>
      </c>
      <c r="E33" s="17" t="s">
        <v>54</v>
      </c>
      <c r="F33" s="16"/>
      <c r="G33" s="14">
        <v>5000</v>
      </c>
      <c r="H33" s="15">
        <v>0</v>
      </c>
      <c r="I33" s="15">
        <f t="shared" si="2"/>
        <v>5000</v>
      </c>
    </row>
    <row r="34" spans="1:9" ht="20" customHeight="1" x14ac:dyDescent="0.2">
      <c r="A34" s="16">
        <v>5100</v>
      </c>
      <c r="B34" s="16">
        <v>120</v>
      </c>
      <c r="C34" s="16" t="s">
        <v>25</v>
      </c>
      <c r="D34" s="16">
        <v>2</v>
      </c>
      <c r="E34" s="17" t="s">
        <v>39</v>
      </c>
      <c r="F34" s="16"/>
      <c r="G34" s="14">
        <f>1082.84*3</f>
        <v>3248.5199999999995</v>
      </c>
      <c r="H34" s="15">
        <v>0</v>
      </c>
      <c r="I34" s="15">
        <f t="shared" si="2"/>
        <v>3248.5199999999995</v>
      </c>
    </row>
    <row r="35" spans="1:9" ht="20" customHeight="1" x14ac:dyDescent="0.2">
      <c r="A35" s="16">
        <v>5100</v>
      </c>
      <c r="B35" s="16">
        <v>150</v>
      </c>
      <c r="C35" s="16" t="s">
        <v>25</v>
      </c>
      <c r="D35" s="16">
        <v>2</v>
      </c>
      <c r="E35" s="17" t="s">
        <v>51</v>
      </c>
      <c r="F35" s="16"/>
      <c r="G35" s="14">
        <f>1082.84*24</f>
        <v>25988.159999999996</v>
      </c>
      <c r="H35" s="15">
        <v>0</v>
      </c>
      <c r="I35" s="15">
        <f t="shared" si="2"/>
        <v>25988.159999999996</v>
      </c>
    </row>
    <row r="36" spans="1:9" ht="20" customHeight="1" x14ac:dyDescent="0.2">
      <c r="A36" s="16">
        <v>5100</v>
      </c>
      <c r="B36" s="16">
        <v>220</v>
      </c>
      <c r="C36" s="16" t="s">
        <v>25</v>
      </c>
      <c r="D36" s="16">
        <v>2</v>
      </c>
      <c r="E36" s="17" t="s">
        <v>40</v>
      </c>
      <c r="F36" s="16"/>
      <c r="G36" s="14">
        <v>2236.6799999999998</v>
      </c>
      <c r="H36" s="15">
        <v>0</v>
      </c>
      <c r="I36" s="15">
        <f t="shared" si="2"/>
        <v>2236.6799999999998</v>
      </c>
    </row>
    <row r="37" spans="1:9" ht="20" customHeight="1" x14ac:dyDescent="0.2">
      <c r="A37" s="16">
        <v>5200</v>
      </c>
      <c r="B37" s="16">
        <v>120</v>
      </c>
      <c r="C37" s="16" t="s">
        <v>25</v>
      </c>
      <c r="D37" s="16">
        <v>2</v>
      </c>
      <c r="E37" s="17" t="s">
        <v>42</v>
      </c>
      <c r="F37" s="16"/>
      <c r="G37" s="14">
        <f>1082.84*2</f>
        <v>2165.6799999999998</v>
      </c>
      <c r="H37" s="15">
        <v>0</v>
      </c>
      <c r="I37" s="15">
        <f t="shared" si="2"/>
        <v>2165.6799999999998</v>
      </c>
    </row>
    <row r="38" spans="1:9" ht="20" customHeight="1" x14ac:dyDescent="0.2">
      <c r="A38" s="16">
        <v>5200</v>
      </c>
      <c r="B38" s="16">
        <v>150</v>
      </c>
      <c r="C38" s="16" t="s">
        <v>25</v>
      </c>
      <c r="D38" s="16">
        <v>2</v>
      </c>
      <c r="E38" s="17" t="s">
        <v>52</v>
      </c>
      <c r="F38" s="16"/>
      <c r="G38" s="14">
        <f>1082.84*29</f>
        <v>31402.359999999997</v>
      </c>
      <c r="H38" s="15">
        <v>0</v>
      </c>
      <c r="I38" s="15">
        <f t="shared" si="2"/>
        <v>31402.359999999997</v>
      </c>
    </row>
    <row r="39" spans="1:9" ht="20" customHeight="1" x14ac:dyDescent="0.2">
      <c r="A39" s="16">
        <v>5200</v>
      </c>
      <c r="B39" s="16">
        <v>220</v>
      </c>
      <c r="C39" s="16" t="s">
        <v>25</v>
      </c>
      <c r="D39" s="16">
        <v>2</v>
      </c>
      <c r="E39" s="17" t="s">
        <v>40</v>
      </c>
      <c r="F39" s="16"/>
      <c r="G39" s="14">
        <v>2568.04</v>
      </c>
      <c r="H39" s="15">
        <v>0</v>
      </c>
      <c r="I39" s="15">
        <f t="shared" si="2"/>
        <v>2568.04</v>
      </c>
    </row>
    <row r="40" spans="1:9" ht="20" customHeight="1" x14ac:dyDescent="0.2">
      <c r="A40" s="16">
        <v>5500</v>
      </c>
      <c r="B40" s="16">
        <v>150</v>
      </c>
      <c r="C40" s="16" t="s">
        <v>25</v>
      </c>
      <c r="D40" s="16">
        <v>2</v>
      </c>
      <c r="E40" s="17" t="s">
        <v>53</v>
      </c>
      <c r="F40" s="16"/>
      <c r="G40" s="14">
        <f>1082.84*20</f>
        <v>21656.799999999999</v>
      </c>
      <c r="H40" s="15">
        <v>0</v>
      </c>
      <c r="I40" s="15">
        <f t="shared" si="2"/>
        <v>21656.799999999999</v>
      </c>
    </row>
    <row r="41" spans="1:9" ht="20" customHeight="1" x14ac:dyDescent="0.2">
      <c r="A41" s="16">
        <v>5500</v>
      </c>
      <c r="B41" s="16">
        <v>220</v>
      </c>
      <c r="C41" s="16" t="s">
        <v>25</v>
      </c>
      <c r="D41" s="16">
        <v>2</v>
      </c>
      <c r="E41" s="17" t="s">
        <v>40</v>
      </c>
      <c r="F41" s="16"/>
      <c r="G41" s="14">
        <v>1656.8</v>
      </c>
      <c r="H41" s="15">
        <v>0</v>
      </c>
      <c r="I41" s="15">
        <f t="shared" si="2"/>
        <v>1656.8</v>
      </c>
    </row>
    <row r="42" spans="1:9" ht="20" customHeight="1" x14ac:dyDescent="0.2">
      <c r="A42" s="16">
        <v>6110</v>
      </c>
      <c r="B42" s="16">
        <v>130</v>
      </c>
      <c r="C42" s="16" t="s">
        <v>25</v>
      </c>
      <c r="D42" s="16">
        <v>2</v>
      </c>
      <c r="E42" s="17" t="s">
        <v>43</v>
      </c>
      <c r="F42" s="16"/>
      <c r="G42" s="14">
        <v>1082.8399999999999</v>
      </c>
      <c r="H42" s="15">
        <v>0</v>
      </c>
      <c r="I42" s="15">
        <f t="shared" si="2"/>
        <v>1082.8399999999999</v>
      </c>
    </row>
    <row r="43" spans="1:9" ht="20" customHeight="1" x14ac:dyDescent="0.2">
      <c r="A43" s="16">
        <v>6110</v>
      </c>
      <c r="B43" s="16">
        <v>220</v>
      </c>
      <c r="C43" s="16" t="s">
        <v>25</v>
      </c>
      <c r="D43" s="16">
        <v>2</v>
      </c>
      <c r="E43" s="17" t="s">
        <v>40</v>
      </c>
      <c r="F43" s="16"/>
      <c r="G43" s="14">
        <v>82.84</v>
      </c>
      <c r="H43" s="15">
        <v>0</v>
      </c>
      <c r="I43" s="15">
        <f t="shared" si="2"/>
        <v>82.84</v>
      </c>
    </row>
    <row r="44" spans="1:9" ht="20" customHeight="1" x14ac:dyDescent="0.2">
      <c r="A44" s="16">
        <v>6120</v>
      </c>
      <c r="B44" s="16">
        <v>130</v>
      </c>
      <c r="C44" s="16" t="s">
        <v>25</v>
      </c>
      <c r="D44" s="16">
        <v>2</v>
      </c>
      <c r="E44" s="17" t="s">
        <v>43</v>
      </c>
      <c r="F44" s="16"/>
      <c r="G44" s="14">
        <v>9745.56</v>
      </c>
      <c r="H44" s="15">
        <v>0</v>
      </c>
      <c r="I44" s="15">
        <f t="shared" si="2"/>
        <v>9745.56</v>
      </c>
    </row>
    <row r="45" spans="1:9" ht="20" customHeight="1" x14ac:dyDescent="0.2">
      <c r="A45" s="16">
        <v>6120</v>
      </c>
      <c r="B45" s="16">
        <v>160</v>
      </c>
      <c r="C45" s="16" t="s">
        <v>25</v>
      </c>
      <c r="D45" s="16">
        <v>2</v>
      </c>
      <c r="E45" s="17" t="s">
        <v>44</v>
      </c>
      <c r="F45" s="16"/>
      <c r="G45" s="14">
        <v>12994.08</v>
      </c>
      <c r="H45" s="15">
        <v>0</v>
      </c>
      <c r="I45" s="15">
        <f t="shared" si="2"/>
        <v>12994.08</v>
      </c>
    </row>
    <row r="46" spans="1:9" ht="20" customHeight="1" x14ac:dyDescent="0.2">
      <c r="A46" s="16">
        <v>6120</v>
      </c>
      <c r="B46" s="16">
        <v>220</v>
      </c>
      <c r="C46" s="16" t="s">
        <v>25</v>
      </c>
      <c r="D46" s="16">
        <v>2</v>
      </c>
      <c r="E46" s="17" t="s">
        <v>40</v>
      </c>
      <c r="F46" s="16"/>
      <c r="G46" s="14">
        <v>1739.64</v>
      </c>
      <c r="H46" s="15">
        <v>0</v>
      </c>
      <c r="I46" s="15">
        <f t="shared" si="2"/>
        <v>1739.64</v>
      </c>
    </row>
    <row r="47" spans="1:9" ht="20" customHeight="1" x14ac:dyDescent="0.2">
      <c r="A47" s="16">
        <v>6140</v>
      </c>
      <c r="B47" s="16">
        <v>110</v>
      </c>
      <c r="C47" s="16" t="s">
        <v>25</v>
      </c>
      <c r="D47" s="16">
        <v>2</v>
      </c>
      <c r="E47" s="17" t="s">
        <v>45</v>
      </c>
      <c r="F47" s="16"/>
      <c r="G47" s="14">
        <v>1082.8399999999999</v>
      </c>
      <c r="H47" s="15">
        <v>0</v>
      </c>
      <c r="I47" s="15">
        <f t="shared" si="2"/>
        <v>1082.8399999999999</v>
      </c>
    </row>
    <row r="48" spans="1:9" ht="20" customHeight="1" x14ac:dyDescent="0.2">
      <c r="A48" s="16">
        <v>6140</v>
      </c>
      <c r="B48" s="16">
        <v>130</v>
      </c>
      <c r="C48" s="16" t="s">
        <v>25</v>
      </c>
      <c r="D48" s="16">
        <v>2</v>
      </c>
      <c r="E48" s="17" t="s">
        <v>43</v>
      </c>
      <c r="F48" s="16"/>
      <c r="G48" s="14">
        <v>1082.8399999999999</v>
      </c>
      <c r="H48" s="15">
        <v>0</v>
      </c>
      <c r="I48" s="15">
        <f t="shared" si="2"/>
        <v>1082.8399999999999</v>
      </c>
    </row>
    <row r="49" spans="1:9" ht="20" customHeight="1" x14ac:dyDescent="0.2">
      <c r="A49" s="16">
        <v>6140</v>
      </c>
      <c r="B49" s="16">
        <v>220</v>
      </c>
      <c r="C49" s="16" t="s">
        <v>25</v>
      </c>
      <c r="D49" s="16">
        <v>2</v>
      </c>
      <c r="E49" s="17" t="s">
        <v>40</v>
      </c>
      <c r="F49" s="16"/>
      <c r="G49" s="14">
        <v>165.68</v>
      </c>
      <c r="H49" s="15">
        <v>0</v>
      </c>
      <c r="I49" s="15">
        <f t="shared" si="2"/>
        <v>165.68</v>
      </c>
    </row>
    <row r="50" spans="1:9" ht="20" customHeight="1" x14ac:dyDescent="0.2">
      <c r="A50" s="16">
        <v>6150</v>
      </c>
      <c r="B50" s="16">
        <v>160</v>
      </c>
      <c r="C50" s="16" t="s">
        <v>25</v>
      </c>
      <c r="D50" s="16">
        <v>2</v>
      </c>
      <c r="E50" s="17" t="s">
        <v>44</v>
      </c>
      <c r="F50" s="16"/>
      <c r="G50" s="14">
        <v>1082.8399999999999</v>
      </c>
      <c r="H50" s="15">
        <v>0</v>
      </c>
      <c r="I50" s="15">
        <f t="shared" si="2"/>
        <v>1082.8399999999999</v>
      </c>
    </row>
    <row r="51" spans="1:9" ht="20" customHeight="1" x14ac:dyDescent="0.2">
      <c r="A51" s="16">
        <v>6150</v>
      </c>
      <c r="B51" s="16">
        <v>220</v>
      </c>
      <c r="C51" s="16" t="s">
        <v>25</v>
      </c>
      <c r="D51" s="16">
        <v>2</v>
      </c>
      <c r="E51" s="17" t="s">
        <v>40</v>
      </c>
      <c r="F51" s="16"/>
      <c r="G51" s="14">
        <v>82.84</v>
      </c>
      <c r="H51" s="15">
        <v>0</v>
      </c>
      <c r="I51" s="15">
        <f t="shared" si="2"/>
        <v>82.84</v>
      </c>
    </row>
    <row r="52" spans="1:9" ht="20" customHeight="1" x14ac:dyDescent="0.2">
      <c r="A52" s="16">
        <v>6200</v>
      </c>
      <c r="B52" s="16">
        <v>130</v>
      </c>
      <c r="C52" s="16" t="s">
        <v>25</v>
      </c>
      <c r="D52" s="16">
        <v>2</v>
      </c>
      <c r="E52" s="17" t="s">
        <v>43</v>
      </c>
      <c r="F52" s="16"/>
      <c r="G52" s="14">
        <v>1082.8399999999999</v>
      </c>
      <c r="H52" s="15">
        <v>0</v>
      </c>
      <c r="I52" s="15">
        <f t="shared" si="2"/>
        <v>1082.8399999999999</v>
      </c>
    </row>
    <row r="53" spans="1:9" ht="20" customHeight="1" x14ac:dyDescent="0.2">
      <c r="A53" s="16">
        <v>6200</v>
      </c>
      <c r="B53" s="16">
        <v>150</v>
      </c>
      <c r="C53" s="16" t="s">
        <v>25</v>
      </c>
      <c r="D53" s="16">
        <v>2</v>
      </c>
      <c r="E53" s="17" t="s">
        <v>41</v>
      </c>
      <c r="F53" s="16"/>
      <c r="G53" s="14">
        <v>4331.3599999999997</v>
      </c>
      <c r="H53" s="15">
        <v>0</v>
      </c>
      <c r="I53" s="15">
        <f t="shared" si="2"/>
        <v>4331.3599999999997</v>
      </c>
    </row>
    <row r="54" spans="1:9" ht="20" customHeight="1" x14ac:dyDescent="0.2">
      <c r="A54" s="16">
        <v>6200</v>
      </c>
      <c r="B54" s="16">
        <v>220</v>
      </c>
      <c r="C54" s="16" t="s">
        <v>25</v>
      </c>
      <c r="D54" s="16">
        <v>2</v>
      </c>
      <c r="E54" s="17" t="s">
        <v>40</v>
      </c>
      <c r="F54" s="16"/>
      <c r="G54" s="14">
        <v>414.2</v>
      </c>
      <c r="H54" s="15">
        <v>0</v>
      </c>
      <c r="I54" s="15">
        <f t="shared" si="2"/>
        <v>414.2</v>
      </c>
    </row>
    <row r="55" spans="1:9" ht="20" customHeight="1" x14ac:dyDescent="0.2">
      <c r="A55" s="16">
        <v>6300</v>
      </c>
      <c r="B55" s="16">
        <v>110</v>
      </c>
      <c r="C55" s="16" t="s">
        <v>25</v>
      </c>
      <c r="D55" s="16">
        <v>2</v>
      </c>
      <c r="E55" s="17" t="s">
        <v>45</v>
      </c>
      <c r="F55" s="16"/>
      <c r="G55" s="14">
        <v>6497.04</v>
      </c>
      <c r="H55" s="15">
        <v>0</v>
      </c>
      <c r="I55" s="15">
        <f t="shared" si="2"/>
        <v>6497.04</v>
      </c>
    </row>
    <row r="56" spans="1:9" ht="20" customHeight="1" x14ac:dyDescent="0.2">
      <c r="A56" s="16">
        <v>6300</v>
      </c>
      <c r="B56" s="16">
        <v>160</v>
      </c>
      <c r="C56" s="16" t="s">
        <v>25</v>
      </c>
      <c r="D56" s="16">
        <v>2</v>
      </c>
      <c r="E56" s="17" t="s">
        <v>44</v>
      </c>
      <c r="F56" s="16"/>
      <c r="G56" s="14">
        <v>2165.6799999999998</v>
      </c>
      <c r="H56" s="15">
        <v>0</v>
      </c>
      <c r="I56" s="15">
        <f t="shared" si="2"/>
        <v>2165.6799999999998</v>
      </c>
    </row>
    <row r="57" spans="1:9" ht="20" customHeight="1" x14ac:dyDescent="0.2">
      <c r="A57" s="16">
        <v>6300</v>
      </c>
      <c r="B57" s="16">
        <v>220</v>
      </c>
      <c r="C57" s="16" t="s">
        <v>25</v>
      </c>
      <c r="D57" s="16">
        <v>2</v>
      </c>
      <c r="E57" s="17" t="s">
        <v>40</v>
      </c>
      <c r="F57" s="16"/>
      <c r="G57" s="14">
        <v>662.72</v>
      </c>
      <c r="H57" s="15">
        <v>0</v>
      </c>
      <c r="I57" s="15">
        <f t="shared" si="2"/>
        <v>662.72</v>
      </c>
    </row>
    <row r="58" spans="1:9" ht="20" customHeight="1" x14ac:dyDescent="0.2">
      <c r="A58" s="16">
        <v>6500</v>
      </c>
      <c r="B58" s="16">
        <v>110</v>
      </c>
      <c r="C58" s="16" t="s">
        <v>25</v>
      </c>
      <c r="D58" s="16">
        <v>2</v>
      </c>
      <c r="E58" s="17" t="s">
        <v>45</v>
      </c>
      <c r="F58" s="16"/>
      <c r="G58" s="14">
        <v>2165.6799999999998</v>
      </c>
      <c r="H58" s="15">
        <v>0</v>
      </c>
      <c r="I58" s="15">
        <f t="shared" si="2"/>
        <v>2165.6799999999998</v>
      </c>
    </row>
    <row r="59" spans="1:9" ht="20" customHeight="1" x14ac:dyDescent="0.2">
      <c r="A59" s="16">
        <v>6500</v>
      </c>
      <c r="B59" s="16">
        <v>160</v>
      </c>
      <c r="C59" s="16" t="s">
        <v>25</v>
      </c>
      <c r="D59" s="16">
        <v>2</v>
      </c>
      <c r="E59" s="17" t="s">
        <v>44</v>
      </c>
      <c r="F59" s="16"/>
      <c r="G59" s="14">
        <v>3248.52</v>
      </c>
      <c r="H59" s="15">
        <v>0</v>
      </c>
      <c r="I59" s="15">
        <f t="shared" si="2"/>
        <v>3248.52</v>
      </c>
    </row>
    <row r="60" spans="1:9" ht="20" customHeight="1" x14ac:dyDescent="0.2">
      <c r="A60" s="16">
        <v>6500</v>
      </c>
      <c r="B60" s="16">
        <v>220</v>
      </c>
      <c r="C60" s="16" t="s">
        <v>25</v>
      </c>
      <c r="D60" s="16">
        <v>2</v>
      </c>
      <c r="E60" s="17" t="s">
        <v>40</v>
      </c>
      <c r="F60" s="16"/>
      <c r="G60" s="14">
        <v>414.2</v>
      </c>
      <c r="H60" s="15">
        <v>0</v>
      </c>
      <c r="I60" s="15">
        <f t="shared" si="2"/>
        <v>414.2</v>
      </c>
    </row>
    <row r="61" spans="1:9" ht="20" customHeight="1" x14ac:dyDescent="0.2">
      <c r="A61" s="16">
        <v>7200</v>
      </c>
      <c r="B61" s="16">
        <v>160</v>
      </c>
      <c r="C61" s="16" t="s">
        <v>25</v>
      </c>
      <c r="D61" s="16">
        <v>2</v>
      </c>
      <c r="E61" s="17" t="s">
        <v>44</v>
      </c>
      <c r="F61" s="16"/>
      <c r="G61" s="14">
        <v>2165.6799999999998</v>
      </c>
      <c r="H61" s="15">
        <v>0</v>
      </c>
      <c r="I61" s="15">
        <f t="shared" si="2"/>
        <v>2165.6799999999998</v>
      </c>
    </row>
    <row r="62" spans="1:9" ht="20" customHeight="1" x14ac:dyDescent="0.2">
      <c r="A62" s="16">
        <v>7200</v>
      </c>
      <c r="B62" s="16">
        <v>220</v>
      </c>
      <c r="C62" s="16" t="s">
        <v>25</v>
      </c>
      <c r="D62" s="16">
        <v>2</v>
      </c>
      <c r="E62" s="17" t="s">
        <v>40</v>
      </c>
      <c r="F62" s="16"/>
      <c r="G62" s="14">
        <v>165.68</v>
      </c>
      <c r="H62" s="15">
        <v>0</v>
      </c>
      <c r="I62" s="15">
        <f t="shared" si="2"/>
        <v>165.68</v>
      </c>
    </row>
    <row r="63" spans="1:9" ht="20" customHeight="1" x14ac:dyDescent="0.2">
      <c r="A63" s="16">
        <v>7300</v>
      </c>
      <c r="B63" s="16">
        <v>110</v>
      </c>
      <c r="C63" s="16" t="s">
        <v>25</v>
      </c>
      <c r="D63" s="16">
        <v>2</v>
      </c>
      <c r="E63" s="17" t="s">
        <v>45</v>
      </c>
      <c r="F63" s="16"/>
      <c r="G63" s="14">
        <v>5414.2</v>
      </c>
      <c r="H63" s="15">
        <v>0</v>
      </c>
      <c r="I63" s="15">
        <f t="shared" si="2"/>
        <v>5414.2</v>
      </c>
    </row>
    <row r="64" spans="1:9" ht="20" customHeight="1" x14ac:dyDescent="0.2">
      <c r="A64" s="16">
        <v>7300</v>
      </c>
      <c r="B64" s="16">
        <v>130</v>
      </c>
      <c r="C64" s="16" t="s">
        <v>25</v>
      </c>
      <c r="D64" s="16">
        <v>2</v>
      </c>
      <c r="E64" s="17" t="s">
        <v>43</v>
      </c>
      <c r="F64" s="16"/>
      <c r="G64" s="14">
        <v>2165.6799999999998</v>
      </c>
      <c r="H64" s="15">
        <v>0</v>
      </c>
      <c r="I64" s="15">
        <f t="shared" si="2"/>
        <v>2165.6799999999998</v>
      </c>
    </row>
    <row r="65" spans="1:9" ht="20" customHeight="1" x14ac:dyDescent="0.2">
      <c r="A65" s="16">
        <v>7300</v>
      </c>
      <c r="B65" s="16">
        <v>160</v>
      </c>
      <c r="C65" s="16" t="s">
        <v>25</v>
      </c>
      <c r="D65" s="16">
        <v>2</v>
      </c>
      <c r="E65" s="17" t="s">
        <v>44</v>
      </c>
      <c r="F65" s="16"/>
      <c r="G65" s="14">
        <v>8662.7199999999993</v>
      </c>
      <c r="H65" s="15">
        <v>0</v>
      </c>
      <c r="I65" s="15">
        <f t="shared" si="2"/>
        <v>8662.7199999999993</v>
      </c>
    </row>
    <row r="66" spans="1:9" ht="20" customHeight="1" x14ac:dyDescent="0.2">
      <c r="A66" s="16">
        <v>7300</v>
      </c>
      <c r="B66" s="16">
        <v>220</v>
      </c>
      <c r="C66" s="16" t="s">
        <v>25</v>
      </c>
      <c r="D66" s="16">
        <v>2</v>
      </c>
      <c r="E66" s="17" t="s">
        <v>40</v>
      </c>
      <c r="F66" s="16"/>
      <c r="G66" s="14">
        <v>1242.5999999999999</v>
      </c>
      <c r="H66" s="15">
        <v>0</v>
      </c>
      <c r="I66" s="15">
        <f t="shared" si="2"/>
        <v>1242.5999999999999</v>
      </c>
    </row>
    <row r="67" spans="1:9" ht="20" customHeight="1" x14ac:dyDescent="0.2">
      <c r="A67" s="16">
        <v>7500</v>
      </c>
      <c r="B67" s="16">
        <v>110</v>
      </c>
      <c r="C67" s="16" t="s">
        <v>25</v>
      </c>
      <c r="D67" s="16">
        <v>2</v>
      </c>
      <c r="E67" s="17" t="s">
        <v>45</v>
      </c>
      <c r="F67" s="16"/>
      <c r="G67" s="14">
        <v>2165.6799999999998</v>
      </c>
      <c r="H67" s="15">
        <v>0</v>
      </c>
      <c r="I67" s="15">
        <f t="shared" si="2"/>
        <v>2165.6799999999998</v>
      </c>
    </row>
    <row r="68" spans="1:9" ht="20" customHeight="1" x14ac:dyDescent="0.2">
      <c r="A68" s="16">
        <v>7500</v>
      </c>
      <c r="B68" s="16">
        <v>160</v>
      </c>
      <c r="C68" s="16" t="s">
        <v>25</v>
      </c>
      <c r="D68" s="16">
        <v>2</v>
      </c>
      <c r="E68" s="17" t="s">
        <v>44</v>
      </c>
      <c r="F68" s="16"/>
      <c r="G68" s="14">
        <v>1082.8399999999999</v>
      </c>
      <c r="H68" s="15">
        <v>0</v>
      </c>
      <c r="I68" s="15">
        <f t="shared" si="2"/>
        <v>1082.8399999999999</v>
      </c>
    </row>
    <row r="69" spans="1:9" ht="20" customHeight="1" x14ac:dyDescent="0.2">
      <c r="A69" s="16">
        <v>7500</v>
      </c>
      <c r="B69" s="16">
        <v>220</v>
      </c>
      <c r="C69" s="16" t="s">
        <v>25</v>
      </c>
      <c r="D69" s="16">
        <v>2</v>
      </c>
      <c r="E69" s="17" t="s">
        <v>40</v>
      </c>
      <c r="F69" s="16"/>
      <c r="G69" s="14">
        <v>248.52</v>
      </c>
      <c r="H69" s="15">
        <v>0</v>
      </c>
      <c r="I69" s="15">
        <f t="shared" si="2"/>
        <v>248.52</v>
      </c>
    </row>
    <row r="70" spans="1:9" ht="20" customHeight="1" x14ac:dyDescent="0.2">
      <c r="A70" s="16">
        <v>7600</v>
      </c>
      <c r="B70" s="16">
        <v>110</v>
      </c>
      <c r="C70" s="16" t="s">
        <v>25</v>
      </c>
      <c r="D70" s="16">
        <v>2</v>
      </c>
      <c r="E70" s="17" t="s">
        <v>45</v>
      </c>
      <c r="F70" s="16"/>
      <c r="G70" s="14">
        <v>1082.8399999999999</v>
      </c>
      <c r="H70" s="15">
        <v>0</v>
      </c>
      <c r="I70" s="15">
        <f t="shared" si="2"/>
        <v>1082.8399999999999</v>
      </c>
    </row>
    <row r="71" spans="1:9" ht="20" customHeight="1" x14ac:dyDescent="0.2">
      <c r="A71" s="16">
        <v>7600</v>
      </c>
      <c r="B71" s="16">
        <v>160</v>
      </c>
      <c r="C71" s="16" t="s">
        <v>25</v>
      </c>
      <c r="D71" s="16">
        <v>2</v>
      </c>
      <c r="E71" s="17" t="s">
        <v>44</v>
      </c>
      <c r="F71" s="16"/>
      <c r="G71" s="14">
        <v>40065.08</v>
      </c>
      <c r="H71" s="15">
        <v>0</v>
      </c>
      <c r="I71" s="15">
        <f t="shared" si="2"/>
        <v>40065.08</v>
      </c>
    </row>
    <row r="72" spans="1:9" ht="20" customHeight="1" x14ac:dyDescent="0.2">
      <c r="A72" s="16">
        <v>7600</v>
      </c>
      <c r="B72" s="16">
        <v>220</v>
      </c>
      <c r="C72" s="16" t="s">
        <v>25</v>
      </c>
      <c r="D72" s="16">
        <v>2</v>
      </c>
      <c r="E72" s="17" t="s">
        <v>40</v>
      </c>
      <c r="F72" s="16"/>
      <c r="G72" s="14">
        <v>3147.92</v>
      </c>
      <c r="H72" s="15">
        <v>0</v>
      </c>
      <c r="I72" s="15">
        <f t="shared" si="2"/>
        <v>3147.92</v>
      </c>
    </row>
    <row r="73" spans="1:9" ht="20" customHeight="1" x14ac:dyDescent="0.2">
      <c r="A73" s="16">
        <v>7720</v>
      </c>
      <c r="B73" s="16">
        <v>110</v>
      </c>
      <c r="C73" s="16" t="s">
        <v>25</v>
      </c>
      <c r="D73" s="16">
        <v>2</v>
      </c>
      <c r="E73" s="17" t="s">
        <v>45</v>
      </c>
      <c r="F73" s="16"/>
      <c r="G73" s="14">
        <v>1082.8399999999999</v>
      </c>
      <c r="H73" s="15">
        <v>0</v>
      </c>
      <c r="I73" s="15">
        <f t="shared" si="2"/>
        <v>1082.8399999999999</v>
      </c>
    </row>
    <row r="74" spans="1:9" ht="20" customHeight="1" x14ac:dyDescent="0.2">
      <c r="A74" s="16">
        <v>7720</v>
      </c>
      <c r="B74" s="16">
        <v>220</v>
      </c>
      <c r="C74" s="16" t="s">
        <v>25</v>
      </c>
      <c r="D74" s="16">
        <v>2</v>
      </c>
      <c r="E74" s="17" t="s">
        <v>40</v>
      </c>
      <c r="F74" s="16"/>
      <c r="G74" s="14">
        <v>82.84</v>
      </c>
      <c r="H74" s="15">
        <v>0</v>
      </c>
      <c r="I74" s="15">
        <f t="shared" si="2"/>
        <v>82.84</v>
      </c>
    </row>
    <row r="75" spans="1:9" ht="20" customHeight="1" x14ac:dyDescent="0.2">
      <c r="A75" s="16">
        <v>7730</v>
      </c>
      <c r="B75" s="16">
        <v>110</v>
      </c>
      <c r="C75" s="16" t="s">
        <v>25</v>
      </c>
      <c r="D75" s="16">
        <v>2</v>
      </c>
      <c r="E75" s="17" t="s">
        <v>45</v>
      </c>
      <c r="F75" s="16"/>
      <c r="G75" s="14">
        <v>1082.8399999999999</v>
      </c>
      <c r="H75" s="15">
        <v>0</v>
      </c>
      <c r="I75" s="15">
        <f t="shared" si="2"/>
        <v>1082.8399999999999</v>
      </c>
    </row>
    <row r="76" spans="1:9" ht="20" customHeight="1" x14ac:dyDescent="0.2">
      <c r="A76" s="16">
        <v>7730</v>
      </c>
      <c r="B76" s="16">
        <v>220</v>
      </c>
      <c r="C76" s="16" t="s">
        <v>25</v>
      </c>
      <c r="D76" s="16">
        <v>2</v>
      </c>
      <c r="E76" s="17" t="s">
        <v>40</v>
      </c>
      <c r="F76" s="16"/>
      <c r="G76" s="14">
        <v>82.84</v>
      </c>
      <c r="H76" s="15">
        <v>0</v>
      </c>
      <c r="I76" s="15">
        <f t="shared" si="2"/>
        <v>82.84</v>
      </c>
    </row>
    <row r="77" spans="1:9" ht="20" customHeight="1" x14ac:dyDescent="0.2">
      <c r="A77" s="16">
        <v>7800</v>
      </c>
      <c r="B77" s="16">
        <v>110</v>
      </c>
      <c r="C77" s="16" t="s">
        <v>25</v>
      </c>
      <c r="D77" s="16">
        <v>2</v>
      </c>
      <c r="E77" s="17" t="s">
        <v>45</v>
      </c>
      <c r="F77" s="16"/>
      <c r="G77" s="14">
        <v>1082.8399999999999</v>
      </c>
      <c r="H77" s="15">
        <v>0</v>
      </c>
      <c r="I77" s="15">
        <f t="shared" si="2"/>
        <v>1082.8399999999999</v>
      </c>
    </row>
    <row r="78" spans="1:9" ht="20" customHeight="1" x14ac:dyDescent="0.2">
      <c r="A78" s="16">
        <v>7800</v>
      </c>
      <c r="B78" s="16">
        <v>160</v>
      </c>
      <c r="C78" s="16" t="s">
        <v>25</v>
      </c>
      <c r="D78" s="16">
        <v>2</v>
      </c>
      <c r="E78" s="17" t="s">
        <v>44</v>
      </c>
      <c r="F78" s="16"/>
      <c r="G78" s="14">
        <v>24905.32</v>
      </c>
      <c r="H78" s="15">
        <v>0</v>
      </c>
      <c r="I78" s="15">
        <f t="shared" si="2"/>
        <v>24905.32</v>
      </c>
    </row>
    <row r="79" spans="1:9" ht="20" customHeight="1" x14ac:dyDescent="0.2">
      <c r="A79" s="16">
        <v>7800</v>
      </c>
      <c r="B79" s="16">
        <v>220</v>
      </c>
      <c r="C79" s="16" t="s">
        <v>25</v>
      </c>
      <c r="D79" s="16">
        <v>2</v>
      </c>
      <c r="E79" s="17" t="s">
        <v>40</v>
      </c>
      <c r="F79" s="16"/>
      <c r="G79" s="14">
        <v>1988.16</v>
      </c>
      <c r="H79" s="15">
        <v>0</v>
      </c>
      <c r="I79" s="15">
        <f t="shared" si="2"/>
        <v>1988.16</v>
      </c>
    </row>
    <row r="80" spans="1:9" ht="20" customHeight="1" x14ac:dyDescent="0.2">
      <c r="A80" s="16">
        <v>7900</v>
      </c>
      <c r="B80" s="16">
        <v>160</v>
      </c>
      <c r="C80" s="16" t="s">
        <v>25</v>
      </c>
      <c r="D80" s="16">
        <v>2</v>
      </c>
      <c r="E80" s="17" t="s">
        <v>44</v>
      </c>
      <c r="F80" s="16"/>
      <c r="G80" s="14">
        <v>7579.88</v>
      </c>
      <c r="H80" s="15">
        <v>0</v>
      </c>
      <c r="I80" s="15">
        <f t="shared" si="2"/>
        <v>7579.88</v>
      </c>
    </row>
    <row r="81" spans="1:9" ht="20" customHeight="1" x14ac:dyDescent="0.2">
      <c r="A81" s="16">
        <v>7900</v>
      </c>
      <c r="B81" s="16">
        <v>220</v>
      </c>
      <c r="C81" s="16" t="s">
        <v>25</v>
      </c>
      <c r="D81" s="16">
        <v>2</v>
      </c>
      <c r="E81" s="17" t="s">
        <v>40</v>
      </c>
      <c r="F81" s="16"/>
      <c r="G81" s="14">
        <v>579.88</v>
      </c>
      <c r="H81" s="15">
        <v>0</v>
      </c>
      <c r="I81" s="15">
        <f t="shared" si="2"/>
        <v>579.88</v>
      </c>
    </row>
    <row r="82" spans="1:9" ht="20" customHeight="1" x14ac:dyDescent="0.2">
      <c r="A82" s="16">
        <v>8100</v>
      </c>
      <c r="B82" s="16">
        <v>160</v>
      </c>
      <c r="C82" s="16" t="s">
        <v>25</v>
      </c>
      <c r="D82" s="16">
        <v>2</v>
      </c>
      <c r="E82" s="17" t="s">
        <v>44</v>
      </c>
      <c r="F82" s="16"/>
      <c r="G82" s="14">
        <v>5414.2</v>
      </c>
      <c r="H82" s="15">
        <v>0</v>
      </c>
      <c r="I82" s="15">
        <f t="shared" si="2"/>
        <v>5414.2</v>
      </c>
    </row>
    <row r="83" spans="1:9" ht="20" customHeight="1" x14ac:dyDescent="0.2">
      <c r="A83" s="16">
        <v>8100</v>
      </c>
      <c r="B83" s="16">
        <v>220</v>
      </c>
      <c r="C83" s="16" t="s">
        <v>25</v>
      </c>
      <c r="D83" s="16">
        <v>2</v>
      </c>
      <c r="E83" s="17" t="s">
        <v>40</v>
      </c>
      <c r="F83" s="16"/>
      <c r="G83" s="14">
        <v>414.2</v>
      </c>
      <c r="H83" s="15">
        <v>0</v>
      </c>
      <c r="I83" s="15">
        <f t="shared" si="2"/>
        <v>414.2</v>
      </c>
    </row>
    <row r="84" spans="1:9" ht="32.25" customHeight="1" x14ac:dyDescent="0.2">
      <c r="A84" s="3">
        <v>7200</v>
      </c>
      <c r="B84" s="3">
        <v>790</v>
      </c>
      <c r="C84" s="3" t="s">
        <v>26</v>
      </c>
      <c r="D84" s="3">
        <v>2</v>
      </c>
      <c r="E84" s="13" t="s">
        <v>34</v>
      </c>
      <c r="F84" s="3"/>
      <c r="G84" s="15">
        <v>110097.63</v>
      </c>
      <c r="H84" s="15">
        <f>SUM(H32:H83,H10:H22)*0.05</f>
        <v>81221.809500000003</v>
      </c>
      <c r="I84" s="15">
        <f t="shared" si="2"/>
        <v>191319.43950000001</v>
      </c>
    </row>
    <row r="85" spans="1:9" ht="20" customHeight="1" x14ac:dyDescent="0.2">
      <c r="A85" s="31" t="s">
        <v>5</v>
      </c>
      <c r="B85" s="31"/>
      <c r="C85" s="31"/>
      <c r="D85" s="31"/>
      <c r="E85" s="31"/>
      <c r="F85" s="31"/>
      <c r="G85" s="15">
        <f>SUM(G10:G84)</f>
        <v>3517336.0000000005</v>
      </c>
      <c r="H85" s="15">
        <f>SUM(H10:H84)</f>
        <v>1762508.9994999999</v>
      </c>
      <c r="I85" s="15">
        <f>SUM(I10:I84)</f>
        <v>5279844.9994999943</v>
      </c>
    </row>
    <row r="86" spans="1:9" ht="20" customHeight="1" x14ac:dyDescent="0.2">
      <c r="G86" s="23"/>
      <c r="H86" s="23"/>
      <c r="I86" s="24"/>
    </row>
    <row r="87" spans="1:9" x14ac:dyDescent="0.2">
      <c r="A87" s="32" t="s">
        <v>17</v>
      </c>
      <c r="B87" s="32"/>
      <c r="C87" s="32"/>
      <c r="H87" s="4"/>
    </row>
    <row r="88" spans="1:9" x14ac:dyDescent="0.2">
      <c r="A88" s="6"/>
      <c r="B88" s="6"/>
      <c r="C88" s="5" t="s">
        <v>7</v>
      </c>
      <c r="D88" s="26" t="s">
        <v>6</v>
      </c>
      <c r="E88" s="26"/>
      <c r="F88" s="6"/>
      <c r="G88" s="6"/>
      <c r="H88" s="4"/>
    </row>
    <row r="90" spans="1:9" x14ac:dyDescent="0.2">
      <c r="A90" s="25" t="s">
        <v>12</v>
      </c>
      <c r="B90" s="25"/>
      <c r="C90" s="25"/>
      <c r="D90" s="25"/>
      <c r="E90" s="25"/>
      <c r="F90" s="25"/>
      <c r="G90" s="25"/>
    </row>
    <row r="92" spans="1:9" x14ac:dyDescent="0.2">
      <c r="G92" s="10"/>
      <c r="H92" s="10"/>
      <c r="I92" s="9"/>
    </row>
    <row r="93" spans="1:9" x14ac:dyDescent="0.2">
      <c r="G93" s="10"/>
      <c r="H93" s="10"/>
      <c r="I93" s="10"/>
    </row>
    <row r="94" spans="1:9" x14ac:dyDescent="0.2">
      <c r="G94" s="11"/>
      <c r="H94" s="11"/>
      <c r="I94" s="10"/>
    </row>
    <row r="95" spans="1:9" x14ac:dyDescent="0.2">
      <c r="G95" s="10"/>
      <c r="H95" s="10"/>
      <c r="I95" s="10"/>
    </row>
    <row r="97" spans="7:8" x14ac:dyDescent="0.2">
      <c r="G97" s="11"/>
    </row>
    <row r="98" spans="7:8" x14ac:dyDescent="0.2">
      <c r="G98" s="10"/>
    </row>
    <row r="99" spans="7:8" x14ac:dyDescent="0.2">
      <c r="G99" s="10"/>
    </row>
    <row r="100" spans="7:8" x14ac:dyDescent="0.2">
      <c r="G100" s="12"/>
      <c r="H100" s="12"/>
    </row>
    <row r="101" spans="7:8" x14ac:dyDescent="0.2">
      <c r="G101" s="10"/>
      <c r="H101" s="10"/>
    </row>
    <row r="102" spans="7:8" x14ac:dyDescent="0.2">
      <c r="G102" s="10"/>
    </row>
    <row r="103" spans="7:8" x14ac:dyDescent="0.2">
      <c r="G103" s="10"/>
      <c r="H103" s="10"/>
    </row>
    <row r="104" spans="7:8" x14ac:dyDescent="0.2">
      <c r="H104" s="10"/>
    </row>
    <row r="105" spans="7:8" x14ac:dyDescent="0.2">
      <c r="H105" s="10"/>
    </row>
  </sheetData>
  <mergeCells count="9">
    <mergeCell ref="A90:G90"/>
    <mergeCell ref="D88:E88"/>
    <mergeCell ref="A1:D2"/>
    <mergeCell ref="H1:I3"/>
    <mergeCell ref="A3:D4"/>
    <mergeCell ref="A85:F85"/>
    <mergeCell ref="A87:C87"/>
    <mergeCell ref="A7:I7"/>
    <mergeCell ref="A6:I6"/>
  </mergeCells>
  <printOptions horizontalCentered="1"/>
  <pageMargins left="0.25" right="0.25" top="0.5" bottom="0.5" header="0.3" footer="0.3"/>
  <pageSetup scale="57" fitToHeight="0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schemas.microsoft.com/office/2006/documentManagement/types"/>
    <ds:schemaRef ds:uri="6175c4d1-a53c-410c-92b6-74bcb683b4aa"/>
    <ds:schemaRef ds:uri="http://purl.org/dc/elements/1.1/"/>
    <ds:schemaRef ds:uri="http://schemas.microsoft.com/office/2006/metadata/properties"/>
    <ds:schemaRef ds:uri="ef373230-e173-4e6a-8f42-59bce9da1dd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Sheet1!Print_Area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2021-12-14T17:11:06Z</cp:lastPrinted>
  <dcterms:created xsi:type="dcterms:W3CDTF">2021-06-09T18:28:06Z</dcterms:created>
  <dcterms:modified xsi:type="dcterms:W3CDTF">2022-04-08T15:49:28Z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