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22-2023\AFR Summaries\"/>
    </mc:Choice>
  </mc:AlternateContent>
  <xr:revisionPtr revIDLastSave="0" documentId="13_ncr:1_{B8599D1D-C0C5-4FAE-8F44-16E1FD73D6F6}" xr6:coauthVersionLast="47" xr6:coauthVersionMax="47" xr10:uidLastSave="{00000000-0000-0000-0000-000000000000}"/>
  <bookViews>
    <workbookView xWindow="28680" yWindow="-120" windowWidth="29040" windowHeight="15720" tabRatio="910" xr2:uid="{00000000-000D-0000-FFFF-FFFF00000000}"/>
  </bookViews>
  <sheets>
    <sheet name="FCS" sheetId="2" r:id="rId1"/>
    <sheet name="EASTERNFL" sheetId="3" r:id="rId2"/>
    <sheet name="BROWARD" sheetId="1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29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3" r:id="rId24"/>
    <sheet name="SANTAFE" sheetId="24" r:id="rId25"/>
    <sheet name="SEMINOLE" sheetId="25" r:id="rId26"/>
    <sheet name="SOUTHFL" sheetId="26" r:id="rId27"/>
    <sheet name="TALLAHASSEE" sheetId="27" r:id="rId28"/>
    <sheet name="VALENCIA" sheetId="28" r:id="rId29"/>
    <sheet name="FCS AGL" sheetId="34" r:id="rId30"/>
  </sheets>
  <externalReferences>
    <externalReference r:id="rId31"/>
    <externalReference r:id="rId32"/>
    <externalReference r:id="rId33"/>
  </externalReferences>
  <definedNames>
    <definedName name="_1__________________________________Current_Funds__Unrestricted">'FCS AGL'!$D$4</definedName>
    <definedName name="_2______________________________________________Current_Funds___Restricted">'FCS AGL'!$E$4</definedName>
    <definedName name="_3__________________________________________Auxiliary_Funds">'FCS AGL'!$F$4</definedName>
    <definedName name="_4_____________________________________Loan___Endowment_Funds">'FCS AGL'!$G$4</definedName>
    <definedName name="_5___________________________________________________________Scholarship_Funds">'FCS AGL'!$H$4</definedName>
    <definedName name="_6________________________________________Agency_Funds">'FCS AGL'!$I$4</definedName>
    <definedName name="_7______________________________________Unexpended_Plant_Funds">'FCS AGL'!$J$4</definedName>
    <definedName name="_8________________________________________________Debt_Service_Funds">'FCS AGL'!$K$4</definedName>
    <definedName name="_9_______________________________________________________Invested_in_Plant_Funds">'FCS AGL'!$L$4</definedName>
    <definedName name="ADJUSTED_Total_All_Funds">'FCS AGL'!$O$4</definedName>
    <definedName name="ARRA">[1]List!$C$1:$C$2</definedName>
    <definedName name="Broward_CaptialOutlay">BROWARD!$D$7</definedName>
    <definedName name="Broward_CurrentExpense">BROWARD!$C$7</definedName>
    <definedName name="Broward_Function">BROWARD!$A$7</definedName>
    <definedName name="Broward_Percent">BROWARD!$F$7</definedName>
    <definedName name="Broward_Personnel">BROWARD!$B$7</definedName>
    <definedName name="Broward_Total">BROWARD!$E$7</definedName>
    <definedName name="Capital_Outlay___GLC__70000s">FCS!$D$7</definedName>
    <definedName name="CentralFL_CaptialOutlay">CENTRALFL!$D$7</definedName>
    <definedName name="CentralFL_CurrentExpense">CENTRALFL!$C$7</definedName>
    <definedName name="CentralFL_Function">CENTRALFL!$A$7</definedName>
    <definedName name="CentralFL_Percent">CENTRALFL!$F$7</definedName>
    <definedName name="CentralFL_Personnel">CENTRALFL!$B$7</definedName>
    <definedName name="CentralFL_Total">CENTRALFL!$E$7</definedName>
    <definedName name="Chipola_CapitalOutlay">CHIPOLA!$D$7</definedName>
    <definedName name="Chipola_CurrentExpense">CHIPOLA!$C$7</definedName>
    <definedName name="Chipola_Function">CHIPOLA!$A$7</definedName>
    <definedName name="Chipola_Percent">CHIPOLA!$F$7</definedName>
    <definedName name="Chipola_Personnel">CHIPOLA!$B$7</definedName>
    <definedName name="Chipola_Total">CHIPOLA!$E$7</definedName>
    <definedName name="Current_Expense___GLC__60000s">FCS!$C$7</definedName>
    <definedName name="Daytona_CapitalOutlay">DAYTONA!$D$7</definedName>
    <definedName name="Daytona_CurrentExpense">DAYTONA!$C$7</definedName>
    <definedName name="Daytona_Functio">DAYTONA!$A$7</definedName>
    <definedName name="Daytona_Percent">DAYTONA!$F$7</definedName>
    <definedName name="Daytona_Personnel">DAYTONA!$B$7</definedName>
    <definedName name="Daytona_Total">DAYTONA!$E$7</definedName>
    <definedName name="Daytonal_Function">DAYTONA!$A$7</definedName>
    <definedName name="Eastern_CapitalOutlay">EASTERNFL!$D$7</definedName>
    <definedName name="Eastern_CurrentExpense">EASTERNFL!$C$7</definedName>
    <definedName name="Eastern_Function">EASTERNFL!$A$7</definedName>
    <definedName name="Eastern_Percent">EASTERNFL!$F$7</definedName>
    <definedName name="Eastern_Personnel">EASTERNFL!$B$7</definedName>
    <definedName name="Eastern_Total">EASTERNFL!$E$7</definedName>
    <definedName name="FSCJ_CapitalOutlay">FSCJ!$D$7</definedName>
    <definedName name="FSCJ_CurrentExpense">FSCJ!$C$7</definedName>
    <definedName name="FSCJ_Function">FSCJ!$A$7</definedName>
    <definedName name="FSCJ_Percent">FSCJ!$F$7</definedName>
    <definedName name="FSCJ_Personnel">FSCJ!$B$7</definedName>
    <definedName name="FSCJ_Total">FSCJ!$E$7</definedName>
    <definedName name="FSW_CapitalOutlay">FLORIDASW!$D$7</definedName>
    <definedName name="FSW_CurrentExpense">FLORIDASW!$C$7</definedName>
    <definedName name="FSW_Function">FLORIDASW!$A$7</definedName>
    <definedName name="FSW_Percent">FLORIDASW!$F$7</definedName>
    <definedName name="FSW_Personnel">FLORIDASW!$B$7</definedName>
    <definedName name="FSW_Total">FLORIDASW!$E$7</definedName>
    <definedName name="FUNCTION">FCS!$A$7</definedName>
    <definedName name="GASB_AJEs__Describe_in_NOTES">'FCS AGL'!$N$4</definedName>
    <definedName name="Gateway_CapitalOutlay">GATEWAY!$D$7</definedName>
    <definedName name="Gateway_CurrentExpense">GATEWAY!$C$7</definedName>
    <definedName name="Gateway_Function">GATEWAY!$A$7</definedName>
    <definedName name="Gateway_Percent">GATEWAY!$F$7</definedName>
    <definedName name="Gateway_Personnel">GATEWAY!$B$7</definedName>
    <definedName name="Gateway_Total">GATEWAY!$E$7</definedName>
    <definedName name="GL_Code">'FCS AGL'!$C$4</definedName>
    <definedName name="GulfCoast_CapitalOutlay">GULFCOAST!$D$7</definedName>
    <definedName name="GulfCoast_CurrentExpense">GULFCOAST!$C$7</definedName>
    <definedName name="GulfCoast_Functio">GULFCOAST!$A$7</definedName>
    <definedName name="GulfCoast_Function">GULFCOAST!$A$7</definedName>
    <definedName name="GulfCoast_Percent">GULFCOAST!$F$7</definedName>
    <definedName name="GulfCoast_Personnel">GULFCOAST!$B$7</definedName>
    <definedName name="GulfCoast_Total">GULFCOAST!$E$7</definedName>
    <definedName name="Hills_CapitalOutlay">HILLSBOROUGH!$D$7</definedName>
    <definedName name="Hills_CurrentExpense">HILLSBOROUGH!$C$7</definedName>
    <definedName name="Hills_Function">HILLSBOROUGH!$A$7</definedName>
    <definedName name="Hills_Percent">HILLSBOROUGH!$F$7</definedName>
    <definedName name="Hills_Personnel">HILLSBOROUGH!$B$7</definedName>
    <definedName name="Hills_Total">HILLSBOROUGH!$E$7</definedName>
    <definedName name="IndianRiver_CapitalOutlay">INDIANRIVER!$D$7</definedName>
    <definedName name="IndianRiver_CurrentExpense">INDIANRIVER!$C$7</definedName>
    <definedName name="IndianRiver_Function">INDIANRIVER!$A$7</definedName>
    <definedName name="IndianRiver_Percent">INDIANRIVER!$F$7</definedName>
    <definedName name="IndianRiver_Personnel">INDIANRIVER!$B$7</definedName>
    <definedName name="IndianRiver_Total">INDIANRIVER!$E$7</definedName>
    <definedName name="Instructions_Regarding_Conditional_Formatting_in_Data_Entry_Cells">'FCS AGL'!$R$4</definedName>
    <definedName name="Keys_CapitalOutlay">FLKEYS!$D$7</definedName>
    <definedName name="Keys_CurrentExpense">FLKEYS!$C$7</definedName>
    <definedName name="Keys_Function">FLKEYS!$A$7</definedName>
    <definedName name="Keys_Percent">FLKEYS!$F$7</definedName>
    <definedName name="Keys_Personnel">FLKEYS!$B$7</definedName>
    <definedName name="Keys_Total">FLKEYS!$E$7</definedName>
    <definedName name="LakeSumter_CapitalOutlay">LAKESUMTER!$D$7</definedName>
    <definedName name="LakeSumter_CurrentExpense">LAKESUMTER!$C$7</definedName>
    <definedName name="LakeSumter_Function">LAKESUMTER!$A$7</definedName>
    <definedName name="Lakesumter_Percent">LAKESUMTER!$F$7</definedName>
    <definedName name="LakeSumter_Personnel">LAKESUMTER!$B$7</definedName>
    <definedName name="Lakesumter_Total">LAKESUMTER!$E$7</definedName>
    <definedName name="Miami_CapitalOutlay">MIAMIDADE!$D$7</definedName>
    <definedName name="Miami_CurrentExpense">MIAMIDADE!$C$7</definedName>
    <definedName name="Miami_Function">MIAMIDADE!$A$7</definedName>
    <definedName name="Miami_Percent">MIAMIDADE!$F$7</definedName>
    <definedName name="Miami_Personnel">MIAMIDADE!$B$7</definedName>
    <definedName name="Miami_Total">MIAMIDADE!$E$7</definedName>
    <definedName name="NorthFL_CapitalOutlay">NORTHFL!$D$7</definedName>
    <definedName name="NorthFL_CurrentExpense">NORTHFL!$C$7</definedName>
    <definedName name="NorthFL_Function">NORTHFL!$A$7</definedName>
    <definedName name="NorthFL_Percent">NORTHFL!$F$7</definedName>
    <definedName name="NorthFL_Personnel">NORTHFL!$B$7</definedName>
    <definedName name="NorthFL_Total">NORTHFL!$E$7</definedName>
    <definedName name="Northwest_CapitalOutlay">NORTHWESTFL!$D$7</definedName>
    <definedName name="Northwest_CurrentExpense">NORTHWESTFL!$C$7</definedName>
    <definedName name="Northwest_Function">NORTHWESTFL!$A$7</definedName>
    <definedName name="Northwest_Percent">NORTHWESTFL!$F$7</definedName>
    <definedName name="Northwest_Personnel">NORTHWESTFL!$B$7</definedName>
    <definedName name="Northwest_Total">NORTHWESTFL!$E$7</definedName>
    <definedName name="NOTES">'FCS AGL'!$P$4</definedName>
    <definedName name="Of_Total">FCS!$F$7</definedName>
    <definedName name="Palmb">PALMBEACH!$B$7</definedName>
    <definedName name="PalmBeach_CapitalOutlay">PALMBEACH!$D$7</definedName>
    <definedName name="PalmBeach_CurrentExpense">PALMBEACH!$C$7</definedName>
    <definedName name="PalmBeach_Function">PALMBEACH!$A$7</definedName>
    <definedName name="PalmBeach_Percent">PALMBEACH!$F$7</definedName>
    <definedName name="PalmBeach_Personnel">PALMBEACH!$B$7</definedName>
    <definedName name="PalmBeach_Total">PALMBEACH!$E$7</definedName>
    <definedName name="Pasco_CapitalOutlay">PASCOHERNANDO!$D$7</definedName>
    <definedName name="Pasco_CurrentExpense">PASCOHERNANDO!$C$7</definedName>
    <definedName name="Pasco_Function">PASCOHERNANDO!$A$7</definedName>
    <definedName name="Pasco_Percent">PASCOHERNANDO!$F$7</definedName>
    <definedName name="Pasco_Personnel">PASCOHERNANDO!$B$7</definedName>
    <definedName name="Pasco_Total">PASCOHERNANDO!$E$7</definedName>
    <definedName name="Pensacola_CapitalOutlay">PENSACOLA!$D$7</definedName>
    <definedName name="Pensacola_CurrentExpense">PENSACOLA!$C$7</definedName>
    <definedName name="Pensacola_Function">PENSACOLA!$A$7</definedName>
    <definedName name="Pensacola_Percent">PENSACOLA!$F$7</definedName>
    <definedName name="Pensacola_Personnel">PENSACOLA!$B$7</definedName>
    <definedName name="Pensacola_Total">PENSACOLA!$E$7</definedName>
    <definedName name="Personnel___GLC__50000s">FCS!$B$7</definedName>
    <definedName name="Polk_CapitalOutlay">POLK!$D$7</definedName>
    <definedName name="Polk_CurrentExpense">POLK!$C$7</definedName>
    <definedName name="Polk_Function">POLK!$A$7</definedName>
    <definedName name="Polk_Percent">POLK!$F$7</definedName>
    <definedName name="Polk_Personnel">POLK!$B$7</definedName>
    <definedName name="Polk_Total">POLK!$E$7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0">FCS!$A$1:$F$23</definedName>
    <definedName name="_xlnm.Print_Area" localSheetId="29">'FCS AGL'!#REF!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19">PASCOHERNANDO!#REF!</definedName>
    <definedName name="_xlnm.Print_Area" localSheetId="20">PENSACOLA!#REF!</definedName>
    <definedName name="_xlnm.Print_Area" localSheetId="21">POLK!#REF!</definedName>
    <definedName name="_xlnm.Print_Area" localSheetId="24">SANTAFE!#REF!</definedName>
    <definedName name="_xlnm.Print_Area" localSheetId="14">SCFMANATEE!#REF!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TALLAHASSEE!$A$1:$G$25</definedName>
    <definedName name="_xlnm.Print_Area" localSheetId="28">VALENCIA!#REF!</definedName>
    <definedName name="_xlnm.Print_Area">#REF!</definedName>
    <definedName name="_xlnm.Print_Titles" localSheetId="29">'FCS AGL'!#REF!</definedName>
    <definedName name="QUICK_CHECK_WORK_AREA">'FCS AGL'!$Q$4</definedName>
    <definedName name="RD">[2]List!$A$1:$A$2</definedName>
    <definedName name="rint" localSheetId="3">#REF!</definedName>
    <definedName name="rint" localSheetId="4">#REF!</definedName>
    <definedName name="rint" localSheetId="5">#REF!</definedName>
    <definedName name="rint" localSheetId="1">#REF!</definedName>
    <definedName name="rint" localSheetId="0">#REF!</definedName>
    <definedName name="rint" localSheetId="29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antaFe_CapitalOutlay">SANTAFE!$D$7</definedName>
    <definedName name="SantaFe_CurrentExpense">SANTAFE!$C$7</definedName>
    <definedName name="SantaFe_Function">SANTAFE!$A$7</definedName>
    <definedName name="SantaFe_Percent">SANTAFE!$F$7</definedName>
    <definedName name="SantaFe_Personnel">SANTAFE!$B$7</definedName>
    <definedName name="SantaFe_Total">SANTAFE!$E$7</definedName>
    <definedName name="SCF_CapitalOutlay">SCFMANATEE!$D$7</definedName>
    <definedName name="SCF_CurrentExpense">SCFMANATEE!$C$7</definedName>
    <definedName name="SCF_Function">SCFMANATEE!$A$7</definedName>
    <definedName name="SCF_Percent">SCFMANATEE!$F$7</definedName>
    <definedName name="SCF_Personnel">SCFMANATEE!$B$7</definedName>
    <definedName name="SCF_Total">SCFMANATEE!$E$7</definedName>
    <definedName name="Seminole_CapitalOutlay">SEMINOLE!$D$7</definedName>
    <definedName name="Seminole_CurrentExpense">SEMINOLE!$C$7</definedName>
    <definedName name="Seminole_Function">SEMINOLE!$A$7</definedName>
    <definedName name="Seminole_Percent">SEMINOLE!$F$7</definedName>
    <definedName name="Seminole_Personnel">SEMINOLE!$B$7</definedName>
    <definedName name="Seminole_Total">SEMINOLE!$E$7</definedName>
    <definedName name="SOF">[2]List!$B$1:$B$4</definedName>
    <definedName name="SouthFL_CapitalOutlay">SOUTHFL!$D$7</definedName>
    <definedName name="SouthFL_CurrentExpense">SOUTHFL!$C$7</definedName>
    <definedName name="SouthFL_Function">SOUTHFL!$A$7</definedName>
    <definedName name="SouthFL_Percent">SOUTHFL!$F$7</definedName>
    <definedName name="SouthFL_Personnel">SOUTHFL!$B$7</definedName>
    <definedName name="SouthFL_Total">SOUTHFL!$E$7</definedName>
    <definedName name="StJohns_CapitalOutlay">STJOHNS!$D$7</definedName>
    <definedName name="StJohns_CurrentExpense">STJOHNS!$C$7</definedName>
    <definedName name="StJohns_Function">STJOHNS!$A$7</definedName>
    <definedName name="StJohns_Percent">STJOHNS!$F$7</definedName>
    <definedName name="StJohns_Personnel">STJOHNS!$B$7</definedName>
    <definedName name="StJohns_Total">STJOHNS!$E$7</definedName>
    <definedName name="StPete_CapitalOutlay">STPETE!$D$7</definedName>
    <definedName name="StPete_CurrentExpense">STPETE!$C$7</definedName>
    <definedName name="StPete_Function">STPETE!$A$7</definedName>
    <definedName name="StPete_Percent">STPETE!$F$7</definedName>
    <definedName name="StPete_Personnel">STPETE!$B$7</definedName>
    <definedName name="StPete_Total">STPETE!$E$7</definedName>
    <definedName name="Tall_CapitalOutlay">TALLAHASSEE!$D$7</definedName>
    <definedName name="Tall_CurrentExpense">TALLAHASSEE!$C$7</definedName>
    <definedName name="Tall_Function">TALLAHASSEE!$A$7</definedName>
    <definedName name="Tall_Percent">TALLAHASSEE!$F$7</definedName>
    <definedName name="Tall_Personnel">TALLAHASSEE!$B$7</definedName>
    <definedName name="Tall_Total">TALLAHASSEE!$E$7</definedName>
    <definedName name="Total">FCS!$E$7</definedName>
    <definedName name="Total_All_Funds">'FCS AGL'!$M$4</definedName>
    <definedName name="Valencia_CapitalOutlay">VALENCIA!$D$7</definedName>
    <definedName name="Valencia_CurrentExpense">VALENCIA!$C$7</definedName>
    <definedName name="Valencia_Function">VALENCIA!$A$7</definedName>
    <definedName name="Valencia_Percent">VALENCIA!$F$7</definedName>
    <definedName name="Valencia_Personnel">VALENCIA!$B$7</definedName>
    <definedName name="Valencia_Total">VALENCIA!$E$7</definedName>
    <definedName name="Yearend_date">'[3]Contact Information'!$C$9</definedName>
    <definedName name="YesOrNo" localSheetId="3">#REF!</definedName>
    <definedName name="YesOrNo" localSheetId="4">#REF!</definedName>
    <definedName name="YesOrNo" localSheetId="5">#REF!</definedName>
    <definedName name="YesOrNo" localSheetId="1">#REF!</definedName>
    <definedName name="YesOrNo" localSheetId="0">#REF!</definedName>
    <definedName name="YesOrNo" localSheetId="29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23" i="2"/>
  <c r="D23" i="2"/>
  <c r="C23" i="2"/>
  <c r="D23" i="4" l="1"/>
  <c r="C23" i="4"/>
  <c r="B23" i="4"/>
  <c r="D22" i="4" a="1"/>
  <c r="D22" i="4" s="1"/>
  <c r="E20" i="4" a="1"/>
  <c r="E20" i="4" s="1"/>
  <c r="E19" i="4" a="1"/>
  <c r="E19" i="4" s="1"/>
  <c r="E18" i="4"/>
  <c r="E18" i="4" a="1"/>
  <c r="C17" i="4"/>
  <c r="B17" i="4"/>
  <c r="E17" i="4" s="1" a="1"/>
  <c r="E17" i="4" s="1"/>
  <c r="E16" i="4" a="1"/>
  <c r="E16" i="4" s="1"/>
  <c r="E15" i="4" a="1"/>
  <c r="E15" i="4" s="1"/>
  <c r="E14" i="4"/>
  <c r="E14" i="4" a="1"/>
  <c r="E12" i="4" a="1"/>
  <c r="E12" i="4" s="1"/>
  <c r="E11" i="4" a="1"/>
  <c r="E11" i="4" s="1"/>
  <c r="C10" i="4"/>
  <c r="B10" i="4"/>
  <c r="E10" i="4" s="1" a="1"/>
  <c r="E10" i="4" s="1"/>
  <c r="F6" i="4"/>
  <c r="C4" i="4"/>
  <c r="C1" i="4"/>
  <c r="C22" i="4" l="1" a="1"/>
  <c r="C22" i="4" s="1"/>
  <c r="E22" i="4" a="1"/>
  <c r="E22" i="4" s="1"/>
  <c r="F19" i="4" s="1"/>
  <c r="B22" i="4" a="1"/>
  <c r="B22" i="4" s="1"/>
  <c r="F17" i="4" l="1"/>
  <c r="F20" i="4"/>
  <c r="F14" i="4"/>
  <c r="F15" i="4"/>
  <c r="F18" i="4"/>
  <c r="F12" i="4"/>
  <c r="F10" i="4"/>
  <c r="F11" i="4"/>
  <c r="F16" i="4"/>
  <c r="F22" i="4" l="1"/>
  <c r="B11" i="2" l="1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C20" i="2"/>
  <c r="D20" i="2"/>
  <c r="D10" i="2" l="1"/>
  <c r="C10" i="2"/>
  <c r="B10" i="2"/>
  <c r="B22" i="2" s="1" a="1"/>
  <c r="B22" i="2" s="1"/>
  <c r="D22" i="2" l="1" a="1"/>
  <c r="D22" i="2" s="1"/>
  <c r="C22" i="2" a="1"/>
  <c r="C22" i="2" s="1"/>
  <c r="E20" i="2" a="1"/>
  <c r="E20" i="2" s="1"/>
  <c r="E19" i="2" a="1"/>
  <c r="E19" i="2" s="1"/>
  <c r="E18" i="2" a="1"/>
  <c r="E18" i="2" s="1"/>
  <c r="E17" i="2" a="1"/>
  <c r="E17" i="2" s="1"/>
  <c r="E16" i="2" a="1"/>
  <c r="E16" i="2" s="1"/>
  <c r="E15" i="2" a="1"/>
  <c r="E15" i="2" s="1"/>
  <c r="E14" i="2" a="1"/>
  <c r="E14" i="2" s="1"/>
  <c r="E12" i="2" a="1"/>
  <c r="E12" i="2" s="1"/>
  <c r="E11" i="2" a="1"/>
  <c r="E11" i="2" s="1"/>
  <c r="E10" i="2" a="1"/>
  <c r="E10" i="2" s="1"/>
  <c r="E22" i="2" l="1" a="1"/>
  <c r="E22" i="2" s="1"/>
  <c r="F18" i="2" s="1"/>
  <c r="F11" i="2" l="1"/>
  <c r="F14" i="2"/>
  <c r="F15" i="2"/>
  <c r="F10" i="2"/>
  <c r="F12" i="2"/>
  <c r="F20" i="2"/>
  <c r="F19" i="2"/>
  <c r="F17" i="2"/>
  <c r="F16" i="2"/>
  <c r="F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" authorId="0" shapeId="0" xr:uid="{ACEA8309-BA9F-4C26-A2FE-4E0A6312C93E}">
      <text>
        <r>
          <rPr>
            <sz val="11"/>
            <color indexed="8"/>
            <rFont val="Arial"/>
            <family val="2"/>
          </rPr>
          <t>College Reporting:
Appropriate Adjustments (if needed) can be found in Section 14 of the Accounting Manual.</t>
        </r>
      </text>
    </comment>
    <comment ref="P5" authorId="0" shapeId="0" xr:uid="{70D11E1D-E430-4AA0-A137-87FF40194B96}">
      <text>
        <r>
          <rPr>
            <sz val="11"/>
            <color indexed="8"/>
            <rFont val="Arial"/>
            <family val="2"/>
          </rPr>
          <t>College Reporting:
This cell checks the adjusted fund totals that are supposed to net to zero to help identify errors.</t>
        </r>
      </text>
    </comment>
    <comment ref="Q6" authorId="0" shapeId="0" xr:uid="{AFBA4C51-E271-45D8-85B8-D5A90825A5D0}">
      <text>
        <r>
          <rPr>
            <sz val="11"/>
            <color indexed="8"/>
            <rFont val="Arial"/>
            <family val="2"/>
          </rPr>
          <t>Rose, Tracy:
This area is unlocked to use as a quick-check work area.</t>
        </r>
      </text>
    </comment>
    <comment ref="Q7" authorId="0" shapeId="0" xr:uid="{C1771E56-C999-4195-A03D-6070981FA095}">
      <text>
        <r>
          <rPr>
            <sz val="11"/>
            <color indexed="8"/>
            <rFont val="Arial"/>
            <family val="2"/>
          </rPr>
          <t>College Reporting:
This cell checks adjustments to cash which should net to $0 to help identify errors.</t>
        </r>
      </text>
    </comment>
    <comment ref="Q8" authorId="0" shapeId="0" xr:uid="{68D0F781-6707-4C4F-B3CF-3CB05D33214C}">
      <text>
        <r>
          <rPr>
            <sz val="11"/>
            <color indexed="8"/>
            <rFont val="Arial"/>
            <family val="2"/>
          </rPr>
          <t>Rose, Tracy:
This area is unlocked to use as a quick-check work area.</t>
        </r>
      </text>
    </comment>
    <comment ref="Q9" authorId="0" shapeId="0" xr:uid="{CA156741-8D18-4A93-BD30-8F158C215482}">
      <text>
        <r>
          <rPr>
            <sz val="11"/>
            <color indexed="8"/>
            <rFont val="Arial"/>
            <family val="2"/>
          </rPr>
          <t>Rose, Tracy:
This area is unlocked to use as a quick-check work area.</t>
        </r>
      </text>
    </comment>
    <comment ref="Q10" authorId="0" shapeId="0" xr:uid="{3678DFC9-BB9E-4111-91DF-BCF4EFD1BAA0}">
      <text>
        <r>
          <rPr>
            <sz val="11"/>
            <color indexed="8"/>
            <rFont val="Arial"/>
            <family val="2"/>
          </rPr>
          <t>Rose, Tracy:
This area is unlocked to use as a quick-check work area.</t>
        </r>
      </text>
    </comment>
    <comment ref="Q11" authorId="0" shapeId="0" xr:uid="{E6ED7551-E841-480A-AB98-E8D0D02D18AB}">
      <text>
        <r>
          <rPr>
            <sz val="11"/>
            <color indexed="8"/>
            <rFont val="Arial"/>
            <family val="2"/>
          </rPr>
          <t>Rose, Tracy:
This area is unlocked to use as a quick-check work area.</t>
        </r>
      </text>
    </comment>
    <comment ref="Q12" authorId="0" shapeId="0" xr:uid="{60FB3C80-321C-475E-89AF-75F671F49532}">
      <text>
        <r>
          <rPr>
            <sz val="11"/>
            <color indexed="8"/>
            <rFont val="Arial"/>
            <family val="2"/>
          </rPr>
          <t>Rose, Tracy:
This area is unlocked to use as a quick-check work area.</t>
        </r>
      </text>
    </comment>
    <comment ref="Q13" authorId="0" shapeId="0" xr:uid="{7CD8C060-EA32-40DC-81DC-740B39F3D59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" authorId="0" shapeId="0" xr:uid="{05BD168E-A9E1-4F57-904C-0F06E5719AA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" authorId="0" shapeId="0" xr:uid="{EFC2652E-96CA-4910-8A35-FCAA05C3772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" authorId="0" shapeId="0" xr:uid="{26F0FB27-BF7B-4BAD-AE90-5BC47678D19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" authorId="0" shapeId="0" xr:uid="{9495EB5C-5EB1-4C35-853C-13770BDE764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" authorId="0" shapeId="0" xr:uid="{190ABCD5-C747-4522-A1F5-8FC36D605C1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" authorId="0" shapeId="0" xr:uid="{93C439C2-F43E-4947-BAFF-86EB6A9567A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" authorId="0" shapeId="0" xr:uid="{10C2218B-D45D-46E0-97AA-30BD15C94A2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" authorId="0" shapeId="0" xr:uid="{28710554-D2DD-41F0-B332-7B6BDDF2917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B25" authorId="0" shapeId="0" xr:uid="{9C13D967-DB6B-4DBE-AADA-99AE1FDE271A}">
      <text>
        <r>
          <rPr>
            <sz val="11"/>
            <color indexed="8"/>
            <rFont val="Arial"/>
            <family val="2"/>
          </rPr>
          <t>College Reporting:
Wording changed from "Deposits Receivable - Other" to "Current"</t>
        </r>
      </text>
    </comment>
    <comment ref="Q25" authorId="0" shapeId="0" xr:uid="{951D9BE1-8810-488B-B980-4E42388591D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B26" authorId="0" shapeId="0" xr:uid="{A9EB55F2-E277-4EEF-BD1F-130C06D62F17}">
      <text>
        <r>
          <rPr>
            <sz val="11"/>
            <color indexed="8"/>
            <rFont val="Arial"/>
            <family val="2"/>
          </rPr>
          <t>College Reporting:
Wording changed from "Deposits Receivable - Energy Consortium" to "Non-Current"</t>
        </r>
      </text>
    </comment>
    <comment ref="Q26" authorId="0" shapeId="0" xr:uid="{ECB376B0-000E-4636-A993-AF071034A22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" authorId="0" shapeId="0" xr:uid="{C7A80052-5A18-4E3D-9257-CAB1ACA2598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" authorId="0" shapeId="0" xr:uid="{A167F588-008C-4AE9-A484-D5F2ED8705E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B29" authorId="0" shapeId="0" xr:uid="{7387A523-CA0C-454D-8EB0-F5AEDA429827}">
      <text>
        <r>
          <rPr>
            <sz val="11"/>
            <color indexed="8"/>
            <rFont val="Arial"/>
            <family val="2"/>
          </rPr>
          <t>Rose, Tracy:
Wording changed from "SBA Debt Service" to "Current restricted"</t>
        </r>
      </text>
    </comment>
    <comment ref="Q29" authorId="0" shapeId="0" xr:uid="{C827C6BB-87A8-45A6-B9BF-3E60597075C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" authorId="0" shapeId="0" xr:uid="{4C6ECB62-AEC8-4704-8F63-19EC869963B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B31" authorId="0" shapeId="0" xr:uid="{C6E82B7A-01B8-48F1-8E25-540A5D07181D}">
      <text>
        <r>
          <rPr>
            <sz val="11"/>
            <color indexed="8"/>
            <rFont val="Arial"/>
            <family val="2"/>
          </rPr>
          <t>College Reporting:
Wording changed from "Investments - Non-current SBA Fund B"</t>
        </r>
      </text>
    </comment>
    <comment ref="Q31" authorId="0" shapeId="0" xr:uid="{D30A4869-0FA5-4CEA-8DA4-6E37CA6F45A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" authorId="0" shapeId="0" xr:uid="{1ACD63E1-B71D-4C01-A06A-DE3F6F441C0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" authorId="0" shapeId="0" xr:uid="{2348AAD4-C3AA-49EE-8A71-085DEABF610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" authorId="0" shapeId="0" xr:uid="{0EECD269-9E5A-42A6-A9B1-E8DEDC219BE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" authorId="0" shapeId="0" xr:uid="{1F071FFE-3DAE-4266-AE9D-8F05E9E9CCC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" authorId="0" shapeId="0" xr:uid="{20C0680E-2504-4204-BB6B-9F96A4A69B4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" authorId="0" shapeId="0" xr:uid="{24B1CBBF-0CF1-4C59-B251-16EE2BC144A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" authorId="0" shapeId="0" xr:uid="{6EDB088D-9270-43A7-95FD-7986D49FFEE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" authorId="0" shapeId="0" xr:uid="{2A8F421F-828D-43CF-9B0C-C511DAB6A02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" authorId="0" shapeId="0" xr:uid="{CAAFCC7B-42DC-40FD-A944-2D0BD024F57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" authorId="0" shapeId="0" xr:uid="{374B2C3C-30B7-451B-B91A-F644B123B23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" authorId="0" shapeId="0" xr:uid="{C203637D-F7AB-45D4-B40B-40D350F71D3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" authorId="0" shapeId="0" xr:uid="{9F9CF5C2-DC44-47CE-8A43-6721A9A1A50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" authorId="0" shapeId="0" xr:uid="{8BAC6526-C951-4B73-AC03-4D6347528E7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5" authorId="0" shapeId="0" xr:uid="{3C3853C0-AB97-4CA9-9AA9-91CC45F845D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6" authorId="0" shapeId="0" xr:uid="{FC54B696-EB03-4170-B604-10E3AEF4C62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7" authorId="0" shapeId="0" xr:uid="{1B6BB24D-087F-4D72-ABC0-F781CA57C1B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8" authorId="0" shapeId="0" xr:uid="{B8CCF844-71A7-444D-8529-650E0FF9A8D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9" authorId="0" shapeId="0" xr:uid="{79CDC0B5-2F7D-43FD-846B-06F83DEE0CE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50" authorId="0" shapeId="0" xr:uid="{905EF852-752F-462E-9D25-D90239BF96E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51" authorId="0" shapeId="0" xr:uid="{40F9B095-73EE-4C53-BD2A-84982F2F894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52" authorId="0" shapeId="0" xr:uid="{658423C3-F99A-4B59-AFD4-BDF73CE29D0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53" authorId="0" shapeId="0" xr:uid="{3F4BC907-44D9-49C5-ACC8-B9CFDFA1396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57" authorId="0" shapeId="0" xr:uid="{24DD4D57-467D-42E1-A40A-6864E937AC4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59" authorId="0" shapeId="0" xr:uid="{1F419F3F-60E1-4EA1-90B1-A413833F22E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61" authorId="0" shapeId="0" xr:uid="{075C2C46-70B8-4458-B30F-BB259061E42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62" authorId="0" shapeId="0" xr:uid="{E6D6B2B3-EC04-43E4-9B7E-5AE3AB99B4C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69" authorId="0" shapeId="0" xr:uid="{426F56B3-ADEC-46DD-91A4-EEC54E7747E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0" authorId="0" shapeId="0" xr:uid="{78B797AB-8AC4-4DD3-ADF6-BD3851E4D25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1" authorId="0" shapeId="0" xr:uid="{9C53AE07-BF80-4F9E-962A-28724596E56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2" authorId="0" shapeId="0" xr:uid="{4119BA82-0208-4EEA-92BE-44B7B5F29EE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3" authorId="0" shapeId="0" xr:uid="{DFA22DE7-5E34-4F85-8996-306D457B8F2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B74" authorId="0" shapeId="0" xr:uid="{CBB74EBC-E612-4148-BBC3-95D958D48144}">
      <text>
        <r>
          <rPr>
            <sz val="11"/>
            <color indexed="8"/>
            <rFont val="Arial"/>
            <family val="2"/>
          </rPr>
          <t>College Reporting:
Wording changed from "Deposits Held In Custody for Others". Also split into current and non-current</t>
        </r>
      </text>
    </comment>
    <comment ref="Q74" authorId="0" shapeId="0" xr:uid="{5633855B-D714-4A7E-8C60-A5C953684A7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6" authorId="0" shapeId="0" xr:uid="{D5C39ECE-8CEA-4690-A625-CB030662BDE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7" authorId="0" shapeId="0" xr:uid="{C682E68B-C28E-4876-B938-1AD0F9A0BF5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8" authorId="0" shapeId="0" xr:uid="{08B63DA7-6997-4931-A098-72139470462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79" authorId="0" shapeId="0" xr:uid="{C5F561FA-E9E6-4967-91A4-A92A79E957A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0" authorId="0" shapeId="0" xr:uid="{1A335587-D8B4-452B-B170-583C43E4EE6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1" authorId="0" shapeId="0" xr:uid="{5BA57992-E958-4CDD-89DA-BD995BCF12F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2" authorId="0" shapeId="0" xr:uid="{5751362C-ACE8-48D8-AD96-01CE0DA0D79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3" authorId="0" shapeId="0" xr:uid="{755D1D8D-4288-4C45-B20D-37DA84273D4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4" authorId="0" shapeId="0" xr:uid="{E08D726E-1B8B-4F8A-8388-A9CA0CF1979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5" authorId="0" shapeId="0" xr:uid="{A6207086-6057-4100-9603-F13CBACE4B7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6" authorId="0" shapeId="0" xr:uid="{48305B51-5500-4292-AD94-10F9D5DDCB4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7" authorId="0" shapeId="0" xr:uid="{D3801446-249F-4B95-87EC-2E0172711C3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89" authorId="0" shapeId="0" xr:uid="{DCF2FDB7-4E6C-48A7-A5E2-3AE11C1E78F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94" authorId="0" shapeId="0" xr:uid="{9564B923-58CD-4E04-A69B-10EC8480D34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95" authorId="0" shapeId="0" xr:uid="{0177A4DD-5E71-4CDA-8859-C8E59C4B099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96" authorId="0" shapeId="0" xr:uid="{D9F92D88-305D-4B12-8E3D-C39300A77C1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97" authorId="0" shapeId="0" xr:uid="{D4428B2E-9E17-4F70-9E46-EA68B02723E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98" authorId="0" shapeId="0" xr:uid="{5A143CB9-098E-4665-A11C-A7748709C52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99" authorId="0" shapeId="0" xr:uid="{98FF9779-75C3-4456-A2EA-DA5EFF8BC46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0" authorId="0" shapeId="0" xr:uid="{56E8F117-0305-4300-B9D7-35B3F09C492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1" authorId="0" shapeId="0" xr:uid="{6CA9F909-D622-499B-8193-705BEDD97B4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2" authorId="0" shapeId="0" xr:uid="{CF0BBAB2-7D98-48E5-8CDF-258C37F23C6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3" authorId="0" shapeId="0" xr:uid="{1CDC5E7C-D959-4ADF-818A-C76BC143021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4" authorId="0" shapeId="0" xr:uid="{0B23E9D5-67FD-416D-8454-AF5E748067C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5" authorId="0" shapeId="0" xr:uid="{A731F578-8C82-4F7C-B8DC-827B854048D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6" authorId="0" shapeId="0" xr:uid="{B2C140CE-4509-4B57-8656-94F2AE60DE9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7" authorId="0" shapeId="0" xr:uid="{6FDEF0E2-4F3C-4989-88CC-91612A1EA39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8" authorId="0" shapeId="0" xr:uid="{9375C0E6-A24D-4BCD-BCAF-F55F52139A6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09" authorId="0" shapeId="0" xr:uid="{67B57FE2-A882-4D8F-BB43-9D187E4BE38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0" authorId="0" shapeId="0" xr:uid="{45CF1FFA-D1AB-4576-9D1E-DB55A3D80F7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1" authorId="0" shapeId="0" xr:uid="{D6455226-ABDD-417D-929A-7E9ECFEFFA3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2" authorId="0" shapeId="0" xr:uid="{ABEA6289-8233-45BE-9C9A-10C03DACF5F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3" authorId="0" shapeId="0" xr:uid="{B0532778-3B1F-4009-ACCF-3D36D4B47A7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4" authorId="0" shapeId="0" xr:uid="{DE514C0D-2D68-402D-B1C1-E48A769A2EE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7" authorId="0" shapeId="0" xr:uid="{CFEAD514-6334-47B5-BF19-BBCE6303222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8" authorId="0" shapeId="0" xr:uid="{C9C4E068-FA3F-4660-A198-AE21376A96C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19" authorId="0" shapeId="0" xr:uid="{C2E1D600-71DF-48E3-9237-C754918C688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0" authorId="0" shapeId="0" xr:uid="{E967B20B-06FE-41B5-AB27-74E07402EFF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1" authorId="0" shapeId="0" xr:uid="{48E28F16-F8E0-47F1-8067-8A9E6B82442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2" authorId="0" shapeId="0" xr:uid="{956402A8-3D3B-40C6-8AD5-65BD289CCCF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3" authorId="0" shapeId="0" xr:uid="{836A984D-7B36-4E93-A7D4-6F5390F2739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4" authorId="0" shapeId="0" xr:uid="{C1223E42-CA39-416E-8198-1B86AF06C7A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5" authorId="0" shapeId="0" xr:uid="{EF3B814C-1B66-40ED-A39A-A5BACBA452B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6" authorId="0" shapeId="0" xr:uid="{5F1F7558-1EE0-41CA-AA11-5F97BDDACDD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7" authorId="0" shapeId="0" xr:uid="{664AEA2C-12C8-48D7-B80D-499F04C61A3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28" authorId="0" shapeId="0" xr:uid="{502C493C-AB07-4205-8F64-9CCDA27AE10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30" authorId="0" shapeId="0" xr:uid="{44D2849F-761F-450C-8AA6-91A6AB4DC74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33" authorId="0" shapeId="0" xr:uid="{0737DC3E-1BC1-4B64-911C-AD606F9871F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37" authorId="0" shapeId="0" xr:uid="{54144706-8442-40EE-86FF-D05F747946F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38" authorId="0" shapeId="0" xr:uid="{3A708938-AB69-4B8D-9254-93D8F8E6119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39" authorId="0" shapeId="0" xr:uid="{15A53B51-F0BD-45BC-9DC4-76F8D455074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0" authorId="0" shapeId="0" xr:uid="{52A8318F-059E-4910-ADA8-D3516F31C0C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2" authorId="0" shapeId="0" xr:uid="{68AB09E1-91EB-41EB-B1D0-325AE5A6B6D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3" authorId="0" shapeId="0" xr:uid="{18B872F6-9AAE-4A52-A589-71D52B80A21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4" authorId="0" shapeId="0" xr:uid="{BB8682CF-9702-43A8-A8CF-582EDE6F588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5" authorId="0" shapeId="0" xr:uid="{372471A5-F56A-456F-95D9-C5421FB446F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6" authorId="0" shapeId="0" xr:uid="{D63A1C33-0CD2-41AD-A328-41222A1FD7C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7" authorId="0" shapeId="0" xr:uid="{3C7E4D1D-A6F9-4B1D-971E-F28F33F84E0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8" authorId="0" shapeId="0" xr:uid="{8BEBE580-7DDA-48DE-81A6-AE03719EE58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49" authorId="0" shapeId="0" xr:uid="{83B7C866-847E-4C8B-909C-90201FE05E0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0" authorId="0" shapeId="0" xr:uid="{D7F0AB87-0EF7-4AD9-91D9-2D24A9E9188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1" authorId="0" shapeId="0" xr:uid="{FC37E9E0-9D07-41BB-88CD-360DCF911A4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2" authorId="0" shapeId="0" xr:uid="{F2A9E238-42E5-4423-9B6F-9638CA6BC16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3" authorId="0" shapeId="0" xr:uid="{7D5CE3D7-F3F1-42CD-A759-AABF8233EF1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4" authorId="0" shapeId="0" xr:uid="{44F08601-F1B8-4BC8-A7F5-CBE8E70925F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5" authorId="0" shapeId="0" xr:uid="{B7F71B77-3A99-40BD-A0A7-B6E6B153711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6" authorId="0" shapeId="0" xr:uid="{FA06E811-A286-4879-B336-9D9B4FCD6DA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7" authorId="0" shapeId="0" xr:uid="{DB3459E2-F4F8-4465-8A43-51D6C5E9D06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8" authorId="0" shapeId="0" xr:uid="{20E5D459-ED17-45F5-A18B-1E10E376600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59" authorId="0" shapeId="0" xr:uid="{D9F88097-1D3A-4D5E-B543-486236B1F12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0" authorId="0" shapeId="0" xr:uid="{D9408078-951D-4DB6-B4CB-CBB3446EFCB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1" authorId="0" shapeId="0" xr:uid="{CDD66B68-32DE-4D31-AA17-16EC3877503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2" authorId="0" shapeId="0" xr:uid="{8BEE3435-C3C2-4541-A9F8-5E344E7473D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3" authorId="0" shapeId="0" xr:uid="{62BA5C2B-786A-4AB1-9AA6-512B203779B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4" authorId="0" shapeId="0" xr:uid="{6576D20B-46E8-4B3E-AF82-6FDA3E7AA8B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5" authorId="0" shapeId="0" xr:uid="{08BC5D21-CB27-4D82-B5C9-9FA18413E73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6" authorId="0" shapeId="0" xr:uid="{27BF0537-7F21-4E90-966D-566B415CBE4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7" authorId="0" shapeId="0" xr:uid="{2E806FCB-4DA8-4C26-B294-3C8F778FA4E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8" authorId="0" shapeId="0" xr:uid="{E91FA677-9FDE-4F6B-9C51-F75A35AC9B1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69" authorId="0" shapeId="0" xr:uid="{12C5ABBF-1483-40CF-81C7-0C8AE3C64A5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0" authorId="0" shapeId="0" xr:uid="{0E4194EB-9288-4852-94FD-7C7E1E8EA13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1" authorId="0" shapeId="0" xr:uid="{25BF0CC7-E5C7-4B74-8D64-20DC8879DB0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2" authorId="0" shapeId="0" xr:uid="{A40F6C84-741F-4394-977C-39E4120956B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3" authorId="0" shapeId="0" xr:uid="{EB136695-AA11-4DB2-9C86-2A6BE32E10E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4" authorId="0" shapeId="0" xr:uid="{040E1CAE-9EA1-4A81-ACD2-B5AE59EFDCF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5" authorId="0" shapeId="0" xr:uid="{52DEC95C-9A18-4F12-AE31-DB5004E4EBD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6" authorId="0" shapeId="0" xr:uid="{DFCD84D5-3AE5-4913-BBD2-2727F035964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7" authorId="0" shapeId="0" xr:uid="{AA6DF76F-495A-42E0-B5EA-C635DA20A22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8" authorId="0" shapeId="0" xr:uid="{87D2A7DC-06DA-4A3B-9E2E-9F10FDE09FC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79" authorId="0" shapeId="0" xr:uid="{677F540B-5135-4BA3-B3C6-4AAA9B32227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0" authorId="0" shapeId="0" xr:uid="{08EAEEFD-727B-4761-B9ED-09FEE166469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1" authorId="0" shapeId="0" xr:uid="{30DC7DEF-4112-4308-AF62-9B0DF2A4B97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2" authorId="0" shapeId="0" xr:uid="{41CF5D24-23DC-4D68-80E5-7A19616DF60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3" authorId="0" shapeId="0" xr:uid="{63A564C9-6A43-49A8-9181-C0E5ED6E7A7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5" authorId="0" shapeId="0" xr:uid="{EBFCDE30-B875-4976-88D7-92C7EBD3C4D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6" authorId="0" shapeId="0" xr:uid="{7E999761-0C65-4F8B-961B-AE1021167CA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7" authorId="0" shapeId="0" xr:uid="{72EBA1A0-AD77-4E30-BB5E-A1B6CD864BA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8" authorId="0" shapeId="0" xr:uid="{1A4B03A9-3CDF-4867-993E-B71381E12C1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89" authorId="0" shapeId="0" xr:uid="{6F5628FC-87FC-46C8-9F63-269C9751258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0" authorId="0" shapeId="0" xr:uid="{4AB3F007-B345-4744-A804-502FA6EDE53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1" authorId="0" shapeId="0" xr:uid="{38EE253E-D66C-45A9-80E5-E79309E2E3A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3" authorId="0" shapeId="0" xr:uid="{BDF20F40-A722-4F8A-AE82-E00D0F10E43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4" authorId="0" shapeId="0" xr:uid="{61E629E5-D294-467F-9140-3B395D06661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5" authorId="0" shapeId="0" xr:uid="{75122BBF-8CEC-4BEF-985E-9801670F9D3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6" authorId="0" shapeId="0" xr:uid="{73E09F37-78EE-43B2-99AC-B7BE9CC1A5C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7" authorId="0" shapeId="0" xr:uid="{C2908933-0706-4611-AE65-84EEDA1E89C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8" authorId="0" shapeId="0" xr:uid="{D5604533-B007-4808-829E-25F81978C36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199" authorId="0" shapeId="0" xr:uid="{9E02E103-9E1B-47C1-97E7-5D7AC62B99E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0" authorId="0" shapeId="0" xr:uid="{AC58C3DB-8A50-443A-B803-01801E6628A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1" authorId="0" shapeId="0" xr:uid="{7D8B2FC7-8B94-4952-A5F9-AB431134A70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2" authorId="0" shapeId="0" xr:uid="{C726930D-6B1C-4415-9B11-D925376BF63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3" authorId="0" shapeId="0" xr:uid="{D18E2763-E7D3-4E61-8DD9-F61E804EA10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4" authorId="0" shapeId="0" xr:uid="{6B2CA49E-23DE-45D9-817D-45A80EB834D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5" authorId="0" shapeId="0" xr:uid="{60755913-75FA-4E97-9443-F6FBD95E002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6" authorId="0" shapeId="0" xr:uid="{DA871F89-5738-4510-9401-5C97267AA90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7" authorId="0" shapeId="0" xr:uid="{1A58811F-AF03-49DE-9846-7DE5EB982E1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8" authorId="0" shapeId="0" xr:uid="{56206A0B-4804-43B3-BF39-8AC4BF47B57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09" authorId="0" shapeId="0" xr:uid="{A8FC8802-D6F5-45A5-9C38-75C15128A5E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0" authorId="0" shapeId="0" xr:uid="{7B288000-4B12-4DE6-A5A2-CEF9F26A38B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1" authorId="0" shapeId="0" xr:uid="{F4ADA9B1-F03B-439D-B1E7-A781FC8CE25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2" authorId="0" shapeId="0" xr:uid="{08C87B8E-90A1-4267-832A-4EDC2B80AA3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3" authorId="0" shapeId="0" xr:uid="{E4080215-53B1-4D4F-A698-7E5E19A1E35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4" authorId="0" shapeId="0" xr:uid="{C3AD9683-C3F6-407F-BB9B-D1B03C5D07D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5" authorId="0" shapeId="0" xr:uid="{3CBFB718-84D0-4B75-B192-C25128E5BC2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6" authorId="0" shapeId="0" xr:uid="{A50D20E7-4BDD-4E25-9699-5DF378FDCE7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7" authorId="0" shapeId="0" xr:uid="{DB86B5C9-D882-4232-9B57-73BD857E082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8" authorId="0" shapeId="0" xr:uid="{998A9352-ABB7-4592-AF39-536950D559A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19" authorId="0" shapeId="0" xr:uid="{02F534A2-480F-423D-8378-76C8C246CEB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0" authorId="0" shapeId="0" xr:uid="{F16DC52B-A938-495B-8350-9708AF95A39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1" authorId="0" shapeId="0" xr:uid="{4369CB4B-5331-4306-A859-77D353D6192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2" authorId="0" shapeId="0" xr:uid="{6551E4A9-A4D4-4DDD-B9DA-DE0149C3215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3" authorId="0" shapeId="0" xr:uid="{0C7A99FC-8B20-4311-8E2C-5FF65EC7566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4" authorId="0" shapeId="0" xr:uid="{C57E20B6-D5DA-4A29-8304-AB83F2B135B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5" authorId="0" shapeId="0" xr:uid="{CD914B6C-2046-497C-9E44-0423ADD4B9D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6" authorId="0" shapeId="0" xr:uid="{80A3FC42-FD37-438A-ABF4-9D37A1EF368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7" authorId="0" shapeId="0" xr:uid="{DF84FFBF-2D65-47F8-BC90-694491E481C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8" authorId="0" shapeId="0" xr:uid="{6DD7E907-DF23-4EC7-B7DD-FB4EEDD94C0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29" authorId="0" shapeId="0" xr:uid="{4B876619-9383-4D53-9F67-98244CC5AC2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0" authorId="0" shapeId="0" xr:uid="{4708DB29-1685-435D-85B6-B2F2F3094BA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1" authorId="0" shapeId="0" xr:uid="{F499FD96-ADF2-4950-8724-3102BE1CA72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2" authorId="0" shapeId="0" xr:uid="{4E25A17A-BD96-4622-BECF-91E67EAB354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3" authorId="0" shapeId="0" xr:uid="{FCA0B24D-687A-4872-844E-425B89ACF6C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4" authorId="0" shapeId="0" xr:uid="{C680873D-81FE-45F3-86D0-29150FB64D6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5" authorId="0" shapeId="0" xr:uid="{8E8AFC25-5621-40F3-AE7A-0E2EEA0C0AF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6" authorId="0" shapeId="0" xr:uid="{45EA7D5A-0C1C-41E2-966B-EB43D80A1DE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7" authorId="0" shapeId="0" xr:uid="{EDA70E66-BAA6-4AC3-86CC-E4A7BA9C328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8" authorId="0" shapeId="0" xr:uid="{B335BC78-B215-4861-9DD8-BFD8DBF9F01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39" authorId="0" shapeId="0" xr:uid="{5F3EAB1D-F288-4605-8649-DFA7073DCB3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0" authorId="0" shapeId="0" xr:uid="{E88B6A1D-AF2E-4B18-8D17-51C8E7FD8EC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1" authorId="0" shapeId="0" xr:uid="{550B82AC-CF7E-49F1-AF02-231EC05079D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2" authorId="0" shapeId="0" xr:uid="{A89D1A4C-450F-49CE-976B-E2A9C512332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3" authorId="0" shapeId="0" xr:uid="{E539861C-C74B-4E13-B249-D5E9DAC6053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4" authorId="0" shapeId="0" xr:uid="{EDC841E2-5451-4B95-99C5-2B1AA7FAC51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5" authorId="0" shapeId="0" xr:uid="{BB7EA564-2A84-4EE2-A9E7-828D914253F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6" authorId="0" shapeId="0" xr:uid="{4620E58B-BF30-42E9-BB6E-5B5B73A36DD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7" authorId="0" shapeId="0" xr:uid="{5A4456C0-B268-4457-AF06-B1119F6A850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8" authorId="0" shapeId="0" xr:uid="{029B9C6E-F518-4533-A463-78CBEF68EF1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49" authorId="0" shapeId="0" xr:uid="{88DC71F4-4E80-4A64-A5B0-FC371414321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0" authorId="0" shapeId="0" xr:uid="{E89FDBC1-B4B4-4325-B3BF-B7C4E7BF4FB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1" authorId="0" shapeId="0" xr:uid="{DC91A852-BB74-431C-90E5-C8683D48B4A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2" authorId="0" shapeId="0" xr:uid="{ABB795BF-B5DF-4E0E-8A46-D6992DEB8D8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3" authorId="0" shapeId="0" xr:uid="{07AF20DA-6F0E-4804-ADBC-35AE5FA304C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4" authorId="0" shapeId="0" xr:uid="{F13D1E7A-374D-48A9-B82B-27D7AE24BA9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5" authorId="0" shapeId="0" xr:uid="{C07C16E1-D266-43BD-B3DD-0160DE25040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59" authorId="0" shapeId="0" xr:uid="{6EEE5470-7530-42D9-8A6C-DB282582E8C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0" authorId="0" shapeId="0" xr:uid="{83FE1D87-ECD0-45D0-96F3-C052CF33857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1" authorId="0" shapeId="0" xr:uid="{CAFB983E-EF14-455E-B7DC-5E1A4E24F94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2" authorId="0" shapeId="0" xr:uid="{5D404F16-C4EC-44CE-9DEE-3C5080CF02B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3" authorId="0" shapeId="0" xr:uid="{EFB12B3A-E185-46F6-B1E1-0E24158462A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4" authorId="0" shapeId="0" xr:uid="{5AAA4DBD-5D97-49A6-B112-100D46674E7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5" authorId="0" shapeId="0" xr:uid="{213E2AD3-98D5-4D53-97A7-68A152958B1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6" authorId="0" shapeId="0" xr:uid="{C15C8200-A38A-4EAF-A63C-03E2B688C7E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7" authorId="0" shapeId="0" xr:uid="{AE08E41F-2797-4BEA-8ADF-8F32EA21CD5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8" authorId="0" shapeId="0" xr:uid="{EF45D06A-C195-450A-B36D-0CC1F10334A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69" authorId="0" shapeId="0" xr:uid="{AA2B7591-D7A0-406B-BB83-D8BC36016FD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2" authorId="0" shapeId="0" xr:uid="{0231B606-E096-4078-BD40-E4C78E570FE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3" authorId="0" shapeId="0" xr:uid="{3C3FD05B-F577-4C11-B438-45F609748B8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4" authorId="0" shapeId="0" xr:uid="{658B933E-9230-4F5E-97AA-3CA91371148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5" authorId="0" shapeId="0" xr:uid="{40A8C021-50D3-470F-AE84-C2B4FF5FB8F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6" authorId="0" shapeId="0" xr:uid="{8CE4B8EA-8207-429D-B989-E22728A9F3B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7" authorId="0" shapeId="0" xr:uid="{1E57A05A-0766-4DFC-A3C7-D0D0F528ADB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8" authorId="0" shapeId="0" xr:uid="{1C430D54-6F3E-4D0F-9DF0-DB53987CD19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79" authorId="0" shapeId="0" xr:uid="{14D0DC3E-6109-4E75-8967-14F5743E8A8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0" authorId="0" shapeId="0" xr:uid="{2A0CB668-0DF8-4565-8F18-DDA7CB1B5FE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1" authorId="0" shapeId="0" xr:uid="{53437FE1-2215-4A85-9417-278EF56B7B8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2" authorId="0" shapeId="0" xr:uid="{72009C04-7731-47D5-BAC9-0714E5882F1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3" authorId="0" shapeId="0" xr:uid="{78A0C70E-F8ED-4C22-AB49-87AAC689329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4" authorId="0" shapeId="0" xr:uid="{24F2428F-A598-464B-8414-B38B67F90FA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5" authorId="0" shapeId="0" xr:uid="{596780BD-0B4C-4997-9B50-A75B3791F82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7" authorId="0" shapeId="0" xr:uid="{6CC1ECF4-A7FE-42C4-A151-61348F81A8B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8" authorId="0" shapeId="0" xr:uid="{2154EEF4-4C40-4375-9A4F-F9D4E7BCF9D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89" authorId="0" shapeId="0" xr:uid="{F0BC34B3-A199-4231-BF77-A52B87CCE8A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0" authorId="0" shapeId="0" xr:uid="{5ADB2D5E-BA78-4633-9FE2-EEA812ACAC4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1" authorId="0" shapeId="0" xr:uid="{909E47BE-3C91-47F7-BC07-1E829643BC1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2" authorId="0" shapeId="0" xr:uid="{76D29158-C0EF-424B-9280-110A2F1147B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3" authorId="0" shapeId="0" xr:uid="{AE2D47E1-8504-45B5-A5A0-75DF6DC86E7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4" authorId="0" shapeId="0" xr:uid="{1227F07A-B267-4E34-8B47-216B0CB4E3E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5" authorId="0" shapeId="0" xr:uid="{EEBCD344-ED31-4BA3-85CF-2ED06332CBA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6" authorId="0" shapeId="0" xr:uid="{210DA153-7211-4329-B9FB-56C956F048A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7" authorId="0" shapeId="0" xr:uid="{F7090F19-120B-4B27-8F21-30BD85B3F7C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8" authorId="0" shapeId="0" xr:uid="{1EFA0F05-E29D-48A1-8D2D-9BE9A4D3291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299" authorId="0" shapeId="0" xr:uid="{922052A2-CCC9-4102-8E5E-81E367DF8C1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0" authorId="0" shapeId="0" xr:uid="{BBB7A48A-20AB-4EC9-9CF5-2698A1EA3DB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B301" authorId="0" shapeId="0" xr:uid="{1A1395C9-156C-4A99-AD5E-E0A2C4381A2C}">
      <text>
        <r>
          <rPr>
            <sz val="11"/>
            <color indexed="8"/>
            <rFont val="Arial"/>
            <family val="2"/>
          </rPr>
          <t>College Reporting:
Losses Should be entered as a negative number</t>
        </r>
      </text>
    </comment>
    <comment ref="Q301" authorId="0" shapeId="0" xr:uid="{E3EA1F8D-D671-4933-9267-AE30C4B8017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2" authorId="0" shapeId="0" xr:uid="{D0AD5398-A1BA-4438-9820-57C3A23D057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3" authorId="0" shapeId="0" xr:uid="{70A2DFAD-10EF-4055-AF30-9C9339BEAAE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4" authorId="0" shapeId="0" xr:uid="{10A7AE52-6446-4218-81BA-DF2CBE05967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5" authorId="0" shapeId="0" xr:uid="{66E50CF4-1CED-45F0-BCCF-D87EDC42E1F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6" authorId="0" shapeId="0" xr:uid="{800B6F58-B2BA-45BF-8D90-F514E82E532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7" authorId="0" shapeId="0" xr:uid="{A552DC41-F2B3-4139-A7D4-527E7E5231D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8" authorId="0" shapeId="0" xr:uid="{C7138944-13FF-4DB7-A866-E8695BBF5EB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09" authorId="0" shapeId="0" xr:uid="{3BF7C74C-566A-4DE5-BD48-17B3A435E6D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0" authorId="0" shapeId="0" xr:uid="{A2DF53D9-853A-4B71-895C-F57681A6996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1" authorId="0" shapeId="0" xr:uid="{1495B332-C827-4E75-8008-D5EF3830F56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3" authorId="0" shapeId="0" xr:uid="{37503689-CF48-415A-AEA5-FE38D635FA7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4" authorId="0" shapeId="0" xr:uid="{AC607490-1D63-4AFD-8E09-5A947B24C38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6" authorId="0" shapeId="0" xr:uid="{D4ADD69D-72AE-4D6E-AE5F-43B081BC69B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7" authorId="0" shapeId="0" xr:uid="{C908058D-3A87-4E03-9336-5C2E334EEF6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8" authorId="0" shapeId="0" xr:uid="{B0B3499E-6897-4638-BDA1-DF653659BF4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19" authorId="0" shapeId="0" xr:uid="{F563933D-3F78-4BC4-B975-EFA064AF5BD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0" authorId="0" shapeId="0" xr:uid="{A79052B1-94FD-4388-BBF0-CF5C473ADCE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1" authorId="0" shapeId="0" xr:uid="{CC5BE684-E1E0-49CB-B3F4-9445A27686C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2" authorId="0" shapeId="0" xr:uid="{CAF3CCC7-0670-4AF1-A244-AD1A614AE0E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3" authorId="0" shapeId="0" xr:uid="{BF1430C0-104A-4CB5-AD88-D9FC9621E7A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4" authorId="0" shapeId="0" xr:uid="{77C5A28A-255A-4F32-A6AF-7CC0BAC3B75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5" authorId="0" shapeId="0" xr:uid="{1D572E31-D864-4CAA-AB2B-1E785508558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6" authorId="0" shapeId="0" xr:uid="{963BF4AE-9997-4742-9A8E-47B21267011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7" authorId="0" shapeId="0" xr:uid="{4E8236D0-AE7B-4A04-8C73-516A2D20EA8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8" authorId="0" shapeId="0" xr:uid="{8630E161-BEF3-45CE-9B6E-FFC67C15394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29" authorId="0" shapeId="0" xr:uid="{225B2091-AA21-42F1-B3FE-B482BA010A5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0" authorId="0" shapeId="0" xr:uid="{55A5A372-1861-4D3B-B86B-13FF87A607D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1" authorId="0" shapeId="0" xr:uid="{15E20E38-095B-4479-BDB5-E2EFF0D009A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2" authorId="0" shapeId="0" xr:uid="{0866A197-FF14-4505-8870-F91DBF4A82C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3" authorId="0" shapeId="0" xr:uid="{A078604C-95C6-45D3-B9CF-82B5708BA16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4" authorId="0" shapeId="0" xr:uid="{F622749C-6A68-47BB-95D4-1ED7B3D4066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5" authorId="0" shapeId="0" xr:uid="{77582EAA-303A-411A-BA84-9F06C930804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6" authorId="0" shapeId="0" xr:uid="{8AA97043-5BCE-4F07-A941-145B8365B86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7" authorId="0" shapeId="0" xr:uid="{9FDE89C3-D7F1-4C72-85FF-CC252909E84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8" authorId="0" shapeId="0" xr:uid="{848CD04B-3822-466B-8513-2F9901BF09E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39" authorId="0" shapeId="0" xr:uid="{6BB6B1A2-FCB0-4931-B213-84DEE5A03F0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0" authorId="0" shapeId="0" xr:uid="{B800B404-6949-48CF-B16F-D3F1C5B80EA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1" authorId="0" shapeId="0" xr:uid="{C509A23E-658E-44E8-94C3-849F53A2360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2" authorId="0" shapeId="0" xr:uid="{B930F827-6BA8-4E59-B51F-B3C9F093231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3" authorId="0" shapeId="0" xr:uid="{51F4EEAC-8D86-4AAE-B170-951A706CCE6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4" authorId="0" shapeId="0" xr:uid="{5FC03BE3-C473-4140-85B2-B36FF3642AF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5" authorId="0" shapeId="0" xr:uid="{835E355B-EA05-4DCD-9FF8-3B9507DE7E3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6" authorId="0" shapeId="0" xr:uid="{03E1C459-912E-43A9-A929-95155AB7CD0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7" authorId="0" shapeId="0" xr:uid="{60D56B95-51E1-4887-8F10-A0348B362A9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8" authorId="0" shapeId="0" xr:uid="{13387616-B9FF-4222-89C4-8D85F1FE17B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49" authorId="0" shapeId="0" xr:uid="{F3D0560D-4DF0-4A6F-BC37-E5258CC7BA0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0" authorId="0" shapeId="0" xr:uid="{132781F5-5FAF-445F-8159-86D4DF72A41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1" authorId="0" shapeId="0" xr:uid="{6DB918AF-FBAB-47C4-8D33-8F4686DF60C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2" authorId="0" shapeId="0" xr:uid="{FDE355C9-8352-43CF-867B-6477A150592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3" authorId="0" shapeId="0" xr:uid="{CEC4B648-054B-4973-921D-A4B73C8D0D0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4" authorId="0" shapeId="0" xr:uid="{04E85B5C-F236-475B-806E-CBFF0067E6B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5" authorId="0" shapeId="0" xr:uid="{E754494F-67F8-402C-AC49-0B8FF5F9096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6" authorId="0" shapeId="0" xr:uid="{239755E0-EF2C-4171-9FD2-1C805A3F74A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7" authorId="0" shapeId="0" xr:uid="{E10E30BC-56BF-4C34-8F03-FC69F2C6CE4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58" authorId="0" shapeId="0" xr:uid="{1D3AB787-3922-4B1E-BB62-EFB37C97969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0" authorId="0" shapeId="0" xr:uid="{C3775D9E-2BAE-4719-B301-7D6626075D5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1" authorId="0" shapeId="0" xr:uid="{6AEE6353-B195-4F5B-9CE3-0BDAF14C267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2" authorId="0" shapeId="0" xr:uid="{6EC6BCB7-8649-4011-B228-9F51135A855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3" authorId="0" shapeId="0" xr:uid="{77F00A84-68DC-4BF6-84ED-08AD12A2F07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5" authorId="0" shapeId="0" xr:uid="{BC65EC2F-1EEB-4340-B904-E6B6AF98F71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6" authorId="0" shapeId="0" xr:uid="{1C89E43D-DF3E-4683-BB31-07A5494B16A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7" authorId="0" shapeId="0" xr:uid="{580F68DA-30D9-42F3-A558-02E4338457B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8" authorId="0" shapeId="0" xr:uid="{EEEB2215-D505-4E6C-9691-98FEAD80042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69" authorId="0" shapeId="0" xr:uid="{FDDCABBE-BB1B-4F4E-B8D3-DAEA9FC1C2B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0" authorId="0" shapeId="0" xr:uid="{B7C5BA28-46BD-4403-8075-DA65CD395BF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1" authorId="0" shapeId="0" xr:uid="{0F4EBA39-EC8D-4369-9026-DE5609FEDC8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2" authorId="0" shapeId="0" xr:uid="{D835A4B4-D27E-4D2B-8BB8-CC5EA6B4733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3" authorId="0" shapeId="0" xr:uid="{D491861C-843F-4932-A958-D639BD039F6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4" authorId="0" shapeId="0" xr:uid="{7FB0B045-BC6B-4BA4-B6D2-C26B61D8066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5" authorId="0" shapeId="0" xr:uid="{178B7ED7-7DFD-47F9-9378-A5A7B69C4C3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6" authorId="0" shapeId="0" xr:uid="{BCAA3B44-2F6F-42C9-B069-E3AA3BA3DDD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7" authorId="0" shapeId="0" xr:uid="{D0EC93CC-EF68-4445-8CE4-6133E4AFB42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8" authorId="0" shapeId="0" xr:uid="{9E51A563-3B4C-43FC-B86E-880767A6748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79" authorId="0" shapeId="0" xr:uid="{5320130A-4B3A-4E99-A29E-B9C253EA73C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0" authorId="0" shapeId="0" xr:uid="{C4655237-C85B-4223-8384-E6E6E9B6F1F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2" authorId="0" shapeId="0" xr:uid="{D780D488-FDE3-4438-B182-78328B03990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3" authorId="0" shapeId="0" xr:uid="{F7636DE8-736F-477C-A87A-9B3B691D048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4" authorId="0" shapeId="0" xr:uid="{5EF7506C-2EDA-47B9-B279-7CCED086599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5" authorId="0" shapeId="0" xr:uid="{03C51ED6-A2F6-4749-A5AD-75E8789D314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6" authorId="0" shapeId="0" xr:uid="{CB5F30BC-966E-4579-87EF-A395CBBA2A2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7" authorId="0" shapeId="0" xr:uid="{D50AFDCD-5CFF-45F7-B068-9C5C5B2020F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8" authorId="0" shapeId="0" xr:uid="{BC7410B3-F099-4B4C-A3FF-EBB978D0CA5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89" authorId="0" shapeId="0" xr:uid="{C6944FA8-C408-4861-9EFC-B4D06E36C57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0" authorId="0" shapeId="0" xr:uid="{6932537F-E858-466B-A2B3-C0069AF0EE4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1" authorId="0" shapeId="0" xr:uid="{41E4F89E-6348-45A3-ACD9-00D145124A6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2" authorId="0" shapeId="0" xr:uid="{0C479798-E44A-4EDC-91F5-31C5E5033EA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3" authorId="0" shapeId="0" xr:uid="{DB6EDCFA-A49F-4716-8CBB-5954EDE0AB2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4" authorId="0" shapeId="0" xr:uid="{F41C0918-0A13-47E0-94F8-7D6FF19AE31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5" authorId="0" shapeId="0" xr:uid="{38F99380-0001-4FFC-AD62-6B55800009C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N396" authorId="0" shapeId="0" xr:uid="{4F082176-7F73-48C3-B25F-091817093DC1}">
      <text>
        <r>
          <rPr>
            <sz val="11"/>
            <color indexed="8"/>
            <rFont val="Arial"/>
            <family val="2"/>
          </rPr>
          <t xml:space="preserve">Scholarship Allowances coming from inputs into SRECNP.
</t>
        </r>
      </text>
    </comment>
    <comment ref="Q396" authorId="0" shapeId="0" xr:uid="{314E9453-8610-4144-A9A3-C532AE33A80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7" authorId="0" shapeId="0" xr:uid="{250F0F19-BC34-45A4-8C22-53E18F9053B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8" authorId="0" shapeId="0" xr:uid="{1C79B4B9-1C41-434C-B175-0AC923CCDD9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399" authorId="0" shapeId="0" xr:uid="{C0893749-E6D3-42B6-9BE8-A87343E41E3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0" authorId="0" shapeId="0" xr:uid="{B9D9787C-4832-43A5-B79E-BC9F3B296B8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1" authorId="0" shapeId="0" xr:uid="{5A797511-9ED9-4F68-9D63-8C9CCB24C11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2" authorId="0" shapeId="0" xr:uid="{E7AF4D38-ECE8-4BA4-A329-DF36E776910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3" authorId="0" shapeId="0" xr:uid="{20E859A9-5595-4958-9722-691AB15AC71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5" authorId="0" shapeId="0" xr:uid="{B8813AC2-4277-40E5-8A15-7F02818E592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6" authorId="0" shapeId="0" xr:uid="{4AFA9568-CA9D-4998-8AE9-34B1634766D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7" authorId="0" shapeId="0" xr:uid="{966850EE-8B4D-4AB0-9147-5EC68FD3866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8" authorId="0" shapeId="0" xr:uid="{E9D02E64-B192-449D-B859-FA3C369FCCA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09" authorId="0" shapeId="0" xr:uid="{9FADA725-A198-4B12-B84E-FC5403237D4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0" authorId="0" shapeId="0" xr:uid="{B2910CC7-9D7F-46E0-BBF2-F5B72788CCE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1" authorId="0" shapeId="0" xr:uid="{76DC92E3-8E67-4D12-A87F-799CEBA1F95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2" authorId="0" shapeId="0" xr:uid="{1DC3A49E-C15A-4D66-BD67-CA2071C8D89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3" authorId="0" shapeId="0" xr:uid="{747F5007-289E-47E4-AF9A-4CDCA8A9B6C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4" authorId="0" shapeId="0" xr:uid="{3D9B47EF-D8DE-4CC9-8DCE-373AFA28886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5" authorId="0" shapeId="0" xr:uid="{2734519C-81C3-4CD2-8F2A-393074FA2EE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18" authorId="0" shapeId="0" xr:uid="{FF5FBE88-241C-4611-9E97-46FF0710F1E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0" authorId="0" shapeId="0" xr:uid="{A9DDA075-1A9C-4DC9-9FE6-F7336C61484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1" authorId="0" shapeId="0" xr:uid="{7A2CBB7D-426F-47A0-B251-00A3A0BF205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2" authorId="0" shapeId="0" xr:uid="{19F34EE0-1C7B-46A7-A353-82F347DEDAA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3" authorId="0" shapeId="0" xr:uid="{0CC08180-F53A-4B84-B17C-F5D50FFADDC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4" authorId="0" shapeId="0" xr:uid="{BAAA340C-0E3A-4A4B-98C0-6A8B7A366149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5" authorId="0" shapeId="0" xr:uid="{7D4B3568-62B2-4B0A-A45C-71BB2576F2A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6" authorId="0" shapeId="0" xr:uid="{1E133543-A1F7-4EF8-8FB3-5926700D968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7" authorId="0" shapeId="0" xr:uid="{6FAD103B-95A1-47BB-8E3F-E5AA3226F2A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28" authorId="0" shapeId="0" xr:uid="{85F244BA-3BAF-46D3-B52C-F2DAF40B0C6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N429" authorId="0" shapeId="0" xr:uid="{BB31E1DC-D196-42EA-81AA-922AE20CE030}">
      <text>
        <r>
          <rPr>
            <sz val="11"/>
            <color indexed="8"/>
            <rFont val="Arial"/>
            <family val="2"/>
          </rPr>
          <t xml:space="preserve">College Reporting:
Change in formula to include change in PY balance necessary to agree to beginning balance.
</t>
        </r>
      </text>
    </comment>
    <comment ref="Q429" authorId="0" shapeId="0" xr:uid="{1419E277-951D-417D-A6BD-13FBEB00C58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0" authorId="0" shapeId="0" xr:uid="{C6EA8920-8DAC-421E-93F5-69703CBBC74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1" authorId="0" shapeId="0" xr:uid="{BADAF4A9-FBD9-460F-821F-4E087C516AA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2" authorId="0" shapeId="0" xr:uid="{13AE3632-730B-4447-B5C7-74FEFB9F2E9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3" authorId="0" shapeId="0" xr:uid="{997BA5D2-40C3-4A93-A61F-D6982B50803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4" authorId="0" shapeId="0" xr:uid="{6F0E110D-5178-4A86-A0A2-14384B12B3FC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5" authorId="0" shapeId="0" xr:uid="{65DD2D22-1EF6-42B7-8121-FA903FAC5D2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6" authorId="0" shapeId="0" xr:uid="{FC324F6B-655A-4418-B408-7D7D8B78E1A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7" authorId="0" shapeId="0" xr:uid="{24B1F09A-6E00-4055-87BF-9C296C820346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8" authorId="0" shapeId="0" xr:uid="{8EDFB7C2-9A1C-4205-B8A9-F4AEE84995FA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39" authorId="0" shapeId="0" xr:uid="{EB302656-7C7D-43AD-AEBA-445AD670A235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0" authorId="0" shapeId="0" xr:uid="{9CD55D19-2AB5-4C01-8972-AA474D35C75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1" authorId="0" shapeId="0" xr:uid="{0C093D76-EA8A-48C0-A4E4-6262D8E76532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2" authorId="0" shapeId="0" xr:uid="{850FD66D-E3AF-4288-AD4B-7CA2B4C7D80E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3" authorId="0" shapeId="0" xr:uid="{4C60819A-6094-4A78-8EBD-F1FB3A1065A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4" authorId="0" shapeId="0" xr:uid="{514F23A9-9132-4C94-A1C3-1463FA38859B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5" authorId="0" shapeId="0" xr:uid="{135460C5-5A97-4E50-93EC-1BF83151AF9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6" authorId="0" shapeId="0" xr:uid="{4790DA6E-8BC9-429E-A3F9-9305FC623D47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7" authorId="0" shapeId="0" xr:uid="{05FFCCF4-BC16-40D7-A28C-F7AC071A7A1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8" authorId="0" shapeId="0" xr:uid="{E8AACCAE-D13F-40E6-B237-BF14FDCEDDA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49" authorId="0" shapeId="0" xr:uid="{23BF1D05-CAB0-49EB-8881-3C1EDD9E020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Q450" authorId="0" shapeId="0" xr:uid="{3DE4EAAF-C269-4784-86F1-5DD618752113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3" authorId="0" shapeId="0" xr:uid="{AB61E533-39BD-44D6-9364-3FA61B576F31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4" authorId="0" shapeId="0" xr:uid="{614A68A8-0361-4747-915B-E2A10782E280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5" authorId="0" shapeId="0" xr:uid="{88B9AFFF-1455-465E-8FC3-42DDD096A4B8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6" authorId="0" shapeId="0" xr:uid="{9327760D-2694-49D5-B68D-F2BA69C19D1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7" authorId="0" shapeId="0" xr:uid="{F4939C68-7B6D-4DAE-A905-25E88FBE12D4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8" authorId="0" shapeId="0" xr:uid="{D522D9E5-0287-478C-9604-ED5D1488993F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  <comment ref="E459" authorId="0" shapeId="0" xr:uid="{6DEF4056-801C-4B3C-A0D0-E4A318C3FD8D}">
      <text>
        <r>
          <rPr>
            <sz val="11"/>
            <color indexed="8"/>
            <rFont val="Arial"/>
            <family val="2"/>
          </rPr>
          <t>This area is unlocked to use as a quick-check work area.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<sst xmlns="http://schemas.openxmlformats.org/spreadsheetml/2006/main" count="2218" uniqueCount="1202">
  <si>
    <t>Summary of Expenditures by Function</t>
  </si>
  <si>
    <t>Current Fund - Unrestricted (Fund 1)</t>
  </si>
  <si>
    <t>Version:</t>
  </si>
  <si>
    <t>FUNCTION</t>
  </si>
  <si>
    <t>Total</t>
  </si>
  <si>
    <t>Unlocked Work Area</t>
  </si>
  <si>
    <t>Instruction</t>
  </si>
  <si>
    <t>Research</t>
  </si>
  <si>
    <t>Public Service</t>
  </si>
  <si>
    <t>Academic Support</t>
  </si>
  <si>
    <t>Academic Support-Other</t>
  </si>
  <si>
    <t>Staff/Program Development</t>
  </si>
  <si>
    <t>Student Support</t>
  </si>
  <si>
    <t>Institutional Support</t>
  </si>
  <si>
    <t>Plant Operation &amp; Maintenance</t>
  </si>
  <si>
    <t>Student Aid</t>
  </si>
  <si>
    <t>Transfers, Contingencies, Etc.</t>
  </si>
  <si>
    <t>Check: Accounts by GL Total (Fund 1)</t>
  </si>
  <si>
    <t>Unlocked Work Area:</t>
  </si>
  <si>
    <t>FLORIDA COLLEGE SYSTEM</t>
  </si>
  <si>
    <t>Instructions Regarding Conditional Formatting in Data Entry Cells</t>
  </si>
  <si>
    <t>SEE INSTRUCTIONS IN COLUMN Q BEFORE ENTERING DATA</t>
  </si>
  <si>
    <t>GL Code</t>
  </si>
  <si>
    <t>Total All Funds</t>
  </si>
  <si>
    <t>GASB AJEs (Describe in NOTES)</t>
  </si>
  <si>
    <t>ADJUSTED Total All Funds</t>
  </si>
  <si>
    <t>NOTES</t>
  </si>
  <si>
    <t>1)  A balance has been entered for a GL account in a fund type that does not typically occur in most colleges, e.g., a capital asset in Fund 1 through Fund 8.</t>
  </si>
  <si>
    <t>ASSETS</t>
  </si>
  <si>
    <t>A010</t>
  </si>
  <si>
    <t>Cash In Depository</t>
  </si>
  <si>
    <t>10100</t>
  </si>
  <si>
    <t>A015</t>
  </si>
  <si>
    <t>Investments - Cash Equivalent (Other)</t>
  </si>
  <si>
    <t>10200</t>
  </si>
  <si>
    <t>10210</t>
  </si>
  <si>
    <t>10220</t>
  </si>
  <si>
    <t>A030</t>
  </si>
  <si>
    <t>Cash on Hand</t>
  </si>
  <si>
    <t>12100</t>
  </si>
  <si>
    <t>A080</t>
  </si>
  <si>
    <t>Accounts  Receivable (non Govt.)</t>
  </si>
  <si>
    <t>13000</t>
  </si>
  <si>
    <t>A090</t>
  </si>
  <si>
    <t>Account Receivable - Student</t>
  </si>
  <si>
    <t>13100</t>
  </si>
  <si>
    <t>A100</t>
  </si>
  <si>
    <t>Account  Receivable - Other</t>
  </si>
  <si>
    <t>13200</t>
  </si>
  <si>
    <t>Accounts Receivable - Allowance for Doubtful Accounts</t>
  </si>
  <si>
    <t>13300</t>
  </si>
  <si>
    <t>A110</t>
  </si>
  <si>
    <t>Accrued Interest Receivable</t>
  </si>
  <si>
    <t>13800</t>
  </si>
  <si>
    <t>A120</t>
  </si>
  <si>
    <t>Notes Receivable - Current</t>
  </si>
  <si>
    <t>14010</t>
  </si>
  <si>
    <t>A125</t>
  </si>
  <si>
    <t>Notes Receivable - Non-current</t>
  </si>
  <si>
    <t>14020</t>
  </si>
  <si>
    <t>A150</t>
  </si>
  <si>
    <t>Loan Principal Collected</t>
  </si>
  <si>
    <t>14100</t>
  </si>
  <si>
    <t>Notes Receivable - Allowance for Doubtful Accounts</t>
  </si>
  <si>
    <t>14300</t>
  </si>
  <si>
    <t>A160</t>
  </si>
  <si>
    <t>Prepaid Expenses</t>
  </si>
  <si>
    <t>14500</t>
  </si>
  <si>
    <t>Prepaid Expenses - Non Current</t>
  </si>
  <si>
    <t>14510</t>
  </si>
  <si>
    <t>A170</t>
  </si>
  <si>
    <t>Other Assets</t>
  </si>
  <si>
    <t>14600</t>
  </si>
  <si>
    <t>A180</t>
  </si>
  <si>
    <t>Deposits Receivable - Current</t>
  </si>
  <si>
    <t>15000</t>
  </si>
  <si>
    <t>A190</t>
  </si>
  <si>
    <t>Deposits Receivable - Non Current</t>
  </si>
  <si>
    <t>15100</t>
  </si>
  <si>
    <t>A210</t>
  </si>
  <si>
    <t>Deposits Receivable - Bond Trustee</t>
  </si>
  <si>
    <t>15300</t>
  </si>
  <si>
    <t>A220</t>
  </si>
  <si>
    <t>Investments - Current</t>
  </si>
  <si>
    <t>16100</t>
  </si>
  <si>
    <t>A230</t>
  </si>
  <si>
    <t>16110</t>
  </si>
  <si>
    <t>Investments - Non-current</t>
  </si>
  <si>
    <t>16200</t>
  </si>
  <si>
    <t>Investments - Non-current Restricted</t>
  </si>
  <si>
    <t>16210</t>
  </si>
  <si>
    <t>A250</t>
  </si>
  <si>
    <t>Merchandise Inventory</t>
  </si>
  <si>
    <t>17000</t>
  </si>
  <si>
    <t>A260</t>
  </si>
  <si>
    <t>Due from Governmental Agencies</t>
  </si>
  <si>
    <t>17200</t>
  </si>
  <si>
    <t>A270</t>
  </si>
  <si>
    <t>Due from Component Units - Primary</t>
  </si>
  <si>
    <t>17300</t>
  </si>
  <si>
    <t>A280</t>
  </si>
  <si>
    <t>Due from Component Units - DSO</t>
  </si>
  <si>
    <t>17400</t>
  </si>
  <si>
    <t>A290</t>
  </si>
  <si>
    <t>Due from Current Funds - Unrestricted</t>
  </si>
  <si>
    <t>18100</t>
  </si>
  <si>
    <t>A300</t>
  </si>
  <si>
    <t>Due from Current Funds - Restricted</t>
  </si>
  <si>
    <t>18200</t>
  </si>
  <si>
    <t>A310</t>
  </si>
  <si>
    <t>Due from Auxiliary Funds</t>
  </si>
  <si>
    <t>18300</t>
  </si>
  <si>
    <t>A320</t>
  </si>
  <si>
    <t>Due from Loan, Endowment, Annuity &amp; Life Income Funds</t>
  </si>
  <si>
    <t>18400</t>
  </si>
  <si>
    <t>A330</t>
  </si>
  <si>
    <t>Due from Scholarship Funds</t>
  </si>
  <si>
    <t>18500</t>
  </si>
  <si>
    <t>A340</t>
  </si>
  <si>
    <t>Due from Agency Funds</t>
  </si>
  <si>
    <t>18600</t>
  </si>
  <si>
    <t>A350</t>
  </si>
  <si>
    <t>Due from Unexp. Plant &amp; Renewals/Replacement Funds</t>
  </si>
  <si>
    <t>18700</t>
  </si>
  <si>
    <t>A360</t>
  </si>
  <si>
    <t>Due from  Retirement of Indebtedness Funds</t>
  </si>
  <si>
    <t>18800</t>
  </si>
  <si>
    <t>A370</t>
  </si>
  <si>
    <t>19000</t>
  </si>
  <si>
    <t>A375</t>
  </si>
  <si>
    <t>19009</t>
  </si>
  <si>
    <t>Leasehold Improvements</t>
  </si>
  <si>
    <t>19010</t>
  </si>
  <si>
    <t>Leasehold Improvements, Accumulated Amortization</t>
  </si>
  <si>
    <t>19019</t>
  </si>
  <si>
    <t>A380</t>
  </si>
  <si>
    <t>Land</t>
  </si>
  <si>
    <t>19100</t>
  </si>
  <si>
    <t>A390</t>
  </si>
  <si>
    <t>Buildings</t>
  </si>
  <si>
    <t>19200</t>
  </si>
  <si>
    <t>A395</t>
  </si>
  <si>
    <t>Buildings, Accumulated Depreciation</t>
  </si>
  <si>
    <t>19209</t>
  </si>
  <si>
    <t>A410</t>
  </si>
  <si>
    <t>Other Structures &amp; Land Improvements</t>
  </si>
  <si>
    <t>19300</t>
  </si>
  <si>
    <t>A415</t>
  </si>
  <si>
    <t>Other Structures &amp; Land Improv., Accumulated Dep. (10 yr)</t>
  </si>
  <si>
    <t>19309</t>
  </si>
  <si>
    <t>A450</t>
  </si>
  <si>
    <t>Furniture, Machinery &amp; Equipment</t>
  </si>
  <si>
    <t>19400</t>
  </si>
  <si>
    <t>19419</t>
  </si>
  <si>
    <t>19500</t>
  </si>
  <si>
    <t>19519</t>
  </si>
  <si>
    <t>A500</t>
  </si>
  <si>
    <t>Other Assets (non-depreciable)</t>
  </si>
  <si>
    <t>19600</t>
  </si>
  <si>
    <t>Artwork/Artifacts</t>
  </si>
  <si>
    <t>19630</t>
  </si>
  <si>
    <t>A540</t>
  </si>
  <si>
    <t>Construction In Progress</t>
  </si>
  <si>
    <t>19800</t>
  </si>
  <si>
    <t>Deferred Outflows of Resources - Service Concession Arrangement</t>
  </si>
  <si>
    <t>19901</t>
  </si>
  <si>
    <t>Deferred Outflows of Resources - Accum Dec in FV of Securities</t>
  </si>
  <si>
    <t>19902</t>
  </si>
  <si>
    <t>Deferred Outflows of Resources - Pension FRS</t>
  </si>
  <si>
    <t>19908</t>
  </si>
  <si>
    <t>Deferred Outflows of Resources - Pension HIS</t>
  </si>
  <si>
    <t>19909</t>
  </si>
  <si>
    <t>TOTAL ASSETS</t>
  </si>
  <si>
    <t>LIABILITIES</t>
  </si>
  <si>
    <t>B010</t>
  </si>
  <si>
    <t>Deposits Held In Custody for Others (Current)</t>
  </si>
  <si>
    <t>21100</t>
  </si>
  <si>
    <t>Deposits Held In Custody for Others (Non Current)</t>
  </si>
  <si>
    <t>B020</t>
  </si>
  <si>
    <t>Payroll Deductions Payable</t>
  </si>
  <si>
    <t>21200</t>
  </si>
  <si>
    <t>B030</t>
  </si>
  <si>
    <t>21300</t>
  </si>
  <si>
    <t>B040</t>
  </si>
  <si>
    <t>21400</t>
  </si>
  <si>
    <t>B050</t>
  </si>
  <si>
    <t>Student Fee Refunds Payable</t>
  </si>
  <si>
    <t>22000</t>
  </si>
  <si>
    <t>B060</t>
  </si>
  <si>
    <t>Federal Income Tax Payable</t>
  </si>
  <si>
    <t>22100</t>
  </si>
  <si>
    <t>B070</t>
  </si>
  <si>
    <t>FICA Tax Payable</t>
  </si>
  <si>
    <t>22200</t>
  </si>
  <si>
    <t>B090</t>
  </si>
  <si>
    <t>Retirement Contributions Payable</t>
  </si>
  <si>
    <t>22300</t>
  </si>
  <si>
    <t>B100</t>
  </si>
  <si>
    <t>Insurance Contributions Payable</t>
  </si>
  <si>
    <t>22400</t>
  </si>
  <si>
    <t>B110</t>
  </si>
  <si>
    <t>Accounts Payable</t>
  </si>
  <si>
    <t>22500</t>
  </si>
  <si>
    <t>B120</t>
  </si>
  <si>
    <t>Salaries &amp; Wages Payable</t>
  </si>
  <si>
    <t>22600</t>
  </si>
  <si>
    <t>B130</t>
  </si>
  <si>
    <t>Compensated Leave Payable - Current</t>
  </si>
  <si>
    <t>22710</t>
  </si>
  <si>
    <t>B140</t>
  </si>
  <si>
    <t>Compensation Leave Payable - Non-current</t>
  </si>
  <si>
    <t>22720</t>
  </si>
  <si>
    <t>B142</t>
  </si>
  <si>
    <t>22740</t>
  </si>
  <si>
    <t>FRS Net Pension Liability - Current</t>
  </si>
  <si>
    <t>22750</t>
  </si>
  <si>
    <t>HIS Net Pension Liability - Current</t>
  </si>
  <si>
    <t>22751</t>
  </si>
  <si>
    <t>FRS Net Pension Liability - Non-Current</t>
  </si>
  <si>
    <t>22760</t>
  </si>
  <si>
    <t>HIS Net Pension Liability - Non-Current</t>
  </si>
  <si>
    <t>22761</t>
  </si>
  <si>
    <t>B150</t>
  </si>
  <si>
    <t>Other Payables</t>
  </si>
  <si>
    <t>22800</t>
  </si>
  <si>
    <t>Arbitrage Payable - Current</t>
  </si>
  <si>
    <t>22810</t>
  </si>
  <si>
    <t>Arbitrage Payable - Non-current</t>
  </si>
  <si>
    <t>22820</t>
  </si>
  <si>
    <t>B160</t>
  </si>
  <si>
    <t>Retainage Payable</t>
  </si>
  <si>
    <t>22900</t>
  </si>
  <si>
    <t>B170</t>
  </si>
  <si>
    <t>Sales Tax Payable</t>
  </si>
  <si>
    <t>23100</t>
  </si>
  <si>
    <t>B190</t>
  </si>
  <si>
    <t>Estimated Insurance Claims Payable</t>
  </si>
  <si>
    <t>23300</t>
  </si>
  <si>
    <t>B200</t>
  </si>
  <si>
    <t>Scholarships Payable</t>
  </si>
  <si>
    <t>23800</t>
  </si>
  <si>
    <t>B220</t>
  </si>
  <si>
    <t>Deposits Refundable</t>
  </si>
  <si>
    <t>24000</t>
  </si>
  <si>
    <t>B230</t>
  </si>
  <si>
    <t>Deposits Refundable to Energy Consortium Members</t>
  </si>
  <si>
    <t>25100</t>
  </si>
  <si>
    <t>B240</t>
  </si>
  <si>
    <t>Bonds Payable - Current</t>
  </si>
  <si>
    <t>26110</t>
  </si>
  <si>
    <t>B250</t>
  </si>
  <si>
    <t>Bonds Payable - Non-current</t>
  </si>
  <si>
    <t>26120</t>
  </si>
  <si>
    <t>B260</t>
  </si>
  <si>
    <t>Loans Payable - Current</t>
  </si>
  <si>
    <t>26210</t>
  </si>
  <si>
    <t>B270</t>
  </si>
  <si>
    <t>Loans Payable - Non-current</t>
  </si>
  <si>
    <t>26220</t>
  </si>
  <si>
    <t>B280</t>
  </si>
  <si>
    <t>Interest Payable - Current</t>
  </si>
  <si>
    <t>26310</t>
  </si>
  <si>
    <t>B290</t>
  </si>
  <si>
    <t>Interest Payable - Non Current</t>
  </si>
  <si>
    <t>26320</t>
  </si>
  <si>
    <t>B300</t>
  </si>
  <si>
    <t>Contract Purchases Payable - Current</t>
  </si>
  <si>
    <t>26410</t>
  </si>
  <si>
    <t>B310</t>
  </si>
  <si>
    <t>Contract Purchases Payable - Non Current</t>
  </si>
  <si>
    <t>26420</t>
  </si>
  <si>
    <t>B320</t>
  </si>
  <si>
    <t>Special Termination Benefit Payable - Current</t>
  </si>
  <si>
    <t>26510</t>
  </si>
  <si>
    <t>B330</t>
  </si>
  <si>
    <t>Special Termination Benefit Payable - Non Current</t>
  </si>
  <si>
    <t>26520</t>
  </si>
  <si>
    <t>B340</t>
  </si>
  <si>
    <t>26610</t>
  </si>
  <si>
    <t>B350</t>
  </si>
  <si>
    <t>26620</t>
  </si>
  <si>
    <t>B360</t>
  </si>
  <si>
    <t>Unearned Revenue</t>
  </si>
  <si>
    <t>27100</t>
  </si>
  <si>
    <t>B370</t>
  </si>
  <si>
    <t>Due to Government Agencies</t>
  </si>
  <si>
    <t>27200</t>
  </si>
  <si>
    <t>B380</t>
  </si>
  <si>
    <t>Due to Component Units - Primary</t>
  </si>
  <si>
    <t>27300</t>
  </si>
  <si>
    <t>B390</t>
  </si>
  <si>
    <t>Due to Component Units - DSO</t>
  </si>
  <si>
    <t>27400</t>
  </si>
  <si>
    <t>B400</t>
  </si>
  <si>
    <t>Due to Current Funds - Unrestricted</t>
  </si>
  <si>
    <t>28100</t>
  </si>
  <si>
    <t>B410</t>
  </si>
  <si>
    <t>Due to Current Funds - Restricted</t>
  </si>
  <si>
    <t>28200</t>
  </si>
  <si>
    <t>B420</t>
  </si>
  <si>
    <t>Due to Auxiliary Funds</t>
  </si>
  <si>
    <t>28300</t>
  </si>
  <si>
    <t>B430</t>
  </si>
  <si>
    <t>Due to Loan, Annuity &amp; Life Income Funds</t>
  </si>
  <si>
    <t>28400</t>
  </si>
  <si>
    <t>B440</t>
  </si>
  <si>
    <t>Due to Scholarship Funds</t>
  </si>
  <si>
    <t>28500</t>
  </si>
  <si>
    <t>B450</t>
  </si>
  <si>
    <t>Due to Agency Funds</t>
  </si>
  <si>
    <t>28600</t>
  </si>
  <si>
    <t>B460</t>
  </si>
  <si>
    <t>Due to Unexpended Plant &amp; Renewable/replacement Funds</t>
  </si>
  <si>
    <t>28700</t>
  </si>
  <si>
    <t>B470</t>
  </si>
  <si>
    <t>Due to Retirement of Indebtedness Funds</t>
  </si>
  <si>
    <t>28800</t>
  </si>
  <si>
    <t>Deferred Inflows of Resources</t>
  </si>
  <si>
    <t>29900</t>
  </si>
  <si>
    <t>Deferred Inflows of Resources - Service Concession Arrangement</t>
  </si>
  <si>
    <t>29901</t>
  </si>
  <si>
    <t>Deferred Inflows of Resources -Accum Inc in the FV of Securities</t>
  </si>
  <si>
    <t>29902</t>
  </si>
  <si>
    <t>Deferred Inflows of Resources - Pension FRS</t>
  </si>
  <si>
    <t>29908</t>
  </si>
  <si>
    <t>Deferred Inflows of Resources - Pension HIS</t>
  </si>
  <si>
    <t>29909</t>
  </si>
  <si>
    <t>TOTAL LIABILITIES</t>
  </si>
  <si>
    <t>RESERVES &amp; FUND BALANCES (Fund Balance July 1)</t>
  </si>
  <si>
    <t>C010</t>
  </si>
  <si>
    <t>Reserved for Encumbrance</t>
  </si>
  <si>
    <t>30100</t>
  </si>
  <si>
    <t>C020</t>
  </si>
  <si>
    <t>Reserved for Performance Based Incentive Funds</t>
  </si>
  <si>
    <t>30200</t>
  </si>
  <si>
    <t>C030</t>
  </si>
  <si>
    <t>Reserved for Academic Improvement Trust Funds</t>
  </si>
  <si>
    <t>30300</t>
  </si>
  <si>
    <t>C040</t>
  </si>
  <si>
    <t>Reserved for Other Required Purposes</t>
  </si>
  <si>
    <t>30400</t>
  </si>
  <si>
    <t>C050</t>
  </si>
  <si>
    <t>Reserved for Staff &amp; Program Development</t>
  </si>
  <si>
    <t>30500</t>
  </si>
  <si>
    <t>C060</t>
  </si>
  <si>
    <t>Reserved for Student Activities Funds</t>
  </si>
  <si>
    <t>30600</t>
  </si>
  <si>
    <t>C070</t>
  </si>
  <si>
    <t>Reserved for Matching Grants</t>
  </si>
  <si>
    <t>30700</t>
  </si>
  <si>
    <t>C080</t>
  </si>
  <si>
    <t>Amount Expected to Be Financed In Future Years</t>
  </si>
  <si>
    <t>30800</t>
  </si>
  <si>
    <t>C090</t>
  </si>
  <si>
    <t>Fund Balance - Board Designated</t>
  </si>
  <si>
    <t>30900</t>
  </si>
  <si>
    <t>C100</t>
  </si>
  <si>
    <t>Fund Balance - Grantor</t>
  </si>
  <si>
    <t>31000</t>
  </si>
  <si>
    <t>C110</t>
  </si>
  <si>
    <t>Fund Balance - College</t>
  </si>
  <si>
    <t>31100</t>
  </si>
  <si>
    <t>C200</t>
  </si>
  <si>
    <t>Invested In Plant</t>
  </si>
  <si>
    <t>31200</t>
  </si>
  <si>
    <t>C210</t>
  </si>
  <si>
    <t>Changes In Fund Balances</t>
  </si>
  <si>
    <t>38000</t>
  </si>
  <si>
    <t xml:space="preserve">Total Fund Balances (Fund Balance July 1) </t>
  </si>
  <si>
    <t>STUDENT FEES</t>
  </si>
  <si>
    <t>D002</t>
  </si>
  <si>
    <t>Tuition-Advanced &amp; Professional - Baccalaureate</t>
  </si>
  <si>
    <t>40101</t>
  </si>
  <si>
    <t>D005</t>
  </si>
  <si>
    <t>Tuition-Advanced &amp; Professional</t>
  </si>
  <si>
    <t>40110</t>
  </si>
  <si>
    <t>D010</t>
  </si>
  <si>
    <t>Tuition-Postsecondary Vocational</t>
  </si>
  <si>
    <t>40120</t>
  </si>
  <si>
    <t>D015</t>
  </si>
  <si>
    <t>40130</t>
  </si>
  <si>
    <t>D025</t>
  </si>
  <si>
    <t>Tuition-Developmental Education</t>
  </si>
  <si>
    <t>40150</t>
  </si>
  <si>
    <t>D027</t>
  </si>
  <si>
    <t>Tuition-EPI</t>
  </si>
  <si>
    <t>40160</t>
  </si>
  <si>
    <t>D030</t>
  </si>
  <si>
    <t>Tuition-Vocational Preparatory</t>
  </si>
  <si>
    <t>40180</t>
  </si>
  <si>
    <t>D040</t>
  </si>
  <si>
    <t>Tuition-Adult General Education (ABE) &amp; Secondary</t>
  </si>
  <si>
    <t>40190</t>
  </si>
  <si>
    <t>D045</t>
  </si>
  <si>
    <t>Out-of-state Fees-Advanced &amp; Professional - Baccalaureate</t>
  </si>
  <si>
    <t>40301</t>
  </si>
  <si>
    <t>D050</t>
  </si>
  <si>
    <t>Out-of-state Fees-Advanced &amp; Professional</t>
  </si>
  <si>
    <t>40310</t>
  </si>
  <si>
    <t>D060</t>
  </si>
  <si>
    <t>Out-of-state Fees-Postsecondary Vocational</t>
  </si>
  <si>
    <t>40320</t>
  </si>
  <si>
    <t>D070</t>
  </si>
  <si>
    <t>40330</t>
  </si>
  <si>
    <t>D080</t>
  </si>
  <si>
    <t>Out-of-state Fees-Developmental Education</t>
  </si>
  <si>
    <t>40350</t>
  </si>
  <si>
    <t>D085</t>
  </si>
  <si>
    <t>Out-of-state Fees-EPI &amp; Alternative Certification Curriculum</t>
  </si>
  <si>
    <t>40360</t>
  </si>
  <si>
    <t>D090</t>
  </si>
  <si>
    <t>Out-of-state Fees-Vocational Preparatory</t>
  </si>
  <si>
    <t>40380</t>
  </si>
  <si>
    <t>D100</t>
  </si>
  <si>
    <t>Out-of-state Fees-Adult General Education (ABE) &amp; Secondary</t>
  </si>
  <si>
    <t>40390</t>
  </si>
  <si>
    <t>SUBTOTAL FCSPF STUDENT FEES</t>
  </si>
  <si>
    <t>D110</t>
  </si>
  <si>
    <t>Non-Fundable State FTE Enrollments Revenue Control</t>
  </si>
  <si>
    <t>40200</t>
  </si>
  <si>
    <t>Tuition - Lifelong Learning</t>
  </si>
  <si>
    <t>40210</t>
  </si>
  <si>
    <t>D120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</si>
  <si>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</si>
  <si>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</si>
  <si>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</si>
  <si>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</si>
  <si>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</si>
  <si>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</si>
  <si>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D130</t>
  </si>
  <si>
    <t>Full Cost of Instruction (Repeat Course Fee)</t>
  </si>
  <si>
    <t>40260</t>
  </si>
  <si>
    <t>E021</t>
  </si>
  <si>
    <t>E022</t>
  </si>
  <si>
    <t>Full Cost of Instruction (Repeat Course Fee) - PSAV</t>
  </si>
  <si>
    <t>40264</t>
  </si>
  <si>
    <t>E023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</si>
  <si>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</si>
  <si>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</si>
  <si>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</si>
  <si>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</si>
  <si>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</si>
  <si>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</si>
  <si>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</si>
  <si>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</si>
  <si>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E024</t>
  </si>
  <si>
    <t>Graduation Fees</t>
  </si>
  <si>
    <t>40600</t>
  </si>
  <si>
    <t>E025</t>
  </si>
  <si>
    <t>Transcripts Fees</t>
  </si>
  <si>
    <t>40700</t>
  </si>
  <si>
    <t>E026</t>
  </si>
  <si>
    <t>Financial Aid Fund Fees</t>
  </si>
  <si>
    <t>40800</t>
  </si>
  <si>
    <t>E027</t>
  </si>
  <si>
    <t>Student Activities &amp; Service Fees</t>
  </si>
  <si>
    <t>40850</t>
  </si>
  <si>
    <t>E028</t>
  </si>
  <si>
    <t>CIF - A &amp; P, PSV, EPI, College Prep</t>
  </si>
  <si>
    <t>40860</t>
  </si>
  <si>
    <t>E029</t>
  </si>
  <si>
    <t>CIF - PSAV</t>
  </si>
  <si>
    <t>40861</t>
  </si>
  <si>
    <t>CIF - Baccalaureate</t>
  </si>
  <si>
    <t>40864</t>
  </si>
  <si>
    <t>E035</t>
  </si>
  <si>
    <t>Technology Fee</t>
  </si>
  <si>
    <t>40870</t>
  </si>
  <si>
    <t>E036</t>
  </si>
  <si>
    <t>Other Student Fees</t>
  </si>
  <si>
    <t>40900</t>
  </si>
  <si>
    <t>E037</t>
  </si>
  <si>
    <t>Late Fees</t>
  </si>
  <si>
    <t>40910</t>
  </si>
  <si>
    <t>E038</t>
  </si>
  <si>
    <t>Testing Fees</t>
  </si>
  <si>
    <t>40920</t>
  </si>
  <si>
    <t>E039</t>
  </si>
  <si>
    <t>Student Insurance Fees</t>
  </si>
  <si>
    <t>40930</t>
  </si>
  <si>
    <t>E040</t>
  </si>
  <si>
    <t>Safety &amp; Security Fees</t>
  </si>
  <si>
    <t>40940</t>
  </si>
  <si>
    <t>E041</t>
  </si>
  <si>
    <t>Picture Identification Card Fees</t>
  </si>
  <si>
    <t>40950</t>
  </si>
  <si>
    <t>E042</t>
  </si>
  <si>
    <t>Parking Fees</t>
  </si>
  <si>
    <t>40960</t>
  </si>
  <si>
    <t>E043</t>
  </si>
  <si>
    <t>Library Fees</t>
  </si>
  <si>
    <t>40970</t>
  </si>
  <si>
    <t>E044</t>
  </si>
  <si>
    <t>Contract Course Fees</t>
  </si>
  <si>
    <t>40990</t>
  </si>
  <si>
    <t>E045</t>
  </si>
  <si>
    <t>Residual Student Fees</t>
  </si>
  <si>
    <t>40991</t>
  </si>
  <si>
    <t>SUBTOTAL OTHER STUDENT FEES</t>
  </si>
  <si>
    <t>TOTAL STUDENT FEES</t>
  </si>
  <si>
    <t>SUPPORT FROM LOCAL GOVERNMENT</t>
  </si>
  <si>
    <t>F010</t>
  </si>
  <si>
    <t>Grants &amp; Contracts With Cities (Operating)</t>
  </si>
  <si>
    <t>41500</t>
  </si>
  <si>
    <t>F011</t>
  </si>
  <si>
    <t>Grants &amp; Contracts With Cities (Non-operating)</t>
  </si>
  <si>
    <t>41520</t>
  </si>
  <si>
    <t>F012</t>
  </si>
  <si>
    <t>Grants &amp; Contracts With Cities (Capital Financing)</t>
  </si>
  <si>
    <t>41530</t>
  </si>
  <si>
    <t>F040</t>
  </si>
  <si>
    <t>Grants &amp; Contracts With Counties (Operating)</t>
  </si>
  <si>
    <t>41610</t>
  </si>
  <si>
    <t>F050</t>
  </si>
  <si>
    <t>Grants &amp; Contracts With Counties (Non-operating)</t>
  </si>
  <si>
    <t>41620</t>
  </si>
  <si>
    <t>F060</t>
  </si>
  <si>
    <t>Grants &amp; Contracts With Counties (Capital Financing)</t>
  </si>
  <si>
    <t>41630</t>
  </si>
  <si>
    <t>F070</t>
  </si>
  <si>
    <t>County Ad Valorem Tax Revenue (Non-operating)</t>
  </si>
  <si>
    <t>41820</t>
  </si>
  <si>
    <t>F080</t>
  </si>
  <si>
    <t>County Ad Valorem Tax Revenue (Capital Financing)</t>
  </si>
  <si>
    <t>41830</t>
  </si>
  <si>
    <t>F090</t>
  </si>
  <si>
    <t>Indirect Cost Recovered - City &amp; County</t>
  </si>
  <si>
    <t>41900</t>
  </si>
  <si>
    <t>F091</t>
  </si>
  <si>
    <t>41910</t>
  </si>
  <si>
    <t>SUB-TOTAL SUPPORT FROM LOCAL GOVERNMENT</t>
  </si>
  <si>
    <t>STATE SUPPORT</t>
  </si>
  <si>
    <t>G050</t>
  </si>
  <si>
    <t>Florida College System Program Fund Appropriation</t>
  </si>
  <si>
    <t>42110</t>
  </si>
  <si>
    <t>G052</t>
  </si>
  <si>
    <t>Special Appropriation - Other</t>
  </si>
  <si>
    <t>42130</t>
  </si>
  <si>
    <t>G053</t>
  </si>
  <si>
    <t>Special Appropriation - Workforce Development (disabled)</t>
  </si>
  <si>
    <t>42140</t>
  </si>
  <si>
    <t>G054</t>
  </si>
  <si>
    <t>Performance Based Incentive Funding - FCSPF</t>
  </si>
  <si>
    <t>42150</t>
  </si>
  <si>
    <t>G055</t>
  </si>
  <si>
    <t>Incentive Grants for Expanding Programs</t>
  </si>
  <si>
    <t>42160</t>
  </si>
  <si>
    <t>G056</t>
  </si>
  <si>
    <t>Critical Deferred Maintenance</t>
  </si>
  <si>
    <t>42170</t>
  </si>
  <si>
    <t>G058</t>
  </si>
  <si>
    <t>License Tag Fees</t>
  </si>
  <si>
    <t>42210</t>
  </si>
  <si>
    <t>G059</t>
  </si>
  <si>
    <t>Public Education Capital Outlay</t>
  </si>
  <si>
    <t>42310</t>
  </si>
  <si>
    <t>G110</t>
  </si>
  <si>
    <t>Other State Appropriations</t>
  </si>
  <si>
    <t>42500</t>
  </si>
  <si>
    <t>G115</t>
  </si>
  <si>
    <t>Performance Based Incentive Program</t>
  </si>
  <si>
    <t>42510</t>
  </si>
  <si>
    <t>G121</t>
  </si>
  <si>
    <t>Facilities Enhancement Challenge Grants Appropriations</t>
  </si>
  <si>
    <t>42580</t>
  </si>
  <si>
    <t>G122</t>
  </si>
  <si>
    <t>Distance Learning Grants</t>
  </si>
  <si>
    <t>42590</t>
  </si>
  <si>
    <t>G123</t>
  </si>
  <si>
    <t>Lottery - Community College Program Fund</t>
  </si>
  <si>
    <t>42610</t>
  </si>
  <si>
    <t>G124</t>
  </si>
  <si>
    <t>42620</t>
  </si>
  <si>
    <t>G130</t>
  </si>
  <si>
    <t>Grants &amp; Contracts - State (Operating)</t>
  </si>
  <si>
    <t>42710</t>
  </si>
  <si>
    <t>G131</t>
  </si>
  <si>
    <t>Grants &amp; Contracts - State (Non-operating)</t>
  </si>
  <si>
    <t>42720</t>
  </si>
  <si>
    <t>G132</t>
  </si>
  <si>
    <t>Grants &amp; Contracts - State (Capital Financing)</t>
  </si>
  <si>
    <t>42730</t>
  </si>
  <si>
    <t>G133</t>
  </si>
  <si>
    <t>Grants &amp; Contracts - State Student Aid</t>
  </si>
  <si>
    <t>42725</t>
  </si>
  <si>
    <t>G300</t>
  </si>
  <si>
    <t>42900</t>
  </si>
  <si>
    <t>42910</t>
  </si>
  <si>
    <t>SUB-TOTAL STATE SUPPORT</t>
  </si>
  <si>
    <t>FEDERAL SUPPORT</t>
  </si>
  <si>
    <t>H010</t>
  </si>
  <si>
    <t>Grants &amp; Contracts Federal Government (Operating)</t>
  </si>
  <si>
    <t>43510</t>
  </si>
  <si>
    <t>H011</t>
  </si>
  <si>
    <t>Grants &amp; Contracts Federal Government (Non-operating)</t>
  </si>
  <si>
    <t>43520</t>
  </si>
  <si>
    <t>Grants &amp; Contracts Federal Government (Student Aid)</t>
  </si>
  <si>
    <t>43525</t>
  </si>
  <si>
    <t>H012</t>
  </si>
  <si>
    <t>Grants &amp; Contracts Federal Government (Capital Financing)</t>
  </si>
  <si>
    <t>43530</t>
  </si>
  <si>
    <t>H050</t>
  </si>
  <si>
    <t>43900</t>
  </si>
  <si>
    <t>43910</t>
  </si>
  <si>
    <t>SUB-TOTAL FEDERAL SUPPORT</t>
  </si>
  <si>
    <t>GIFTS, PRIVATE GRANTS &amp; CONTRACTS</t>
  </si>
  <si>
    <t>J010</t>
  </si>
  <si>
    <t>Cash Contributions</t>
  </si>
  <si>
    <t>44100</t>
  </si>
  <si>
    <t>J050</t>
  </si>
  <si>
    <t>Non-cash Contributions</t>
  </si>
  <si>
    <t>44200</t>
  </si>
  <si>
    <t>J100</t>
  </si>
  <si>
    <t>Gifts, Grants &amp; Contracts - Private (Operating)</t>
  </si>
  <si>
    <t>44410</t>
  </si>
  <si>
    <t>Gifts, Grants &amp; Contracts - Private (Non Operating)</t>
  </si>
  <si>
    <t>44420</t>
  </si>
  <si>
    <t>Gifts, Grants &amp; Contracts - Private (Capital Financing)</t>
  </si>
  <si>
    <t>44430</t>
  </si>
  <si>
    <t>J110</t>
  </si>
  <si>
    <t>Indirect Costs Recovered - Private Sources</t>
  </si>
  <si>
    <t>44900</t>
  </si>
  <si>
    <t>J120</t>
  </si>
  <si>
    <t>Refund to Grantor - Private Sources (Operating)</t>
  </si>
  <si>
    <t>44910</t>
  </si>
  <si>
    <t>J121</t>
  </si>
  <si>
    <t>Refund to Grantor - Private Sources (Non-operating)</t>
  </si>
  <si>
    <t>44920</t>
  </si>
  <si>
    <t>J122</t>
  </si>
  <si>
    <t>Refund to Grantor - Private Sources (Capital Financing)</t>
  </si>
  <si>
    <t>44930</t>
  </si>
  <si>
    <t>SUB-TOTAL GIFTS, PRIVATE GRANTS &amp; CONTRACTS</t>
  </si>
  <si>
    <t>SALES &amp; SERVICES DEPARTMENT</t>
  </si>
  <si>
    <t>K010</t>
  </si>
  <si>
    <t>Bookstore Sales &amp; Commissions</t>
  </si>
  <si>
    <t>45000</t>
  </si>
  <si>
    <t>K030</t>
  </si>
  <si>
    <t>Food Service Sales &amp; Commissions</t>
  </si>
  <si>
    <t>45600</t>
  </si>
  <si>
    <t>K050</t>
  </si>
  <si>
    <t>Housing Fees</t>
  </si>
  <si>
    <t>46000</t>
  </si>
  <si>
    <t>K060</t>
  </si>
  <si>
    <t>Commissions</t>
  </si>
  <si>
    <t>46200</t>
  </si>
  <si>
    <t>K070</t>
  </si>
  <si>
    <t>46400</t>
  </si>
  <si>
    <t>K080</t>
  </si>
  <si>
    <t>Other Sales &amp; Services</t>
  </si>
  <si>
    <t>46600</t>
  </si>
  <si>
    <t>K085</t>
  </si>
  <si>
    <t>Risk Management Consortium Insurance Revenue</t>
  </si>
  <si>
    <t>46650</t>
  </si>
  <si>
    <t>K190</t>
  </si>
  <si>
    <t>Taxable Sales</t>
  </si>
  <si>
    <t>46700</t>
  </si>
  <si>
    <t>K200</t>
  </si>
  <si>
    <t>Interdepartmental Sales</t>
  </si>
  <si>
    <t>46900</t>
  </si>
  <si>
    <t>SUB-TOTAL SALES &amp; SERVICES DEPARTMENT</t>
  </si>
  <si>
    <t>L010</t>
  </si>
  <si>
    <t>Endowment Income - Addition to Principal</t>
  </si>
  <si>
    <t>47100</t>
  </si>
  <si>
    <t xml:space="preserve"> </t>
  </si>
  <si>
    <t>SUB-TOTAL ENDOWMENT INCOME</t>
  </si>
  <si>
    <t>OTHER REVENUES</t>
  </si>
  <si>
    <t>M010</t>
  </si>
  <si>
    <t>Interest &amp; Dividends</t>
  </si>
  <si>
    <t>48100</t>
  </si>
  <si>
    <t>M020</t>
  </si>
  <si>
    <t>Gain or Loss on Investments</t>
  </si>
  <si>
    <t>48200</t>
  </si>
  <si>
    <t>M030</t>
  </si>
  <si>
    <t>Fines &amp; Penalties</t>
  </si>
  <si>
    <t>48700</t>
  </si>
  <si>
    <t>M060</t>
  </si>
  <si>
    <t>Miscellaneous Revenues</t>
  </si>
  <si>
    <t>48900</t>
  </si>
  <si>
    <t>SUB-TOTAL OTHER REVENUES</t>
  </si>
  <si>
    <t>NON-REVENUE RECEIPTS</t>
  </si>
  <si>
    <t>N010</t>
  </si>
  <si>
    <t>N110</t>
  </si>
  <si>
    <t>N230</t>
  </si>
  <si>
    <t>Proceeds from  Capital Assets &amp; Related Long-term Debt</t>
  </si>
  <si>
    <t>49500</t>
  </si>
  <si>
    <t>Gain/Loss from Sale of Property</t>
  </si>
  <si>
    <t>49505</t>
  </si>
  <si>
    <t>N240</t>
  </si>
  <si>
    <t>Proceeds from  Sale of Property</t>
  </si>
  <si>
    <t>49510</t>
  </si>
  <si>
    <t>Insurance Recovery</t>
  </si>
  <si>
    <t>49520</t>
  </si>
  <si>
    <t>N260</t>
  </si>
  <si>
    <t>Prior Year Corrections</t>
  </si>
  <si>
    <t>49600</t>
  </si>
  <si>
    <t>N270</t>
  </si>
  <si>
    <t>Loan Principal &amp; Interest Cancellation Reimbursement</t>
  </si>
  <si>
    <t>49700</t>
  </si>
  <si>
    <t>N280</t>
  </si>
  <si>
    <t>Over &amp; Short</t>
  </si>
  <si>
    <t>49900</t>
  </si>
  <si>
    <t>SUB-TOTAL NON-REVENUE RECEIPTS</t>
  </si>
  <si>
    <t>GRAND TOTAL REVENUES</t>
  </si>
  <si>
    <t>PERSONNEL COSTS</t>
  </si>
  <si>
    <t>Salary - Risk Management Consortium</t>
  </si>
  <si>
    <t>50110</t>
  </si>
  <si>
    <t>P010</t>
  </si>
  <si>
    <t>Executive Management</t>
  </si>
  <si>
    <t>51000</t>
  </si>
  <si>
    <t>P020</t>
  </si>
  <si>
    <t>Instructional Management</t>
  </si>
  <si>
    <t>51100</t>
  </si>
  <si>
    <t>P030</t>
  </si>
  <si>
    <t>Institutional Management</t>
  </si>
  <si>
    <t>51200</t>
  </si>
  <si>
    <t>P040</t>
  </si>
  <si>
    <t>Executive, Administrative, Managerial Sabbatical</t>
  </si>
  <si>
    <t>51400</t>
  </si>
  <si>
    <t>P050</t>
  </si>
  <si>
    <t>Executive, Administrative, Managerial Regular Part-time</t>
  </si>
  <si>
    <t>51500</t>
  </si>
  <si>
    <t>P070</t>
  </si>
  <si>
    <t>Instructional</t>
  </si>
  <si>
    <t>52000</t>
  </si>
  <si>
    <t>P130</t>
  </si>
  <si>
    <t>Instructional - Overload/supplemental</t>
  </si>
  <si>
    <t>52100</t>
  </si>
  <si>
    <t>P140</t>
  </si>
  <si>
    <t>Instructional - Substitution</t>
  </si>
  <si>
    <t>52200</t>
  </si>
  <si>
    <t>P150</t>
  </si>
  <si>
    <t>Instructional - Para-professional / Associate / Assistant</t>
  </si>
  <si>
    <t>52300</t>
  </si>
  <si>
    <t>P160</t>
  </si>
  <si>
    <t>Instructional - Sabbatical</t>
  </si>
  <si>
    <t>52400</t>
  </si>
  <si>
    <t>P165</t>
  </si>
  <si>
    <t>Instructional -  Phased Retirement</t>
  </si>
  <si>
    <t>52500</t>
  </si>
  <si>
    <t>P210</t>
  </si>
  <si>
    <t xml:space="preserve">Other Professional </t>
  </si>
  <si>
    <t>53000</t>
  </si>
  <si>
    <t>P220</t>
  </si>
  <si>
    <t>Other Professional - Overload/supplemental</t>
  </si>
  <si>
    <t>53100</t>
  </si>
  <si>
    <t>P230</t>
  </si>
  <si>
    <t>Other Professional - Substitution</t>
  </si>
  <si>
    <t>53200</t>
  </si>
  <si>
    <t>P240</t>
  </si>
  <si>
    <t>Other Professional - Para-professional / Associate / Assistant</t>
  </si>
  <si>
    <t>53300</t>
  </si>
  <si>
    <t>P250</t>
  </si>
  <si>
    <t>Other Professional - Regular Part-time</t>
  </si>
  <si>
    <t>53500</t>
  </si>
  <si>
    <t>P260</t>
  </si>
  <si>
    <t>Technical, Clerical, Trade &amp; Service</t>
  </si>
  <si>
    <t>54000</t>
  </si>
  <si>
    <t>P270</t>
  </si>
  <si>
    <t>Technical, Clerical, Trade &amp; Service - Overtime</t>
  </si>
  <si>
    <t>54100</t>
  </si>
  <si>
    <t>P280</t>
  </si>
  <si>
    <t>Technical, Clerical, Trade &amp; Service - Regular Part-time</t>
  </si>
  <si>
    <t>54500</t>
  </si>
  <si>
    <t>P300</t>
  </si>
  <si>
    <t>OPS - Other Personnel - Executive, Administrative/ Managerial</t>
  </si>
  <si>
    <t>55000</t>
  </si>
  <si>
    <t>P310</t>
  </si>
  <si>
    <t>OPS - Instructional</t>
  </si>
  <si>
    <t>56000</t>
  </si>
  <si>
    <t>P380</t>
  </si>
  <si>
    <t>OPS - Instructional Substitutes</t>
  </si>
  <si>
    <t>56100</t>
  </si>
  <si>
    <t>P390</t>
  </si>
  <si>
    <t>OPS - Other Professional Part-time</t>
  </si>
  <si>
    <t>56500</t>
  </si>
  <si>
    <t>P400</t>
  </si>
  <si>
    <t>OPS - Technical, Clerical, Trade &amp; Service</t>
  </si>
  <si>
    <t>57000</t>
  </si>
  <si>
    <t>P410</t>
  </si>
  <si>
    <t>Student Employment - Institutional Work Study</t>
  </si>
  <si>
    <t>58000</t>
  </si>
  <si>
    <t>P420</t>
  </si>
  <si>
    <t>Student Employment - College Work Study Program</t>
  </si>
  <si>
    <t>58100</t>
  </si>
  <si>
    <t>P430</t>
  </si>
  <si>
    <t>Student Employment - College Work Experience Program</t>
  </si>
  <si>
    <t>58200</t>
  </si>
  <si>
    <t>P440</t>
  </si>
  <si>
    <t>Student Employment - Student Assistants</t>
  </si>
  <si>
    <t>58300</t>
  </si>
  <si>
    <t>P450</t>
  </si>
  <si>
    <t>Student Employment - Other Government Sources</t>
  </si>
  <si>
    <t>58400</t>
  </si>
  <si>
    <t>P460</t>
  </si>
  <si>
    <t>Employee Awards</t>
  </si>
  <si>
    <t>58500</t>
  </si>
  <si>
    <t>P470</t>
  </si>
  <si>
    <t>Social Security Contributions</t>
  </si>
  <si>
    <t>59100</t>
  </si>
  <si>
    <t>P471</t>
  </si>
  <si>
    <t>Social Security Alternative - Optional College Contribution</t>
  </si>
  <si>
    <t>59112</t>
  </si>
  <si>
    <t>P520</t>
  </si>
  <si>
    <t>Retirement Contributions</t>
  </si>
  <si>
    <t>59200</t>
  </si>
  <si>
    <t>Pension Expense</t>
  </si>
  <si>
    <t>59220</t>
  </si>
  <si>
    <t>P620</t>
  </si>
  <si>
    <t>Accrued Leave Expense    (compensated Absences)</t>
  </si>
  <si>
    <t>59300</t>
  </si>
  <si>
    <t>P650</t>
  </si>
  <si>
    <t xml:space="preserve">Accrued Severance Pay Expense   </t>
  </si>
  <si>
    <t>59400</t>
  </si>
  <si>
    <t>P660</t>
  </si>
  <si>
    <t>Other Benefits - Taxable</t>
  </si>
  <si>
    <t>59500</t>
  </si>
  <si>
    <t>P670</t>
  </si>
  <si>
    <t>Health Insurance OPEB Expense</t>
  </si>
  <si>
    <t>59601</t>
  </si>
  <si>
    <t>P671</t>
  </si>
  <si>
    <t>Life Insurance OPEB Expense</t>
  </si>
  <si>
    <t>59602</t>
  </si>
  <si>
    <t>P760</t>
  </si>
  <si>
    <t>Insurance Benefits</t>
  </si>
  <si>
    <t>59700</t>
  </si>
  <si>
    <t>P820</t>
  </si>
  <si>
    <t>Matriculation Benefits &amp; Reimbursement</t>
  </si>
  <si>
    <t>59800</t>
  </si>
  <si>
    <t>TOTAL PERSONNEL COSTS</t>
  </si>
  <si>
    <t>CURRENT EXPENSE</t>
  </si>
  <si>
    <t>Expenses - Risk Management Consortium</t>
  </si>
  <si>
    <t>60110</t>
  </si>
  <si>
    <t>Q005</t>
  </si>
  <si>
    <t>Travel</t>
  </si>
  <si>
    <t>60500</t>
  </si>
  <si>
    <t>Q050</t>
  </si>
  <si>
    <t>Freight &amp; Postage</t>
  </si>
  <si>
    <t>61000</t>
  </si>
  <si>
    <t>Q065</t>
  </si>
  <si>
    <t>Telecommunications</t>
  </si>
  <si>
    <t>61500</t>
  </si>
  <si>
    <t>Q090</t>
  </si>
  <si>
    <t>Printing</t>
  </si>
  <si>
    <t>62000</t>
  </si>
  <si>
    <t>Q120</t>
  </si>
  <si>
    <t>Repairs &amp; Maintenance</t>
  </si>
  <si>
    <t>62500</t>
  </si>
  <si>
    <t>Q150</t>
  </si>
  <si>
    <t>63000</t>
  </si>
  <si>
    <t>Q200</t>
  </si>
  <si>
    <t>Insurance</t>
  </si>
  <si>
    <t>63500</t>
  </si>
  <si>
    <t>Q240</t>
  </si>
  <si>
    <t>Utilities</t>
  </si>
  <si>
    <t>64000</t>
  </si>
  <si>
    <t>Q280</t>
  </si>
  <si>
    <t>Other Services</t>
  </si>
  <si>
    <t>64500</t>
  </si>
  <si>
    <t>Q355</t>
  </si>
  <si>
    <t>64600</t>
  </si>
  <si>
    <t>Q435</t>
  </si>
  <si>
    <t>Service Provider Contracts - Workforce / Wages</t>
  </si>
  <si>
    <t>64700</t>
  </si>
  <si>
    <t>Q440</t>
  </si>
  <si>
    <t>Professional Fees</t>
  </si>
  <si>
    <t>65000</t>
  </si>
  <si>
    <t>Q490</t>
  </si>
  <si>
    <t>Educational, Office / Department  Material &amp; Supplies</t>
  </si>
  <si>
    <t>65500</t>
  </si>
  <si>
    <t>Q515</t>
  </si>
  <si>
    <t>Data Software - Non-capitalized</t>
  </si>
  <si>
    <t>65700</t>
  </si>
  <si>
    <t>Q530</t>
  </si>
  <si>
    <t>Maintenance &amp; Construction Materials &amp; Supplies</t>
  </si>
  <si>
    <t>66000</t>
  </si>
  <si>
    <t>Q565</t>
  </si>
  <si>
    <t>Other Materials  &amp; Supplies</t>
  </si>
  <si>
    <t>66500</t>
  </si>
  <si>
    <t>Q605</t>
  </si>
  <si>
    <t>Library Resources</t>
  </si>
  <si>
    <t>67000</t>
  </si>
  <si>
    <t>Q615</t>
  </si>
  <si>
    <t>Purchases for Resale</t>
  </si>
  <si>
    <t>67500</t>
  </si>
  <si>
    <t>Q665</t>
  </si>
  <si>
    <t>Indirect Cost Expense</t>
  </si>
  <si>
    <t>67600</t>
  </si>
  <si>
    <t>Q690</t>
  </si>
  <si>
    <t>Administrative Cost Pool Allocation</t>
  </si>
  <si>
    <t>67700</t>
  </si>
  <si>
    <t>Q705</t>
  </si>
  <si>
    <t>Scholarships &amp; Waivers</t>
  </si>
  <si>
    <t>68000</t>
  </si>
  <si>
    <t>Q750</t>
  </si>
  <si>
    <t>Interest on Debt</t>
  </si>
  <si>
    <t>68500</t>
  </si>
  <si>
    <t>Q751</t>
  </si>
  <si>
    <t>Interest on Unfunded OPEB</t>
  </si>
  <si>
    <t>68511</t>
  </si>
  <si>
    <t>Q765</t>
  </si>
  <si>
    <t>Payments on Debt Principal</t>
  </si>
  <si>
    <t>69000</t>
  </si>
  <si>
    <t>Q771</t>
  </si>
  <si>
    <t>Q851</t>
  </si>
  <si>
    <t>Q945</t>
  </si>
  <si>
    <t>Depreciation / Amortization Expense</t>
  </si>
  <si>
    <t>69400</t>
  </si>
  <si>
    <t>Q950</t>
  </si>
  <si>
    <t>Other Expenses</t>
  </si>
  <si>
    <t>69500</t>
  </si>
  <si>
    <t>Q980</t>
  </si>
  <si>
    <t>69600</t>
  </si>
  <si>
    <t>TOTAL CURRENT EXPENSE</t>
  </si>
  <si>
    <t>CAPITAL OUTLAY</t>
  </si>
  <si>
    <t>Minor Equipment - Risk Management Consortium</t>
  </si>
  <si>
    <t>70110</t>
  </si>
  <si>
    <t>R015</t>
  </si>
  <si>
    <t>Minor Equipment, Non-capitalized, Non Inventoried</t>
  </si>
  <si>
    <t>70500</t>
  </si>
  <si>
    <t>R020</t>
  </si>
  <si>
    <t>Minor  Equipment - Non Capitalized Inventoried</t>
  </si>
  <si>
    <t>70600</t>
  </si>
  <si>
    <t>Furniture &amp; Equipment</t>
  </si>
  <si>
    <t>71000</t>
  </si>
  <si>
    <t>R115</t>
  </si>
  <si>
    <t>Data Software</t>
  </si>
  <si>
    <t>72000</t>
  </si>
  <si>
    <t>Artwork/artifact</t>
  </si>
  <si>
    <t>73050</t>
  </si>
  <si>
    <t>R210</t>
  </si>
  <si>
    <t>Buildings &amp; Fixed Equipment</t>
  </si>
  <si>
    <t>75000</t>
  </si>
  <si>
    <t>R390</t>
  </si>
  <si>
    <t>Remod. &amp; Renov./Non Cap. Repair &amp; Maint/Other Struct. &amp; Improv</t>
  </si>
  <si>
    <t>76000</t>
  </si>
  <si>
    <t>R395</t>
  </si>
  <si>
    <t>77000</t>
  </si>
  <si>
    <t>R397</t>
  </si>
  <si>
    <t>Leasehold = &gt; $25,000/project</t>
  </si>
  <si>
    <t>78000</t>
  </si>
  <si>
    <t>R400</t>
  </si>
  <si>
    <t>79000</t>
  </si>
  <si>
    <t>TOTAL CAPITAL OUTLAY</t>
  </si>
  <si>
    <t>TOTAL ALL EXPENDITURES</t>
  </si>
  <si>
    <t>CHANGE IN FUND BALANCE</t>
  </si>
  <si>
    <t>FUND BALANCE</t>
  </si>
  <si>
    <t>GL</t>
  </si>
  <si>
    <t>UNRESTRICTED</t>
  </si>
  <si>
    <t>ACCOUNT TITLE</t>
  </si>
  <si>
    <t>CODE</t>
  </si>
  <si>
    <t>CURRENT</t>
  </si>
  <si>
    <t xml:space="preserve">     TOTAL RESERVE &amp; UNALLOCATED FUND BALANCES</t>
  </si>
  <si>
    <t>Amount Expected to be Financed in Future Yrs (negative number)</t>
  </si>
  <si>
    <t xml:space="preserve">     TOTAL FUND BALANCES</t>
  </si>
  <si>
    <t>Prior Year 6-30 Fund Balance</t>
  </si>
  <si>
    <t>(DOES NOT INCLUDE COMPENSATED ABSENCES).   AMOUNT SHOULD BE THE SAME FIGURE AS PRIOR YEAR.</t>
  </si>
  <si>
    <t>Audit Adjustments</t>
  </si>
  <si>
    <t>Other Adjustments</t>
  </si>
  <si>
    <t>Adjusted Prior Year Fund Balance</t>
  </si>
  <si>
    <t>Grand Total Revenues</t>
  </si>
  <si>
    <t>Total Funds Available</t>
  </si>
  <si>
    <t>(This calculation has been adjusted to conform to Section 1011.84(3)(e), Florida Statutes by including all technically unencumbered GL codes rather than only 31100.)</t>
  </si>
  <si>
    <t>CHECK AND BALANCE SECTION OF SCHEDULE</t>
  </si>
  <si>
    <t>RECONCILIATION:</t>
  </si>
  <si>
    <t>Prior year fund balance net of compensated absences (AMOUNT EXPECTED TO BE FINANCED IN FUTURE YEARS)</t>
  </si>
  <si>
    <t>Prior year net fund balance from above, minus ADJUSTED PRIOR YEAR FUND BALANCE</t>
  </si>
  <si>
    <t>Prior year net fund balance from above, minus PRIOR YEAR 6-30 FUND BALANCE</t>
  </si>
  <si>
    <t>SNP BALANCE TEST:</t>
  </si>
  <si>
    <t>Total Assets</t>
  </si>
  <si>
    <t>Total Liabilities</t>
  </si>
  <si>
    <t>Total Fund Balance</t>
  </si>
  <si>
    <t>Total Assets - Total Liabilities + Total Fund Balance</t>
  </si>
  <si>
    <t>DIVISION CHECK: Assets - Liabilities - Beginning Fund Balance - Revenues + Expenses</t>
  </si>
  <si>
    <t>Unlocked working space:</t>
  </si>
  <si>
    <t>EASTERN FLORIDA STATE COLLEGE</t>
  </si>
  <si>
    <t>VALENCIA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</si>
  <si>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</si>
  <si>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</si>
  <si>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</si>
  <si>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</si>
  <si>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</si>
  <si>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</si>
  <si>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</si>
  <si>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</si>
  <si>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</si>
  <si>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</si>
  <si>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</si>
  <si>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</si>
  <si>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</si>
  <si>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</si>
  <si>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</si>
  <si>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</si>
  <si>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</si>
  <si>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SOUTHWESTERN STATE COLLEGE</t>
  </si>
  <si>
    <t>DAYTONA STATE COLLEGE</t>
  </si>
  <si>
    <t>CHIPOLA COLLEGE</t>
  </si>
  <si>
    <t>BROWARD COLLEGE</t>
  </si>
  <si>
    <t>Investments Current Restricted</t>
  </si>
  <si>
    <t>Deferred Outflows of Resources - Other Postemployment Benefits</t>
  </si>
  <si>
    <t>19910</t>
  </si>
  <si>
    <t xml:space="preserve">Other Postemployment Benefits Liability - Current </t>
  </si>
  <si>
    <t>22730</t>
  </si>
  <si>
    <t xml:space="preserve">Other Postemployment Benefits Liability - Non-Current </t>
  </si>
  <si>
    <t>Deferred Inflows of Resources - Other Postemployment Benefits</t>
  </si>
  <si>
    <t>29910</t>
  </si>
  <si>
    <t xml:space="preserve">Deferred Inflows - Irrevocable Split-Interest Agreements </t>
  </si>
  <si>
    <t>29912</t>
  </si>
  <si>
    <t>Deferred Outflows of Resources - Lease Agreements</t>
  </si>
  <si>
    <t>19911</t>
  </si>
  <si>
    <t>Deferred Outflows of Resources - Asset Retirement Obligations</t>
  </si>
  <si>
    <t>19913</t>
  </si>
  <si>
    <t xml:space="preserve">Asset Retirement Obligations - Current </t>
  </si>
  <si>
    <t>26710</t>
  </si>
  <si>
    <t xml:space="preserve">Asset Retirement Obligations - Non Current </t>
  </si>
  <si>
    <t>26720</t>
  </si>
  <si>
    <t xml:space="preserve">Deffered Inflows of Resources - Lease Agreements </t>
  </si>
  <si>
    <t>29911</t>
  </si>
  <si>
    <t>Rental Revenue (Short-Term)</t>
  </si>
  <si>
    <t>Lease Revenue (Long-Term)</t>
  </si>
  <si>
    <t>46500</t>
  </si>
  <si>
    <t>59600</t>
  </si>
  <si>
    <t>Rentals (Short-Term)</t>
  </si>
  <si>
    <t>Lease Payments (Long-Term/Asset &lt;$5,000)</t>
  </si>
  <si>
    <t>63100</t>
  </si>
  <si>
    <t>Lease Payments (Long-Term/Asset =&gt; $5,000)</t>
  </si>
  <si>
    <t>73100</t>
  </si>
  <si>
    <t>TALLAHASSEE COMMUNITY COLLEGE</t>
  </si>
  <si>
    <t>(1)                                 Current Funds  Unrestricted</t>
  </si>
  <si>
    <t>(2)                                             Current Funds - Restricted</t>
  </si>
  <si>
    <t>(3)                                         Auxiliary Funds</t>
  </si>
  <si>
    <t>(4)                                    Loan &amp; Endowment Funds</t>
  </si>
  <si>
    <t>(5)                                                          Scholarship Funds</t>
  </si>
  <si>
    <t>(6)                                       Agency Funds</t>
  </si>
  <si>
    <t>(7)                                     Unexpended Plant Funds</t>
  </si>
  <si>
    <t>(8)                                               Debt Service Funds</t>
  </si>
  <si>
    <t>(9)                                                      Invested in Plant Funds</t>
  </si>
  <si>
    <t>QUICK CHECK/WORK AREA</t>
  </si>
  <si>
    <t>AJE Zero Check</t>
  </si>
  <si>
    <t xml:space="preserve">NOTE: AS AN ANALYTICAL TOOL FOR AFR PREPARERS, cells are formatted to change color (to pink with red text) </t>
  </si>
  <si>
    <t>1,3 Cash and Cash Equivalent; all other Restricted CCE</t>
  </si>
  <si>
    <t>if any of the following conditions occur:</t>
  </si>
  <si>
    <t>Cash and Cash Equivalents</t>
  </si>
  <si>
    <t>Accounts Receivable, Net</t>
  </si>
  <si>
    <t>Notes Receivable Current</t>
  </si>
  <si>
    <t>Notes Receivable Non Current</t>
  </si>
  <si>
    <t>Prepaid Expenses, Current</t>
  </si>
  <si>
    <t>Prepaid Expenses, Non Current</t>
  </si>
  <si>
    <t>Deposits</t>
  </si>
  <si>
    <t>NonCurrent Assets -Other Assets</t>
  </si>
  <si>
    <t>1,3 Investments; all other Restricted Investments</t>
  </si>
  <si>
    <t>Restricted Investments</t>
  </si>
  <si>
    <t>1,3 Investments; all other Restricted Investments - Non Current</t>
  </si>
  <si>
    <t>Non Current Restricted Investments</t>
  </si>
  <si>
    <t>Inventory</t>
  </si>
  <si>
    <t>Due From Governmental Agencies</t>
  </si>
  <si>
    <t>Due From Component Unit</t>
  </si>
  <si>
    <t>AJE's should eliminate to  zero - not in Financial Stmts</t>
  </si>
  <si>
    <t>Depreciable Capital Assets,Net</t>
  </si>
  <si>
    <t>Non Depreciable Capital Assets</t>
  </si>
  <si>
    <t>Deposits held for Others - Current</t>
  </si>
  <si>
    <t>Non-current Liabilities (Other Long-Term Liabilities)</t>
  </si>
  <si>
    <t>Salary and Payroll Taxes Payable</t>
  </si>
  <si>
    <t>Compensated Absences - current</t>
  </si>
  <si>
    <t>Compensated Absences - non current</t>
  </si>
  <si>
    <t>OPEB</t>
  </si>
  <si>
    <t>FRS Pension - Current</t>
  </si>
  <si>
    <t>HIS Pension - Current</t>
  </si>
  <si>
    <t>FRS Pension - Non Current</t>
  </si>
  <si>
    <t>HIS Pension - Non Current</t>
  </si>
  <si>
    <t>Other Long Term Liabilities -Current</t>
  </si>
  <si>
    <t>Other Long Term Liabilities -Non Current</t>
  </si>
  <si>
    <t>Bonds Payable - Non Current</t>
  </si>
  <si>
    <t>Notes and Loans Payable - Current</t>
  </si>
  <si>
    <t>Notes and Loans Payable - Non Current</t>
  </si>
  <si>
    <t>Accrued Interest Payable</t>
  </si>
  <si>
    <t>Other Long Term Liabilities</t>
  </si>
  <si>
    <t>Installment Purchases Payable - Current</t>
  </si>
  <si>
    <t>Installment Purchases Payable - Non Current</t>
  </si>
  <si>
    <t>Special Termination Benefits Payable - Current</t>
  </si>
  <si>
    <t>Special Termination Benefits Payable - Non Current</t>
  </si>
  <si>
    <t>Capital Lease - Current</t>
  </si>
  <si>
    <t>Capital Lease - Non Current</t>
  </si>
  <si>
    <t>Asset Retirement Obligations - Current</t>
  </si>
  <si>
    <t>Asset Retirement Obligations - Non Current</t>
  </si>
  <si>
    <t xml:space="preserve">Unearned Revenue </t>
  </si>
  <si>
    <t>Due to Other Governments</t>
  </si>
  <si>
    <t>Due to Component Unit</t>
  </si>
  <si>
    <t>DI - Service Concession Arrangement</t>
  </si>
  <si>
    <t>Accum Inc in FV Securities</t>
  </si>
  <si>
    <t>DI - Pension FRS</t>
  </si>
  <si>
    <t>DI - Pension HIS</t>
  </si>
  <si>
    <t xml:space="preserve">DI - Other Postemployment Benefits </t>
  </si>
  <si>
    <t>DI - Lease Agreements</t>
  </si>
  <si>
    <t>DI - Irrevocable Split-interest Agreements</t>
  </si>
  <si>
    <t>Student Tuition and Fees</t>
  </si>
  <si>
    <t>Tuition-Career and Applied Technology (Formerly PSAV)</t>
  </si>
  <si>
    <t>Out-of-state Fees-Career and Applied Technology (Formerly PSAV)</t>
  </si>
  <si>
    <t>State Capital Appropriations</t>
  </si>
  <si>
    <t>Gifts and Grants</t>
  </si>
  <si>
    <t>Grants &amp; Contracts Federal Government -Stimulus (HEERF) - Institutional</t>
  </si>
  <si>
    <t>43521</t>
  </si>
  <si>
    <t>Grants &amp; Contracts Federal Government -Stimulus (HEERF) - Student</t>
  </si>
  <si>
    <t>43526</t>
  </si>
  <si>
    <t>Capital Grants, Contracts, Gifts, and Fees</t>
  </si>
  <si>
    <t>1 Other Operating Revenues ;  3 Aux Enterprises</t>
  </si>
  <si>
    <t>1,2 Sales and Service of Ed Dept;  3 Aux Enterprises</t>
  </si>
  <si>
    <t>Additions to Endowments</t>
  </si>
  <si>
    <t>Investment Income</t>
  </si>
  <si>
    <t>Other Operating Revenues</t>
  </si>
  <si>
    <t>Uninsured Loss Recovery</t>
  </si>
  <si>
    <t>49521</t>
  </si>
  <si>
    <t>Personnel Services</t>
  </si>
  <si>
    <t>Other Services and Expenses</t>
  </si>
  <si>
    <t>Utilities and Communications</t>
  </si>
  <si>
    <t>Contractual Services</t>
  </si>
  <si>
    <t>Workforce / Wages/ Grant Participant Support Cost</t>
  </si>
  <si>
    <t>Materials and Supplies</t>
  </si>
  <si>
    <t>Scholarships and Waivers</t>
  </si>
  <si>
    <t>Interest on Capital Asset-Related Debt</t>
  </si>
  <si>
    <t>Depreciation</t>
  </si>
  <si>
    <t>Uninsured Loss</t>
  </si>
  <si>
    <t>69521</t>
  </si>
  <si>
    <t>These are capitalized - No expenditures to SRECNP</t>
  </si>
  <si>
    <t>GASB AJEs should net to $0</t>
  </si>
  <si>
    <t>Total Fund Balances to FS</t>
  </si>
  <si>
    <t>1,3 Unrestricted</t>
  </si>
  <si>
    <t>2 Grants and Loans</t>
  </si>
  <si>
    <t>4 Loan and Endowment</t>
  </si>
  <si>
    <t>5 Scholarships</t>
  </si>
  <si>
    <t>7 Capital Projects</t>
  </si>
  <si>
    <t>8 Debt Service</t>
  </si>
  <si>
    <t>Net Investment in Capital Assets</t>
  </si>
  <si>
    <t xml:space="preserve">                                                   </t>
  </si>
  <si>
    <t>NORTH FLORIDA COLLEGE</t>
  </si>
  <si>
    <t>THE COLLEGE OF THE FLORIDA KEYS</t>
  </si>
  <si>
    <t>Lease Receivable, Current</t>
  </si>
  <si>
    <t>14210</t>
  </si>
  <si>
    <t>Lease Receivable,Current</t>
  </si>
  <si>
    <t>Lease Receivable, Non-Current</t>
  </si>
  <si>
    <t>14220</t>
  </si>
  <si>
    <t>Lease Receivable,Non Current</t>
  </si>
  <si>
    <t>total Assets</t>
  </si>
  <si>
    <t>Total Depreciation</t>
  </si>
  <si>
    <t>Net Assets</t>
  </si>
  <si>
    <t>Non-Depreciable Assets - other licences</t>
  </si>
  <si>
    <t>19631</t>
  </si>
  <si>
    <t xml:space="preserve">Non-Depreciable Assets - data licences- perpetual </t>
  </si>
  <si>
    <t>19632</t>
  </si>
  <si>
    <t>Deferred Outflow Related to Service Concession Arrangement</t>
  </si>
  <si>
    <t>Deferred Outflows - Accumulated Decrease in Fair Value of Securities</t>
  </si>
  <si>
    <t xml:space="preserve">Deferred Outflows of Resources - Lease Agreements </t>
  </si>
  <si>
    <t>State and Local Grants and Contracts</t>
  </si>
  <si>
    <t>State Noncapital Appropriations</t>
  </si>
  <si>
    <t>Federal and State Student Financial Aid</t>
  </si>
  <si>
    <t>Federal Grants and Contracts - Operating</t>
  </si>
  <si>
    <t>Nongovernmental Grants and Contracts</t>
  </si>
  <si>
    <t>Auxiliary Enterprises,</t>
  </si>
  <si>
    <t>Net Gain (Loss) on Investments</t>
  </si>
  <si>
    <t>Gain (Loss) on Disposal of Capital Assets</t>
  </si>
  <si>
    <t>Other Nonoperating Revenues</t>
  </si>
  <si>
    <t>Other Licences</t>
  </si>
  <si>
    <t>73001</t>
  </si>
  <si>
    <t>Data Licenses- Perpetual</t>
  </si>
  <si>
    <t>73002</t>
  </si>
  <si>
    <t>State Statutes</t>
  </si>
  <si>
    <t>.</t>
  </si>
  <si>
    <t>Fiscal Year 2022 - 2023</t>
  </si>
  <si>
    <t>2023.v02</t>
  </si>
  <si>
    <t>For the 2022-2023 Fiscal Year</t>
  </si>
  <si>
    <t>2023.v01</t>
  </si>
  <si>
    <t>FY 2022-2023 Summary of Accounts by General Ledger Code</t>
  </si>
  <si>
    <t>Investments - Cash Equivalent (SBA)</t>
  </si>
  <si>
    <t>Investments - Cash Equivalent (SPIA)</t>
  </si>
  <si>
    <t xml:space="preserve">DO NOT alter correct balances because of highlighting, contact the College Budget Office at (850) 245-9136 or Dottie.Sisley@fldoe.org if you have any questions. </t>
  </si>
  <si>
    <t>Accounts Receivable, Net; Returned Checks</t>
  </si>
  <si>
    <t>Assets Under Capital Lease ( New Title- Right to Used Lease Assets)</t>
  </si>
  <si>
    <t>Capital Leases, Accumulated Amortization ( New Title- Amortization, Right to Used Lease Assets)</t>
  </si>
  <si>
    <t>Furniture, Machinery &amp; Equipment(3-10+yrs), Accumulated Deprec.</t>
  </si>
  <si>
    <t>Other Depreciable Assets (3-10+yrs- Capital Assets Class ), Accumulated Deprec.</t>
  </si>
  <si>
    <t>Capital Lease Payable - Current(New Title- Leases Liabilities, Current)</t>
  </si>
  <si>
    <t>Capital Lease Payable - Non-current(New Title- Leases Liabilites, Non-Current)</t>
  </si>
  <si>
    <t>Fund Balance - All Funds</t>
  </si>
  <si>
    <t xml:space="preserve">Refund to Grantor - Local Government </t>
  </si>
  <si>
    <t>Lottery- Other Project</t>
  </si>
  <si>
    <t>Indirect Cost Recovered - (State)</t>
  </si>
  <si>
    <t xml:space="preserve">Refund to Grantor - Federal Government </t>
  </si>
  <si>
    <t>Indirect Cost Recovered (Federal)</t>
  </si>
  <si>
    <t>Refund to Grantor - Federal Government</t>
  </si>
  <si>
    <t>Mandatory Transfers-In</t>
  </si>
  <si>
    <t>49100</t>
  </si>
  <si>
    <t>Non-mandatory Transfers-In</t>
  </si>
  <si>
    <t>49200</t>
  </si>
  <si>
    <t>Mandatory Transfers-Out</t>
  </si>
  <si>
    <t>69100</t>
  </si>
  <si>
    <t>Non-mandatory Transfers-Out</t>
  </si>
  <si>
    <t>69200</t>
  </si>
  <si>
    <t>Unencumbered Fund Balance as % of Total Funds Available</t>
  </si>
  <si>
    <t>FLORIDA STATE COLLEGE AT JACKSONVILLE</t>
  </si>
  <si>
    <t>% Of Total</t>
  </si>
  <si>
    <t>Personnel 
(GLC  50000s)</t>
  </si>
  <si>
    <t>Current Expense 
(GLC  60000s)</t>
  </si>
  <si>
    <t>Capital Outlay 
(GLC  70000s)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</si>
</sst>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_);_(* \(#,##0.00\)"/>
    <numFmt numFmtId="166" formatCode="0.0000%"/>
    <numFmt numFmtId="167" formatCode="_(&quot;$&quot;* #,##0.00_);_(&quot;$&quot;* \(#,##0.00\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i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u/>
      <sz val="10"/>
      <color indexed="8"/>
      <name val="Arial"/>
      <family val="2"/>
    </font>
    <font>
      <b/>
      <u/>
      <sz val="9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7"/>
        <bgColor indexed="57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3" tint="0.59999389629810485"/>
        <bgColor indexed="26"/>
      </patternFill>
    </fill>
  </fills>
  <borders count="7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392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18" borderId="0" applyNumberFormat="0" applyBorder="0" applyAlignment="0" applyProtection="0"/>
    <xf numFmtId="0" fontId="1" fillId="3" borderId="0" applyNumberFormat="0" applyBorder="0" applyAlignment="0" applyProtection="0"/>
    <xf numFmtId="0" fontId="10" fillId="19" borderId="0" applyNumberFormat="0" applyBorder="0" applyAlignment="0" applyProtection="0"/>
    <xf numFmtId="0" fontId="1" fillId="5" borderId="0" applyNumberFormat="0" applyBorder="0" applyAlignment="0" applyProtection="0"/>
    <xf numFmtId="0" fontId="10" fillId="20" borderId="0" applyNumberFormat="0" applyBorder="0" applyAlignment="0" applyProtection="0"/>
    <xf numFmtId="0" fontId="1" fillId="7" borderId="0" applyNumberFormat="0" applyBorder="0" applyAlignment="0" applyProtection="0"/>
    <xf numFmtId="0" fontId="10" fillId="21" borderId="0" applyNumberFormat="0" applyBorder="0" applyAlignment="0" applyProtection="0"/>
    <xf numFmtId="0" fontId="1" fillId="9" borderId="0" applyNumberFormat="0" applyBorder="0" applyAlignment="0" applyProtection="0"/>
    <xf numFmtId="0" fontId="10" fillId="22" borderId="0" applyNumberFormat="0" applyBorder="0" applyAlignment="0" applyProtection="0"/>
    <xf numFmtId="0" fontId="1" fillId="11" borderId="0" applyNumberFormat="0" applyBorder="0" applyAlignment="0" applyProtection="0"/>
    <xf numFmtId="0" fontId="10" fillId="23" borderId="0" applyNumberFormat="0" applyBorder="0" applyAlignment="0" applyProtection="0"/>
    <xf numFmtId="0" fontId="1" fillId="13" borderId="0" applyNumberFormat="0" applyBorder="0" applyAlignment="0" applyProtection="0"/>
    <xf numFmtId="0" fontId="10" fillId="24" borderId="0" applyNumberFormat="0" applyBorder="0" applyAlignment="0" applyProtection="0"/>
    <xf numFmtId="0" fontId="1" fillId="4" borderId="0" applyNumberFormat="0" applyBorder="0" applyAlignment="0" applyProtection="0"/>
    <xf numFmtId="0" fontId="10" fillId="25" borderId="0" applyNumberFormat="0" applyBorder="0" applyAlignment="0" applyProtection="0"/>
    <xf numFmtId="0" fontId="1" fillId="6" borderId="0" applyNumberFormat="0" applyBorder="0" applyAlignment="0" applyProtection="0"/>
    <xf numFmtId="0" fontId="10" fillId="26" borderId="0" applyNumberFormat="0" applyBorder="0" applyAlignment="0" applyProtection="0"/>
    <xf numFmtId="0" fontId="1" fillId="8" borderId="0" applyNumberFormat="0" applyBorder="0" applyAlignment="0" applyProtection="0"/>
    <xf numFmtId="0" fontId="10" fillId="21" borderId="0" applyNumberFormat="0" applyBorder="0" applyAlignment="0" applyProtection="0"/>
    <xf numFmtId="0" fontId="1" fillId="10" borderId="0" applyNumberFormat="0" applyBorder="0" applyAlignment="0" applyProtection="0"/>
    <xf numFmtId="0" fontId="10" fillId="24" borderId="0" applyNumberFormat="0" applyBorder="0" applyAlignment="0" applyProtection="0"/>
    <xf numFmtId="0" fontId="1" fillId="12" borderId="0" applyNumberFormat="0" applyBorder="0" applyAlignment="0" applyProtection="0"/>
    <xf numFmtId="0" fontId="10" fillId="27" borderId="0" applyNumberFormat="0" applyBorder="0" applyAlignment="0" applyProtection="0"/>
    <xf numFmtId="0" fontId="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5" borderId="0" applyNumberFormat="0" applyBorder="0" applyAlignment="0" applyProtection="0"/>
    <xf numFmtId="0" fontId="12" fillId="19" borderId="0" applyNumberFormat="0" applyBorder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4" fillId="37" borderId="16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3" borderId="15" applyNumberFormat="0" applyAlignment="0" applyProtection="0"/>
    <xf numFmtId="0" fontId="22" fillId="23" borderId="15" applyNumberFormat="0" applyAlignment="0" applyProtection="0"/>
    <xf numFmtId="0" fontId="23" fillId="0" borderId="20" applyNumberFormat="0" applyFill="0" applyAlignment="0" applyProtection="0"/>
    <xf numFmtId="0" fontId="24" fillId="38" borderId="0" applyNumberFormat="0" applyBorder="0" applyAlignment="0" applyProtection="0"/>
    <xf numFmtId="0" fontId="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1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5" fillId="0" borderId="0"/>
    <xf numFmtId="0" fontId="26" fillId="0" borderId="0"/>
    <xf numFmtId="0" fontId="5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6" fillId="0" borderId="0"/>
    <xf numFmtId="0" fontId="5" fillId="39" borderId="21" applyNumberFormat="0" applyFont="0" applyAlignment="0" applyProtection="0"/>
    <xf numFmtId="0" fontId="1" fillId="2" borderId="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1" fillId="2" borderId="1" applyNumberFormat="0" applyFon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5" fillId="0" borderId="0"/>
    <xf numFmtId="0" fontId="2" fillId="0" borderId="0"/>
    <xf numFmtId="0" fontId="25" fillId="0" borderId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13" fillId="36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22" fillId="23" borderId="15" applyNumberForma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5" fillId="39" borderId="21" applyNumberFormat="0" applyFon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7" fillId="36" borderId="22" applyNumberFormat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46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</cellStyleXfs>
  <cellXfs count="289">
    <xf numFmtId="0" fontId="0" fillId="0" borderId="0" xfId="0"/>
    <xf numFmtId="0" fontId="5" fillId="0" borderId="0" xfId="4" applyFont="1"/>
    <xf numFmtId="4" fontId="5" fillId="0" borderId="0" xfId="4" applyNumberFormat="1" applyFont="1"/>
    <xf numFmtId="4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left"/>
    </xf>
    <xf numFmtId="4" fontId="5" fillId="0" borderId="7" xfId="4" applyNumberFormat="1" applyFont="1" applyBorder="1"/>
    <xf numFmtId="4" fontId="5" fillId="0" borderId="2" xfId="4" applyNumberFormat="1" applyFont="1" applyBorder="1"/>
    <xf numFmtId="4" fontId="5" fillId="0" borderId="8" xfId="4" applyNumberFormat="1" applyFont="1" applyBorder="1"/>
    <xf numFmtId="4" fontId="5" fillId="0" borderId="9" xfId="4" applyNumberFormat="1" applyFont="1" applyBorder="1"/>
    <xf numFmtId="0" fontId="3" fillId="0" borderId="10" xfId="4" applyFont="1" applyBorder="1" applyAlignment="1">
      <alignment horizontal="center"/>
    </xf>
    <xf numFmtId="4" fontId="5" fillId="0" borderId="4" xfId="4" applyNumberFormat="1" applyFont="1" applyBorder="1" applyAlignment="1">
      <alignment horizontal="left" indent="1"/>
    </xf>
    <xf numFmtId="44" fontId="5" fillId="0" borderId="5" xfId="2" applyFont="1" applyBorder="1" applyAlignment="1" applyProtection="1"/>
    <xf numFmtId="9" fontId="5" fillId="0" borderId="6" xfId="3" applyFont="1" applyBorder="1" applyAlignment="1" applyProtection="1"/>
    <xf numFmtId="43" fontId="5" fillId="16" borderId="0" xfId="1" applyFont="1" applyFill="1" applyAlignment="1" applyProtection="1">
      <protection locked="0"/>
    </xf>
    <xf numFmtId="4" fontId="8" fillId="0" borderId="5" xfId="4" applyNumberFormat="1" applyFont="1" applyBorder="1"/>
    <xf numFmtId="4" fontId="8" fillId="0" borderId="0" xfId="4" applyNumberFormat="1" applyFont="1"/>
    <xf numFmtId="4" fontId="5" fillId="0" borderId="5" xfId="4" applyNumberFormat="1" applyFont="1" applyBorder="1"/>
    <xf numFmtId="4" fontId="5" fillId="0" borderId="6" xfId="4" applyNumberFormat="1" applyFont="1" applyBorder="1"/>
    <xf numFmtId="43" fontId="5" fillId="16" borderId="0" xfId="1" applyFont="1" applyFill="1" applyAlignment="1" applyProtection="1"/>
    <xf numFmtId="4" fontId="5" fillId="0" borderId="4" xfId="4" applyNumberFormat="1" applyFont="1" applyBorder="1" applyAlignment="1">
      <alignment horizontal="left" indent="3"/>
    </xf>
    <xf numFmtId="3" fontId="5" fillId="0" borderId="0" xfId="4" applyNumberFormat="1" applyFont="1"/>
    <xf numFmtId="44" fontId="5" fillId="0" borderId="11" xfId="2" applyFont="1" applyBorder="1" applyAlignment="1" applyProtection="1"/>
    <xf numFmtId="4" fontId="5" fillId="0" borderId="4" xfId="4" applyNumberFormat="1" applyFont="1" applyBorder="1"/>
    <xf numFmtId="4" fontId="5" fillId="0" borderId="12" xfId="4" applyNumberFormat="1" applyFont="1" applyBorder="1" applyAlignment="1">
      <alignment horizontal="right"/>
    </xf>
    <xf numFmtId="44" fontId="5" fillId="0" borderId="13" xfId="2" applyFont="1" applyBorder="1" applyAlignment="1" applyProtection="1"/>
    <xf numFmtId="9" fontId="5" fillId="0" borderId="14" xfId="3" applyFont="1" applyBorder="1" applyAlignment="1" applyProtection="1"/>
    <xf numFmtId="4" fontId="9" fillId="0" borderId="3" xfId="4" applyNumberFormat="1" applyFont="1" applyBorder="1" applyAlignment="1">
      <alignment wrapText="1"/>
    </xf>
    <xf numFmtId="44" fontId="5" fillId="17" borderId="0" xfId="2" applyFont="1" applyFill="1" applyBorder="1" applyAlignment="1" applyProtection="1"/>
    <xf numFmtId="164" fontId="5" fillId="0" borderId="0" xfId="4" applyNumberFormat="1" applyFont="1"/>
    <xf numFmtId="4" fontId="9" fillId="0" borderId="0" xfId="4" applyNumberFormat="1" applyFont="1" applyAlignment="1">
      <alignment wrapText="1"/>
    </xf>
    <xf numFmtId="0" fontId="3" fillId="0" borderId="0" xfId="4" applyFont="1" applyAlignment="1">
      <alignment horizontal="right"/>
    </xf>
    <xf numFmtId="44" fontId="8" fillId="16" borderId="5" xfId="2" applyFont="1" applyFill="1" applyBorder="1" applyAlignment="1" applyProtection="1"/>
    <xf numFmtId="44" fontId="8" fillId="16" borderId="5" xfId="2" applyFont="1" applyFill="1" applyBorder="1" applyAlignment="1" applyProtection="1">
      <protection locked="0"/>
    </xf>
    <xf numFmtId="44" fontId="8" fillId="16" borderId="0" xfId="2" applyFont="1" applyFill="1" applyBorder="1" applyAlignment="1" applyProtection="1">
      <protection locked="0"/>
    </xf>
    <xf numFmtId="44" fontId="8" fillId="16" borderId="11" xfId="2" applyFont="1" applyFill="1" applyBorder="1" applyAlignment="1" applyProtection="1">
      <protection locked="0"/>
    </xf>
    <xf numFmtId="4" fontId="5" fillId="0" borderId="26" xfId="4" applyNumberFormat="1" applyFont="1" applyBorder="1"/>
    <xf numFmtId="4" fontId="5" fillId="0" borderId="27" xfId="4" applyNumberFormat="1" applyFont="1" applyBorder="1"/>
    <xf numFmtId="4" fontId="5" fillId="0" borderId="28" xfId="4" applyNumberFormat="1" applyFont="1" applyBorder="1"/>
    <xf numFmtId="4" fontId="5" fillId="0" borderId="29" xfId="4" applyNumberFormat="1" applyFont="1" applyBorder="1"/>
    <xf numFmtId="4" fontId="9" fillId="0" borderId="30" xfId="4" applyNumberFormat="1" applyFont="1" applyBorder="1" applyAlignment="1">
      <alignment wrapText="1"/>
    </xf>
    <xf numFmtId="4" fontId="3" fillId="15" borderId="27" xfId="4" applyNumberFormat="1" applyFont="1" applyFill="1" applyBorder="1" applyAlignment="1">
      <alignment horizontal="center"/>
    </xf>
    <xf numFmtId="4" fontId="5" fillId="0" borderId="33" xfId="4" applyNumberFormat="1" applyFont="1" applyBorder="1"/>
    <xf numFmtId="43" fontId="5" fillId="0" borderId="0" xfId="1" applyFont="1" applyBorder="1" applyAlignment="1" applyProtection="1"/>
    <xf numFmtId="0" fontId="3" fillId="0" borderId="0" xfId="4" applyFont="1" applyAlignment="1">
      <alignment horizontal="center"/>
    </xf>
    <xf numFmtId="0" fontId="4" fillId="0" borderId="0" xfId="0" applyFont="1"/>
    <xf numFmtId="0" fontId="3" fillId="0" borderId="0" xfId="4" applyFont="1"/>
    <xf numFmtId="0" fontId="38" fillId="0" borderId="0" xfId="4" applyFont="1" applyAlignment="1">
      <alignment horizontal="center"/>
    </xf>
    <xf numFmtId="0" fontId="4" fillId="0" borderId="0" xfId="4" applyFont="1"/>
    <xf numFmtId="4" fontId="9" fillId="0" borderId="25" xfId="4" applyNumberFormat="1" applyFont="1" applyBorder="1" applyAlignment="1">
      <alignment wrapText="1"/>
    </xf>
    <xf numFmtId="43" fontId="5" fillId="16" borderId="0" xfId="1" applyFont="1" applyFill="1" applyAlignment="1" applyProtection="1">
      <alignment wrapText="1"/>
      <protection locked="0"/>
    </xf>
    <xf numFmtId="0" fontId="32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39" fontId="35" fillId="0" borderId="0" xfId="0" applyNumberFormat="1" applyFont="1" applyAlignment="1">
      <alignment horizontal="center"/>
    </xf>
    <xf numFmtId="0" fontId="33" fillId="40" borderId="0" xfId="0" applyFont="1" applyFill="1" applyAlignment="1">
      <alignment horizontal="center" wrapText="1"/>
    </xf>
    <xf numFmtId="0" fontId="40" fillId="40" borderId="37" xfId="0" applyFont="1" applyFill="1" applyBorder="1" applyAlignment="1">
      <alignment horizontal="center"/>
    </xf>
    <xf numFmtId="0" fontId="35" fillId="40" borderId="37" xfId="0" applyFont="1" applyFill="1" applyBorder="1" applyAlignment="1">
      <alignment horizontal="center" vertical="center"/>
    </xf>
    <xf numFmtId="39" fontId="33" fillId="40" borderId="0" xfId="0" applyNumberFormat="1" applyFont="1" applyFill="1" applyAlignment="1">
      <alignment horizontal="center"/>
    </xf>
    <xf numFmtId="0" fontId="33" fillId="40" borderId="0" xfId="0" applyFont="1" applyFill="1" applyAlignment="1">
      <alignment horizontal="center"/>
    </xf>
    <xf numFmtId="0" fontId="35" fillId="40" borderId="0" xfId="0" applyFont="1" applyFill="1" applyAlignment="1">
      <alignment horizontal="center"/>
    </xf>
    <xf numFmtId="0" fontId="34" fillId="0" borderId="0" xfId="0" applyFont="1" applyAlignment="1">
      <alignment horizontal="center" wrapText="1"/>
    </xf>
    <xf numFmtId="39" fontId="33" fillId="41" borderId="38" xfId="0" applyNumberFormat="1" applyFont="1" applyFill="1" applyBorder="1" applyAlignment="1">
      <alignment horizontal="center" wrapText="1"/>
    </xf>
    <xf numFmtId="49" fontId="33" fillId="41" borderId="38" xfId="0" applyNumberFormat="1" applyFont="1" applyFill="1" applyBorder="1" applyAlignment="1">
      <alignment horizontal="center" wrapText="1"/>
    </xf>
    <xf numFmtId="39" fontId="33" fillId="41" borderId="39" xfId="0" applyNumberFormat="1" applyFont="1" applyFill="1" applyBorder="1" applyAlignment="1">
      <alignment horizontal="center" wrapText="1"/>
    </xf>
    <xf numFmtId="39" fontId="33" fillId="41" borderId="40" xfId="0" applyNumberFormat="1" applyFont="1" applyFill="1" applyBorder="1" applyAlignment="1">
      <alignment horizontal="center" wrapText="1"/>
    </xf>
    <xf numFmtId="0" fontId="41" fillId="42" borderId="26" xfId="0" applyFont="1" applyFill="1" applyBorder="1" applyAlignment="1">
      <alignment horizontal="left" vertical="center"/>
    </xf>
    <xf numFmtId="0" fontId="34" fillId="0" borderId="0" xfId="0" applyFont="1"/>
    <xf numFmtId="0" fontId="35" fillId="43" borderId="34" xfId="0" applyFont="1" applyFill="1" applyBorder="1" applyAlignment="1">
      <alignment wrapText="1"/>
    </xf>
    <xf numFmtId="49" fontId="35" fillId="43" borderId="0" xfId="0" applyNumberFormat="1" applyFont="1" applyFill="1" applyAlignment="1">
      <alignment horizontal="center"/>
    </xf>
    <xf numFmtId="39" fontId="35" fillId="0" borderId="34" xfId="0" applyNumberFormat="1" applyFont="1" applyBorder="1"/>
    <xf numFmtId="39" fontId="35" fillId="0" borderId="0" xfId="0" applyNumberFormat="1" applyFont="1"/>
    <xf numFmtId="39" fontId="33" fillId="44" borderId="34" xfId="0" applyNumberFormat="1" applyFont="1" applyFill="1" applyBorder="1"/>
    <xf numFmtId="8" fontId="33" fillId="44" borderId="0" xfId="0" applyNumberFormat="1" applyFont="1" applyFill="1" applyAlignment="1">
      <alignment horizontal="center"/>
    </xf>
    <xf numFmtId="0" fontId="35" fillId="0" borderId="41" xfId="0" applyFont="1" applyBorder="1"/>
    <xf numFmtId="0" fontId="35" fillId="42" borderId="0" xfId="0" applyFont="1" applyFill="1" applyAlignment="1">
      <alignment horizontal="left"/>
    </xf>
    <xf numFmtId="0" fontId="33" fillId="0" borderId="42" xfId="0" applyFont="1" applyBorder="1" applyAlignment="1">
      <alignment horizontal="left" wrapText="1"/>
    </xf>
    <xf numFmtId="49" fontId="33" fillId="0" borderId="43" xfId="0" applyNumberFormat="1" applyFont="1" applyBorder="1" applyAlignment="1">
      <alignment horizontal="center"/>
    </xf>
    <xf numFmtId="43" fontId="33" fillId="0" borderId="34" xfId="0" applyNumberFormat="1" applyFont="1" applyBorder="1" applyProtection="1">
      <protection locked="0"/>
    </xf>
    <xf numFmtId="43" fontId="33" fillId="0" borderId="34" xfId="0" applyNumberFormat="1" applyFont="1" applyBorder="1"/>
    <xf numFmtId="43" fontId="33" fillId="42" borderId="39" xfId="0" applyNumberFormat="1" applyFont="1" applyFill="1" applyBorder="1"/>
    <xf numFmtId="0" fontId="35" fillId="42" borderId="0" xfId="0" applyFont="1" applyFill="1" applyAlignment="1">
      <alignment horizontal="left" wrapText="1"/>
    </xf>
    <xf numFmtId="0" fontId="34" fillId="45" borderId="0" xfId="0" applyFont="1" applyFill="1"/>
    <xf numFmtId="0" fontId="33" fillId="0" borderId="0" xfId="0" applyFont="1" applyAlignment="1">
      <alignment horizontal="left" wrapText="1"/>
    </xf>
    <xf numFmtId="49" fontId="33" fillId="0" borderId="44" xfId="0" applyNumberFormat="1" applyFont="1" applyBorder="1" applyAlignment="1">
      <alignment horizontal="center"/>
    </xf>
    <xf numFmtId="43" fontId="33" fillId="46" borderId="39" xfId="0" applyNumberFormat="1" applyFont="1" applyFill="1" applyBorder="1"/>
    <xf numFmtId="0" fontId="35" fillId="42" borderId="0" xfId="0" applyFont="1" applyFill="1" applyAlignment="1">
      <alignment horizontal="center" wrapText="1"/>
    </xf>
    <xf numFmtId="49" fontId="33" fillId="0" borderId="0" xfId="0" applyNumberFormat="1" applyFont="1" applyAlignment="1">
      <alignment horizontal="center"/>
    </xf>
    <xf numFmtId="0" fontId="33" fillId="42" borderId="45" xfId="0" applyFont="1" applyFill="1" applyBorder="1" applyAlignment="1">
      <alignment wrapText="1"/>
    </xf>
    <xf numFmtId="0" fontId="33" fillId="42" borderId="45" xfId="0" applyFont="1" applyFill="1" applyBorder="1" applyAlignment="1">
      <alignment horizontal="left" wrapText="1"/>
    </xf>
    <xf numFmtId="0" fontId="33" fillId="42" borderId="46" xfId="0" applyFont="1" applyFill="1" applyBorder="1" applyAlignment="1">
      <alignment wrapText="1"/>
    </xf>
    <xf numFmtId="165" fontId="33" fillId="0" borderId="0" xfId="0" applyNumberFormat="1" applyFont="1"/>
    <xf numFmtId="0" fontId="34" fillId="41" borderId="0" xfId="0" applyFont="1" applyFill="1"/>
    <xf numFmtId="43" fontId="33" fillId="44" borderId="34" xfId="0" applyNumberFormat="1" applyFont="1" applyFill="1" applyBorder="1"/>
    <xf numFmtId="43" fontId="33" fillId="44" borderId="39" xfId="0" applyNumberFormat="1" applyFont="1" applyFill="1" applyBorder="1"/>
    <xf numFmtId="0" fontId="33" fillId="0" borderId="34" xfId="0" applyFont="1" applyBorder="1" applyAlignment="1">
      <alignment horizontal="left" wrapText="1"/>
    </xf>
    <xf numFmtId="43" fontId="33" fillId="41" borderId="42" xfId="0" applyNumberFormat="1" applyFont="1" applyFill="1" applyBorder="1" applyProtection="1">
      <protection locked="0"/>
    </xf>
    <xf numFmtId="43" fontId="33" fillId="41" borderId="47" xfId="0" applyNumberFormat="1" applyFont="1" applyFill="1" applyBorder="1" applyProtection="1">
      <protection locked="0"/>
    </xf>
    <xf numFmtId="43" fontId="33" fillId="41" borderId="43" xfId="0" applyNumberFormat="1" applyFont="1" applyFill="1" applyBorder="1"/>
    <xf numFmtId="43" fontId="33" fillId="41" borderId="42" xfId="0" applyNumberFormat="1" applyFont="1" applyFill="1" applyBorder="1"/>
    <xf numFmtId="0" fontId="35" fillId="0" borderId="34" xfId="0" applyFont="1" applyBorder="1" applyAlignment="1">
      <alignment horizontal="left" wrapText="1"/>
    </xf>
    <xf numFmtId="43" fontId="33" fillId="41" borderId="34" xfId="0" applyNumberFormat="1" applyFont="1" applyFill="1" applyBorder="1"/>
    <xf numFmtId="43" fontId="33" fillId="41" borderId="24" xfId="0" applyNumberFormat="1" applyFont="1" applyFill="1" applyBorder="1"/>
    <xf numFmtId="43" fontId="33" fillId="41" borderId="0" xfId="0" applyNumberFormat="1" applyFont="1" applyFill="1"/>
    <xf numFmtId="43" fontId="33" fillId="0" borderId="42" xfId="0" applyNumberFormat="1" applyFont="1" applyBorder="1" applyProtection="1">
      <protection locked="0"/>
    </xf>
    <xf numFmtId="43" fontId="33" fillId="0" borderId="42" xfId="0" applyNumberFormat="1" applyFont="1" applyBorder="1"/>
    <xf numFmtId="0" fontId="35" fillId="43" borderId="42" xfId="0" applyFont="1" applyFill="1" applyBorder="1" applyAlignment="1">
      <alignment horizontal="left" wrapText="1"/>
    </xf>
    <xf numFmtId="49" fontId="33" fillId="43" borderId="43" xfId="0" applyNumberFormat="1" applyFont="1" applyFill="1" applyBorder="1" applyAlignment="1">
      <alignment horizontal="center"/>
    </xf>
    <xf numFmtId="0" fontId="35" fillId="0" borderId="42" xfId="0" applyFont="1" applyBorder="1" applyAlignment="1">
      <alignment horizontal="left" wrapText="1"/>
    </xf>
    <xf numFmtId="43" fontId="33" fillId="47" borderId="34" xfId="0" applyNumberFormat="1" applyFont="1" applyFill="1" applyBorder="1" applyProtection="1">
      <protection locked="0"/>
    </xf>
    <xf numFmtId="43" fontId="33" fillId="47" borderId="34" xfId="0" applyNumberFormat="1" applyFont="1" applyFill="1" applyBorder="1"/>
    <xf numFmtId="0" fontId="33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3" fillId="0" borderId="34" xfId="0" applyFont="1" applyBorder="1" applyAlignment="1">
      <alignment wrapText="1"/>
    </xf>
    <xf numFmtId="43" fontId="33" fillId="41" borderId="38" xfId="0" applyNumberFormat="1" applyFont="1" applyFill="1" applyBorder="1"/>
    <xf numFmtId="43" fontId="33" fillId="41" borderId="48" xfId="0" applyNumberFormat="1" applyFont="1" applyFill="1" applyBorder="1"/>
    <xf numFmtId="0" fontId="35" fillId="43" borderId="42" xfId="0" applyFont="1" applyFill="1" applyBorder="1" applyAlignment="1">
      <alignment wrapText="1"/>
    </xf>
    <xf numFmtId="0" fontId="35" fillId="0" borderId="42" xfId="0" applyFont="1" applyBorder="1" applyAlignment="1">
      <alignment wrapText="1"/>
    </xf>
    <xf numFmtId="0" fontId="33" fillId="43" borderId="0" xfId="0" applyFont="1" applyFill="1"/>
    <xf numFmtId="0" fontId="36" fillId="0" borderId="0" xfId="0" applyFont="1"/>
    <xf numFmtId="0" fontId="33" fillId="0" borderId="42" xfId="0" applyFont="1" applyBorder="1" applyAlignment="1">
      <alignment wrapText="1"/>
    </xf>
    <xf numFmtId="43" fontId="33" fillId="41" borderId="49" xfId="0" applyNumberFormat="1" applyFont="1" applyFill="1" applyBorder="1"/>
    <xf numFmtId="43" fontId="33" fillId="0" borderId="50" xfId="0" applyNumberFormat="1" applyFont="1" applyBorder="1"/>
    <xf numFmtId="43" fontId="33" fillId="41" borderId="38" xfId="0" applyNumberFormat="1" applyFont="1" applyFill="1" applyBorder="1" applyAlignment="1" applyProtection="1">
      <alignment horizontal="right"/>
      <protection locked="0"/>
    </xf>
    <xf numFmtId="43" fontId="33" fillId="41" borderId="38" xfId="0" applyNumberFormat="1" applyFont="1" applyFill="1" applyBorder="1" applyAlignment="1">
      <alignment horizontal="right"/>
    </xf>
    <xf numFmtId="43" fontId="33" fillId="41" borderId="48" xfId="0" applyNumberFormat="1" applyFont="1" applyFill="1" applyBorder="1" applyAlignment="1">
      <alignment horizontal="right"/>
    </xf>
    <xf numFmtId="43" fontId="33" fillId="0" borderId="38" xfId="0" applyNumberFormat="1" applyFont="1" applyBorder="1"/>
    <xf numFmtId="43" fontId="33" fillId="42" borderId="51" xfId="0" applyNumberFormat="1" applyFont="1" applyFill="1" applyBorder="1"/>
    <xf numFmtId="0" fontId="35" fillId="0" borderId="34" xfId="0" applyFont="1" applyBorder="1" applyAlignment="1">
      <alignment wrapText="1"/>
    </xf>
    <xf numFmtId="43" fontId="33" fillId="0" borderId="52" xfId="0" applyNumberFormat="1" applyFont="1" applyBorder="1"/>
    <xf numFmtId="49" fontId="33" fillId="43" borderId="0" xfId="0" applyNumberFormat="1" applyFont="1" applyFill="1" applyAlignment="1">
      <alignment horizontal="center"/>
    </xf>
    <xf numFmtId="43" fontId="33" fillId="0" borderId="42" xfId="0" applyNumberFormat="1" applyFont="1" applyBorder="1" applyAlignment="1">
      <alignment horizontal="right"/>
    </xf>
    <xf numFmtId="43" fontId="33" fillId="0" borderId="34" xfId="0" applyNumberFormat="1" applyFont="1" applyBorder="1" applyAlignment="1">
      <alignment horizontal="right"/>
    </xf>
    <xf numFmtId="43" fontId="33" fillId="44" borderId="34" xfId="0" applyNumberFormat="1" applyFont="1" applyFill="1" applyBorder="1" applyAlignment="1">
      <alignment horizontal="right"/>
    </xf>
    <xf numFmtId="165" fontId="37" fillId="0" borderId="0" xfId="0" applyNumberFormat="1" applyFont="1"/>
    <xf numFmtId="43" fontId="33" fillId="45" borderId="39" xfId="0" applyNumberFormat="1" applyFont="1" applyFill="1" applyBorder="1"/>
    <xf numFmtId="43" fontId="33" fillId="43" borderId="35" xfId="0" applyNumberFormat="1" applyFont="1" applyFill="1" applyBorder="1"/>
    <xf numFmtId="43" fontId="33" fillId="43" borderId="34" xfId="0" applyNumberFormat="1" applyFont="1" applyFill="1" applyBorder="1"/>
    <xf numFmtId="49" fontId="35" fillId="0" borderId="0" xfId="0" applyNumberFormat="1" applyFont="1" applyAlignment="1">
      <alignment horizontal="center"/>
    </xf>
    <xf numFmtId="43" fontId="33" fillId="48" borderId="39" xfId="0" applyNumberFormat="1" applyFont="1" applyFill="1" applyBorder="1"/>
    <xf numFmtId="0" fontId="35" fillId="0" borderId="0" xfId="0" applyFont="1" applyAlignment="1">
      <alignment horizontal="left" wrapText="1"/>
    </xf>
    <xf numFmtId="43" fontId="33" fillId="0" borderId="0" xfId="0" applyNumberFormat="1" applyFont="1" applyProtection="1">
      <protection locked="0"/>
    </xf>
    <xf numFmtId="43" fontId="33" fillId="0" borderId="0" xfId="0" applyNumberFormat="1" applyFont="1"/>
    <xf numFmtId="49" fontId="35" fillId="43" borderId="38" xfId="0" applyNumberFormat="1" applyFont="1" applyFill="1" applyBorder="1" applyAlignment="1">
      <alignment horizontal="center"/>
    </xf>
    <xf numFmtId="43" fontId="33" fillId="43" borderId="38" xfId="0" applyNumberFormat="1" applyFont="1" applyFill="1" applyBorder="1" applyProtection="1">
      <protection locked="0"/>
    </xf>
    <xf numFmtId="49" fontId="35" fillId="43" borderId="53" xfId="0" applyNumberFormat="1" applyFont="1" applyFill="1" applyBorder="1" applyAlignment="1">
      <alignment horizontal="center"/>
    </xf>
    <xf numFmtId="43" fontId="33" fillId="43" borderId="53" xfId="0" applyNumberFormat="1" applyFont="1" applyFill="1" applyBorder="1" applyAlignment="1" applyProtection="1">
      <alignment horizontal="center"/>
      <protection locked="0"/>
    </xf>
    <xf numFmtId="0" fontId="35" fillId="43" borderId="50" xfId="0" applyFont="1" applyFill="1" applyBorder="1" applyAlignment="1">
      <alignment wrapText="1"/>
    </xf>
    <xf numFmtId="49" fontId="35" fillId="43" borderId="48" xfId="0" applyNumberFormat="1" applyFont="1" applyFill="1" applyBorder="1" applyAlignment="1">
      <alignment horizontal="center"/>
    </xf>
    <xf numFmtId="43" fontId="33" fillId="43" borderId="48" xfId="0" applyNumberFormat="1" applyFont="1" applyFill="1" applyBorder="1" applyAlignment="1" applyProtection="1">
      <alignment horizontal="center"/>
      <protection locked="0"/>
    </xf>
    <xf numFmtId="43" fontId="33" fillId="0" borderId="37" xfId="0" applyNumberFormat="1" applyFont="1" applyBorder="1" applyProtection="1">
      <protection locked="0"/>
    </xf>
    <xf numFmtId="43" fontId="42" fillId="42" borderId="39" xfId="0" applyNumberFormat="1" applyFont="1" applyFill="1" applyBorder="1"/>
    <xf numFmtId="39" fontId="33" fillId="0" borderId="36" xfId="0" applyNumberFormat="1" applyFont="1" applyBorder="1"/>
    <xf numFmtId="39" fontId="33" fillId="0" borderId="0" xfId="0" applyNumberFormat="1" applyFont="1"/>
    <xf numFmtId="0" fontId="33" fillId="43" borderId="34" xfId="0" applyFont="1" applyFill="1" applyBorder="1" applyAlignment="1">
      <alignment horizontal="right" wrapText="1"/>
    </xf>
    <xf numFmtId="49" fontId="37" fillId="43" borderId="0" xfId="0" applyNumberFormat="1" applyFont="1" applyFill="1" applyAlignment="1">
      <alignment horizontal="center"/>
    </xf>
    <xf numFmtId="39" fontId="33" fillId="0" borderId="0" xfId="0" applyNumberFormat="1" applyFont="1" applyAlignment="1">
      <alignment horizontal="right"/>
    </xf>
    <xf numFmtId="39" fontId="33" fillId="0" borderId="43" xfId="0" applyNumberFormat="1" applyFont="1" applyBorder="1"/>
    <xf numFmtId="0" fontId="7" fillId="0" borderId="0" xfId="0" applyFont="1"/>
    <xf numFmtId="166" fontId="35" fillId="0" borderId="0" xfId="0" applyNumberFormat="1" applyFont="1"/>
    <xf numFmtId="39" fontId="43" fillId="0" borderId="0" xfId="0" applyNumberFormat="1" applyFont="1"/>
    <xf numFmtId="0" fontId="33" fillId="0" borderId="0" xfId="0" applyFont="1" applyAlignment="1">
      <alignment wrapText="1"/>
    </xf>
    <xf numFmtId="0" fontId="35" fillId="41" borderId="54" xfId="0" applyFont="1" applyFill="1" applyBorder="1"/>
    <xf numFmtId="0" fontId="35" fillId="41" borderId="55" xfId="0" applyFont="1" applyFill="1" applyBorder="1"/>
    <xf numFmtId="39" fontId="33" fillId="41" borderId="56" xfId="0" applyNumberFormat="1" applyFont="1" applyFill="1" applyBorder="1"/>
    <xf numFmtId="0" fontId="37" fillId="48" borderId="46" xfId="0" applyFont="1" applyFill="1" applyBorder="1"/>
    <xf numFmtId="0" fontId="37" fillId="48" borderId="57" xfId="0" applyFont="1" applyFill="1" applyBorder="1"/>
    <xf numFmtId="0" fontId="37" fillId="0" borderId="0" xfId="0" applyFont="1" applyAlignment="1">
      <alignment wrapText="1"/>
    </xf>
    <xf numFmtId="0" fontId="33" fillId="43" borderId="0" xfId="0" applyFont="1" applyFill="1" applyAlignment="1">
      <alignment wrapText="1"/>
    </xf>
    <xf numFmtId="39" fontId="37" fillId="0" borderId="0" xfId="0" applyNumberFormat="1" applyFont="1"/>
    <xf numFmtId="0" fontId="37" fillId="48" borderId="54" xfId="0" applyFont="1" applyFill="1" applyBorder="1"/>
    <xf numFmtId="0" fontId="37" fillId="48" borderId="56" xfId="0" applyFont="1" applyFill="1" applyBorder="1"/>
    <xf numFmtId="165" fontId="37" fillId="43" borderId="0" xfId="0" applyNumberFormat="1" applyFont="1" applyFill="1" applyAlignment="1">
      <alignment wrapText="1"/>
    </xf>
    <xf numFmtId="165" fontId="33" fillId="43" borderId="0" xfId="0" applyNumberFormat="1" applyFont="1" applyFill="1" applyAlignment="1">
      <alignment wrapText="1"/>
    </xf>
    <xf numFmtId="165" fontId="37" fillId="43" borderId="37" xfId="0" applyNumberFormat="1" applyFont="1" applyFill="1" applyBorder="1" applyAlignment="1">
      <alignment wrapText="1"/>
    </xf>
    <xf numFmtId="49" fontId="37" fillId="43" borderId="37" xfId="0" applyNumberFormat="1" applyFont="1" applyFill="1" applyBorder="1" applyAlignment="1">
      <alignment horizontal="center"/>
    </xf>
    <xf numFmtId="0" fontId="37" fillId="48" borderId="26" xfId="0" applyFont="1" applyFill="1" applyBorder="1" applyAlignment="1">
      <alignment wrapText="1"/>
    </xf>
    <xf numFmtId="49" fontId="33" fillId="48" borderId="26" xfId="0" applyNumberFormat="1" applyFont="1" applyFill="1" applyBorder="1" applyAlignment="1">
      <alignment wrapText="1"/>
    </xf>
    <xf numFmtId="0" fontId="37" fillId="48" borderId="0" xfId="0" applyFont="1" applyFill="1" applyAlignment="1">
      <alignment wrapText="1"/>
    </xf>
    <xf numFmtId="49" fontId="33" fillId="48" borderId="0" xfId="0" applyNumberFormat="1" applyFont="1" applyFill="1" applyAlignment="1">
      <alignment wrapText="1"/>
    </xf>
    <xf numFmtId="39" fontId="33" fillId="42" borderId="0" xfId="0" applyNumberFormat="1" applyFont="1" applyFill="1"/>
    <xf numFmtId="44" fontId="5" fillId="0" borderId="0" xfId="4" applyNumberFormat="1" applyFont="1"/>
    <xf numFmtId="0" fontId="4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4" fontId="45" fillId="0" borderId="0" xfId="0" applyNumberFormat="1" applyFont="1"/>
    <xf numFmtId="4" fontId="4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45" fillId="0" borderId="58" xfId="0" applyNumberFormat="1" applyFont="1" applyBorder="1"/>
    <xf numFmtId="4" fontId="45" fillId="0" borderId="62" xfId="0" applyNumberFormat="1" applyFont="1" applyBorder="1"/>
    <xf numFmtId="4" fontId="45" fillId="0" borderId="63" xfId="0" applyNumberFormat="1" applyFont="1" applyBorder="1"/>
    <xf numFmtId="4" fontId="45" fillId="0" borderId="26" xfId="0" applyNumberFormat="1" applyFont="1" applyBorder="1"/>
    <xf numFmtId="4" fontId="45" fillId="0" borderId="59" xfId="0" applyNumberFormat="1" applyFont="1" applyBorder="1"/>
    <xf numFmtId="4" fontId="45" fillId="0" borderId="60" xfId="0" applyNumberFormat="1" applyFont="1" applyBorder="1"/>
    <xf numFmtId="0" fontId="6" fillId="0" borderId="64" xfId="0" applyFont="1" applyBorder="1" applyAlignment="1">
      <alignment horizontal="center"/>
    </xf>
    <xf numFmtId="4" fontId="45" fillId="0" borderId="45" xfId="0" applyNumberFormat="1" applyFont="1" applyBorder="1" applyAlignment="1">
      <alignment horizontal="left"/>
    </xf>
    <xf numFmtId="44" fontId="8" fillId="42" borderId="65" xfId="0" applyNumberFormat="1" applyFont="1" applyFill="1" applyBorder="1" applyProtection="1">
      <protection locked="0"/>
    </xf>
    <xf numFmtId="44" fontId="8" fillId="42" borderId="66" xfId="0" applyNumberFormat="1" applyFont="1" applyFill="1" applyBorder="1" applyProtection="1">
      <protection locked="0"/>
    </xf>
    <xf numFmtId="44" fontId="8" fillId="42" borderId="41" xfId="0" applyNumberFormat="1" applyFont="1" applyFill="1" applyBorder="1" applyProtection="1">
      <protection locked="0"/>
    </xf>
    <xf numFmtId="44" fontId="45" fillId="0" borderId="61" xfId="0" applyNumberFormat="1" applyFont="1" applyBorder="1"/>
    <xf numFmtId="9" fontId="45" fillId="0" borderId="41" xfId="0" applyNumberFormat="1" applyFont="1" applyBorder="1"/>
    <xf numFmtId="43" fontId="45" fillId="42" borderId="0" xfId="0" applyNumberFormat="1" applyFont="1" applyFill="1"/>
    <xf numFmtId="4" fontId="45" fillId="0" borderId="61" xfId="0" applyNumberFormat="1" applyFont="1" applyBorder="1"/>
    <xf numFmtId="4" fontId="45" fillId="0" borderId="41" xfId="0" applyNumberFormat="1" applyFont="1" applyBorder="1"/>
    <xf numFmtId="4" fontId="45" fillId="0" borderId="45" xfId="0" applyNumberFormat="1" applyFont="1" applyBorder="1" applyAlignment="1">
      <alignment horizontal="left" indent="3"/>
    </xf>
    <xf numFmtId="3" fontId="45" fillId="0" borderId="0" xfId="0" applyNumberFormat="1" applyFont="1"/>
    <xf numFmtId="44" fontId="8" fillId="42" borderId="67" xfId="0" applyNumberFormat="1" applyFont="1" applyFill="1" applyBorder="1" applyProtection="1">
      <protection locked="0"/>
    </xf>
    <xf numFmtId="44" fontId="8" fillId="42" borderId="68" xfId="0" applyNumberFormat="1" applyFont="1" applyFill="1" applyBorder="1" applyProtection="1">
      <protection locked="0"/>
    </xf>
    <xf numFmtId="44" fontId="45" fillId="0" borderId="69" xfId="0" applyNumberFormat="1" applyFont="1" applyBorder="1"/>
    <xf numFmtId="4" fontId="45" fillId="0" borderId="45" xfId="0" applyNumberFormat="1" applyFont="1" applyBorder="1"/>
    <xf numFmtId="4" fontId="45" fillId="0" borderId="46" xfId="0" applyNumberFormat="1" applyFont="1" applyBorder="1" applyAlignment="1">
      <alignment horizontal="right"/>
    </xf>
    <xf numFmtId="44" fontId="45" fillId="0" borderId="70" xfId="0" applyNumberFormat="1" applyFont="1" applyBorder="1"/>
    <xf numFmtId="9" fontId="45" fillId="0" borderId="57" xfId="0" applyNumberFormat="1" applyFont="1" applyBorder="1"/>
    <xf numFmtId="4" fontId="33" fillId="0" borderId="26" xfId="0" applyNumberFormat="1" applyFont="1" applyBorder="1" applyAlignment="1">
      <alignment wrapText="1"/>
    </xf>
    <xf numFmtId="44" fontId="45" fillId="42" borderId="0" xfId="0" applyNumberFormat="1" applyFont="1" applyFill="1"/>
    <xf numFmtId="164" fontId="45" fillId="0" borderId="0" xfId="0" applyNumberFormat="1" applyFont="1"/>
    <xf numFmtId="4" fontId="33" fillId="0" borderId="0" xfId="0" applyNumberFormat="1" applyFont="1" applyAlignment="1">
      <alignment wrapText="1"/>
    </xf>
    <xf numFmtId="0" fontId="6" fillId="0" borderId="0" xfId="0" applyFont="1" applyAlignment="1">
      <alignment horizontal="right"/>
    </xf>
    <xf numFmtId="0" fontId="45" fillId="0" borderId="0" xfId="1375" applyFont="1"/>
    <xf numFmtId="0" fontId="6" fillId="0" borderId="0" xfId="1375" applyFont="1" applyAlignment="1">
      <alignment horizontal="right"/>
    </xf>
    <xf numFmtId="0" fontId="6" fillId="0" borderId="0" xfId="1375" applyFont="1"/>
    <xf numFmtId="0" fontId="6" fillId="0" borderId="0" xfId="1375" applyFont="1" applyAlignment="1">
      <alignment horizontal="center"/>
    </xf>
    <xf numFmtId="0" fontId="6" fillId="0" borderId="0" xfId="1375" applyFont="1" applyAlignment="1">
      <alignment horizontal="left"/>
    </xf>
    <xf numFmtId="43" fontId="45" fillId="42" borderId="0" xfId="1375" applyNumberFormat="1" applyFont="1" applyFill="1"/>
    <xf numFmtId="4" fontId="45" fillId="0" borderId="0" xfId="1375" applyNumberFormat="1" applyFont="1"/>
    <xf numFmtId="4" fontId="45" fillId="0" borderId="0" xfId="1375" applyNumberFormat="1" applyFont="1" applyAlignment="1">
      <alignment horizontal="center"/>
    </xf>
    <xf numFmtId="4" fontId="45" fillId="0" borderId="58" xfId="1375" applyNumberFormat="1" applyFont="1" applyBorder="1"/>
    <xf numFmtId="4" fontId="45" fillId="0" borderId="59" xfId="1375" applyNumberFormat="1" applyFont="1" applyBorder="1"/>
    <xf numFmtId="4" fontId="45" fillId="0" borderId="26" xfId="1375" applyNumberFormat="1" applyFont="1" applyBorder="1"/>
    <xf numFmtId="4" fontId="45" fillId="0" borderId="60" xfId="1375" applyNumberFormat="1" applyFont="1" applyBorder="1"/>
    <xf numFmtId="0" fontId="6" fillId="0" borderId="64" xfId="1375" applyFont="1" applyBorder="1" applyAlignment="1">
      <alignment horizontal="center"/>
    </xf>
    <xf numFmtId="4" fontId="45" fillId="0" borderId="45" xfId="1375" applyNumberFormat="1" applyFont="1" applyBorder="1" applyAlignment="1">
      <alignment horizontal="left"/>
    </xf>
    <xf numFmtId="44" fontId="45" fillId="0" borderId="61" xfId="1375" applyNumberFormat="1" applyFont="1" applyBorder="1"/>
    <xf numFmtId="9" fontId="45" fillId="0" borderId="41" xfId="1375" applyNumberFormat="1" applyFont="1" applyBorder="1"/>
    <xf numFmtId="4" fontId="45" fillId="0" borderId="61" xfId="1375" applyNumberFormat="1" applyFont="1" applyBorder="1"/>
    <xf numFmtId="4" fontId="45" fillId="0" borderId="41" xfId="1375" applyNumberFormat="1" applyFont="1" applyBorder="1"/>
    <xf numFmtId="3" fontId="45" fillId="0" borderId="0" xfId="1375" applyNumberFormat="1" applyFont="1"/>
    <xf numFmtId="44" fontId="45" fillId="0" borderId="69" xfId="1375" applyNumberFormat="1" applyFont="1" applyBorder="1"/>
    <xf numFmtId="4" fontId="45" fillId="0" borderId="45" xfId="1375" applyNumberFormat="1" applyFont="1" applyBorder="1"/>
    <xf numFmtId="4" fontId="45" fillId="0" borderId="46" xfId="1375" applyNumberFormat="1" applyFont="1" applyBorder="1" applyAlignment="1">
      <alignment horizontal="right"/>
    </xf>
    <xf numFmtId="44" fontId="45" fillId="0" borderId="70" xfId="1375" applyNumberFormat="1" applyFont="1" applyBorder="1"/>
    <xf numFmtId="9" fontId="45" fillId="0" borderId="57" xfId="1375" applyNumberFormat="1" applyFont="1" applyBorder="1"/>
    <xf numFmtId="4" fontId="33" fillId="0" borderId="26" xfId="1375" applyNumberFormat="1" applyFont="1" applyBorder="1" applyAlignment="1">
      <alignment wrapText="1"/>
    </xf>
    <xf numFmtId="44" fontId="45" fillId="42" borderId="0" xfId="1375" applyNumberFormat="1" applyFont="1" applyFill="1"/>
    <xf numFmtId="164" fontId="45" fillId="0" borderId="0" xfId="1375" applyNumberFormat="1" applyFont="1"/>
    <xf numFmtId="4" fontId="33" fillId="0" borderId="0" xfId="1375" applyNumberFormat="1" applyFont="1" applyAlignment="1">
      <alignment wrapText="1"/>
    </xf>
    <xf numFmtId="167" fontId="6" fillId="0" borderId="0" xfId="1375" applyNumberFormat="1" applyFont="1" applyAlignment="1">
      <alignment horizontal="center"/>
    </xf>
    <xf numFmtId="4" fontId="45" fillId="0" borderId="45" xfId="1375" applyNumberFormat="1" applyFont="1" applyBorder="1" applyAlignment="1">
      <alignment horizontal="left" indent="3"/>
    </xf>
    <xf numFmtId="44" fontId="8" fillId="42" borderId="41" xfId="1375" applyNumberFormat="1" applyFont="1" applyFill="1" applyBorder="1" applyProtection="1">
      <protection locked="0"/>
    </xf>
    <xf numFmtId="4" fontId="45" fillId="0" borderId="62" xfId="1375" applyNumberFormat="1" applyFont="1" applyBorder="1"/>
    <xf numFmtId="4" fontId="45" fillId="0" borderId="63" xfId="1375" applyNumberFormat="1" applyFont="1" applyBorder="1"/>
    <xf numFmtId="44" fontId="8" fillId="42" borderId="65" xfId="1375" applyNumberFormat="1" applyFont="1" applyFill="1" applyBorder="1" applyProtection="1">
      <protection locked="0"/>
    </xf>
    <xf numFmtId="44" fontId="8" fillId="42" borderId="66" xfId="1375" applyNumberFormat="1" applyFont="1" applyFill="1" applyBorder="1" applyProtection="1">
      <protection locked="0"/>
    </xf>
    <xf numFmtId="44" fontId="8" fillId="42" borderId="67" xfId="1375" applyNumberFormat="1" applyFont="1" applyFill="1" applyBorder="1" applyProtection="1">
      <protection locked="0"/>
    </xf>
    <xf numFmtId="44" fontId="8" fillId="42" borderId="68" xfId="1375" applyNumberFormat="1" applyFont="1" applyFill="1" applyBorder="1" applyProtection="1">
      <protection locked="0"/>
    </xf>
    <xf numFmtId="43" fontId="33" fillId="42" borderId="34" xfId="0" applyNumberFormat="1" applyFont="1" applyFill="1" applyBorder="1" applyProtection="1">
      <protection locked="0"/>
    </xf>
    <xf numFmtId="43" fontId="33" fillId="50" borderId="34" xfId="0" applyNumberFormat="1" applyFont="1" applyFill="1" applyBorder="1" applyProtection="1">
      <protection locked="0"/>
    </xf>
    <xf numFmtId="43" fontId="33" fillId="51" borderId="34" xfId="0" applyNumberFormat="1" applyFont="1" applyFill="1" applyBorder="1"/>
    <xf numFmtId="0" fontId="47" fillId="53" borderId="0" xfId="0" applyFont="1" applyFill="1" applyAlignment="1">
      <alignment horizontal="left" wrapText="1"/>
    </xf>
    <xf numFmtId="49" fontId="47" fillId="53" borderId="0" xfId="0" applyNumberFormat="1" applyFont="1" applyFill="1" applyAlignment="1">
      <alignment horizontal="center"/>
    </xf>
    <xf numFmtId="43" fontId="33" fillId="54" borderId="34" xfId="0" applyNumberFormat="1" applyFont="1" applyFill="1" applyBorder="1" applyProtection="1">
      <protection locked="0"/>
    </xf>
    <xf numFmtId="0" fontId="47" fillId="0" borderId="0" xfId="0" applyFont="1" applyAlignment="1">
      <alignment horizontal="left" wrapText="1"/>
    </xf>
    <xf numFmtId="49" fontId="47" fillId="0" borderId="0" xfId="0" applyNumberFormat="1" applyFont="1" applyAlignment="1">
      <alignment horizontal="center"/>
    </xf>
    <xf numFmtId="43" fontId="33" fillId="41" borderId="71" xfId="0" applyNumberFormat="1" applyFont="1" applyFill="1" applyBorder="1"/>
    <xf numFmtId="43" fontId="33" fillId="48" borderId="34" xfId="0" applyNumberFormat="1" applyFont="1" applyFill="1" applyBorder="1"/>
    <xf numFmtId="43" fontId="33" fillId="55" borderId="34" xfId="0" applyNumberFormat="1" applyFont="1" applyFill="1" applyBorder="1" applyProtection="1">
      <protection locked="0"/>
    </xf>
    <xf numFmtId="39" fontId="33" fillId="42" borderId="43" xfId="0" applyNumberFormat="1" applyFont="1" applyFill="1" applyBorder="1"/>
    <xf numFmtId="39" fontId="32" fillId="0" borderId="0" xfId="0" applyNumberFormat="1" applyFont="1"/>
    <xf numFmtId="44" fontId="32" fillId="49" borderId="39" xfId="0" applyNumberFormat="1" applyFont="1" applyFill="1" applyBorder="1"/>
    <xf numFmtId="0" fontId="48" fillId="52" borderId="0" xfId="0" applyFont="1" applyFill="1" applyAlignment="1">
      <alignment horizontal="left" wrapText="1"/>
    </xf>
    <xf numFmtId="49" fontId="48" fillId="52" borderId="0" xfId="0" applyNumberFormat="1" applyFont="1" applyFill="1" applyAlignment="1">
      <alignment horizontal="center"/>
    </xf>
    <xf numFmtId="0" fontId="48" fillId="51" borderId="0" xfId="0" applyFont="1" applyFill="1" applyAlignment="1">
      <alignment horizontal="left" wrapText="1"/>
    </xf>
    <xf numFmtId="49" fontId="48" fillId="51" borderId="0" xfId="0" applyNumberFormat="1" applyFont="1" applyFill="1" applyAlignment="1">
      <alignment horizontal="center"/>
    </xf>
    <xf numFmtId="0" fontId="48" fillId="51" borderId="34" xfId="0" applyFont="1" applyFill="1" applyBorder="1" applyAlignment="1">
      <alignment wrapText="1"/>
    </xf>
    <xf numFmtId="43" fontId="47" fillId="0" borderId="34" xfId="0" applyNumberFormat="1" applyFont="1" applyBorder="1" applyProtection="1">
      <protection locked="0"/>
    </xf>
    <xf numFmtId="4" fontId="5" fillId="0" borderId="0" xfId="4" applyNumberFormat="1" applyFont="1" applyBorder="1"/>
    <xf numFmtId="4" fontId="3" fillId="15" borderId="31" xfId="4" applyNumberFormat="1" applyFont="1" applyFill="1" applyBorder="1" applyAlignment="1">
      <alignment horizontal="center"/>
    </xf>
    <xf numFmtId="4" fontId="3" fillId="15" borderId="32" xfId="4" applyNumberFormat="1" applyFont="1" applyFill="1" applyBorder="1" applyAlignment="1">
      <alignment horizontal="center" wrapText="1"/>
    </xf>
    <xf numFmtId="4" fontId="3" fillId="15" borderId="12" xfId="4" applyNumberFormat="1" applyFont="1" applyFill="1" applyBorder="1" applyAlignment="1">
      <alignment horizontal="center"/>
    </xf>
    <xf numFmtId="4" fontId="3" fillId="15" borderId="11" xfId="4" applyNumberFormat="1" applyFont="1" applyFill="1" applyBorder="1" applyAlignment="1">
      <alignment horizontal="center"/>
    </xf>
    <xf numFmtId="4" fontId="3" fillId="15" borderId="13" xfId="4" applyNumberFormat="1" applyFont="1" applyFill="1" applyBorder="1" applyAlignment="1">
      <alignment horizontal="center"/>
    </xf>
    <xf numFmtId="4" fontId="3" fillId="15" borderId="14" xfId="4" applyNumberFormat="1" applyFont="1" applyFill="1" applyBorder="1" applyAlignment="1">
      <alignment horizontal="center"/>
    </xf>
    <xf numFmtId="4" fontId="3" fillId="15" borderId="27" xfId="4" applyNumberFormat="1" applyFont="1" applyFill="1" applyBorder="1" applyAlignment="1">
      <alignment horizontal="center" wrapText="1"/>
    </xf>
    <xf numFmtId="4" fontId="3" fillId="15" borderId="25" xfId="4" applyNumberFormat="1" applyFont="1" applyFill="1" applyBorder="1" applyAlignment="1">
      <alignment horizontal="center" wrapText="1"/>
    </xf>
  </cellXfs>
  <cellStyles count="1392">
    <cellStyle name="20% - Accent1 2" xfId="5" xr:uid="{00000000-0005-0000-0000-000000000000}"/>
    <cellStyle name="20% - Accent1 2 2" xfId="6" xr:uid="{00000000-0005-0000-0000-000001000000}"/>
    <cellStyle name="20% - Accent2 2" xfId="7" xr:uid="{00000000-0005-0000-0000-000002000000}"/>
    <cellStyle name="20% - Accent2 2 2" xfId="8" xr:uid="{00000000-0005-0000-0000-000003000000}"/>
    <cellStyle name="20% - Accent3 2" xfId="9" xr:uid="{00000000-0005-0000-0000-000004000000}"/>
    <cellStyle name="20% - Accent3 2 2" xfId="10" xr:uid="{00000000-0005-0000-0000-000005000000}"/>
    <cellStyle name="20% - Accent4 2" xfId="11" xr:uid="{00000000-0005-0000-0000-000006000000}"/>
    <cellStyle name="20% - Accent4 2 2" xfId="12" xr:uid="{00000000-0005-0000-0000-000007000000}"/>
    <cellStyle name="20% - Accent5 2" xfId="13" xr:uid="{00000000-0005-0000-0000-000008000000}"/>
    <cellStyle name="20% - Accent5 2 2" xfId="14" xr:uid="{00000000-0005-0000-0000-000009000000}"/>
    <cellStyle name="20% - Accent6 2" xfId="15" xr:uid="{00000000-0005-0000-0000-00000A000000}"/>
    <cellStyle name="20% - Accent6 2 2" xfId="16" xr:uid="{00000000-0005-0000-0000-00000B000000}"/>
    <cellStyle name="40% - Accent1 2" xfId="17" xr:uid="{00000000-0005-0000-0000-00000C000000}"/>
    <cellStyle name="40% - Accent1 2 2" xfId="18" xr:uid="{00000000-0005-0000-0000-00000D000000}"/>
    <cellStyle name="40% - Accent2 2" xfId="19" xr:uid="{00000000-0005-0000-0000-00000E000000}"/>
    <cellStyle name="40% - Accent2 2 2" xfId="20" xr:uid="{00000000-0005-0000-0000-00000F000000}"/>
    <cellStyle name="40% - Accent3 2" xfId="21" xr:uid="{00000000-0005-0000-0000-000010000000}"/>
    <cellStyle name="40% - Accent3 2 2" xfId="22" xr:uid="{00000000-0005-0000-0000-000011000000}"/>
    <cellStyle name="40% - Accent4 2" xfId="23" xr:uid="{00000000-0005-0000-0000-000012000000}"/>
    <cellStyle name="40% - Accent4 2 2" xfId="24" xr:uid="{00000000-0005-0000-0000-000013000000}"/>
    <cellStyle name="40% - Accent5 2" xfId="25" xr:uid="{00000000-0005-0000-0000-000014000000}"/>
    <cellStyle name="40% - Accent5 2 2" xfId="26" xr:uid="{00000000-0005-0000-0000-000015000000}"/>
    <cellStyle name="40% - Accent6 2" xfId="27" xr:uid="{00000000-0005-0000-0000-000016000000}"/>
    <cellStyle name="40% - Accent6 2 2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Accent1 2" xfId="35" xr:uid="{00000000-0005-0000-0000-00001E000000}"/>
    <cellStyle name="Accent2 2" xfId="36" xr:uid="{00000000-0005-0000-0000-00001F000000}"/>
    <cellStyle name="Accent3 2" xfId="37" xr:uid="{00000000-0005-0000-0000-000020000000}"/>
    <cellStyle name="Accent4 2" xfId="38" xr:uid="{00000000-0005-0000-0000-000021000000}"/>
    <cellStyle name="Accent5 2" xfId="39" xr:uid="{00000000-0005-0000-0000-000022000000}"/>
    <cellStyle name="Accent6 2" xfId="40" xr:uid="{00000000-0005-0000-0000-000023000000}"/>
    <cellStyle name="Bad 2" xfId="41" xr:uid="{00000000-0005-0000-0000-000024000000}"/>
    <cellStyle name="Calculation 2" xfId="42" xr:uid="{00000000-0005-0000-0000-000025000000}"/>
    <cellStyle name="Calculation 2 10" xfId="172" xr:uid="{00000000-0005-0000-0000-000026000000}"/>
    <cellStyle name="Calculation 2 10 2" xfId="173" xr:uid="{00000000-0005-0000-0000-000027000000}"/>
    <cellStyle name="Calculation 2 11" xfId="174" xr:uid="{00000000-0005-0000-0000-000028000000}"/>
    <cellStyle name="Calculation 2 11 2" xfId="175" xr:uid="{00000000-0005-0000-0000-000029000000}"/>
    <cellStyle name="Calculation 2 12" xfId="176" xr:uid="{00000000-0005-0000-0000-00002A000000}"/>
    <cellStyle name="Calculation 2 12 2" xfId="177" xr:uid="{00000000-0005-0000-0000-00002B000000}"/>
    <cellStyle name="Calculation 2 13" xfId="178" xr:uid="{00000000-0005-0000-0000-00002C000000}"/>
    <cellStyle name="Calculation 2 13 2" xfId="179" xr:uid="{00000000-0005-0000-0000-00002D000000}"/>
    <cellStyle name="Calculation 2 14" xfId="180" xr:uid="{00000000-0005-0000-0000-00002E000000}"/>
    <cellStyle name="Calculation 2 14 2" xfId="181" xr:uid="{00000000-0005-0000-0000-00002F000000}"/>
    <cellStyle name="Calculation 2 15" xfId="182" xr:uid="{00000000-0005-0000-0000-000030000000}"/>
    <cellStyle name="Calculation 2 15 2" xfId="183" xr:uid="{00000000-0005-0000-0000-000031000000}"/>
    <cellStyle name="Calculation 2 16" xfId="184" xr:uid="{00000000-0005-0000-0000-000032000000}"/>
    <cellStyle name="Calculation 2 16 2" xfId="185" xr:uid="{00000000-0005-0000-0000-000033000000}"/>
    <cellStyle name="Calculation 2 17" xfId="186" xr:uid="{00000000-0005-0000-0000-000034000000}"/>
    <cellStyle name="Calculation 2 17 2" xfId="187" xr:uid="{00000000-0005-0000-0000-000035000000}"/>
    <cellStyle name="Calculation 2 18" xfId="188" xr:uid="{00000000-0005-0000-0000-000036000000}"/>
    <cellStyle name="Calculation 2 18 2" xfId="189" xr:uid="{00000000-0005-0000-0000-000037000000}"/>
    <cellStyle name="Calculation 2 19" xfId="190" xr:uid="{00000000-0005-0000-0000-000038000000}"/>
    <cellStyle name="Calculation 2 19 2" xfId="191" xr:uid="{00000000-0005-0000-0000-000039000000}"/>
    <cellStyle name="Calculation 2 2" xfId="43" xr:uid="{00000000-0005-0000-0000-00003A000000}"/>
    <cellStyle name="Calculation 2 2 10" xfId="192" xr:uid="{00000000-0005-0000-0000-00003B000000}"/>
    <cellStyle name="Calculation 2 2 10 2" xfId="193" xr:uid="{00000000-0005-0000-0000-00003C000000}"/>
    <cellStyle name="Calculation 2 2 11" xfId="194" xr:uid="{00000000-0005-0000-0000-00003D000000}"/>
    <cellStyle name="Calculation 2 2 11 2" xfId="195" xr:uid="{00000000-0005-0000-0000-00003E000000}"/>
    <cellStyle name="Calculation 2 2 12" xfId="196" xr:uid="{00000000-0005-0000-0000-00003F000000}"/>
    <cellStyle name="Calculation 2 2 12 2" xfId="197" xr:uid="{00000000-0005-0000-0000-000040000000}"/>
    <cellStyle name="Calculation 2 2 13" xfId="198" xr:uid="{00000000-0005-0000-0000-000041000000}"/>
    <cellStyle name="Calculation 2 2 13 2" xfId="199" xr:uid="{00000000-0005-0000-0000-000042000000}"/>
    <cellStyle name="Calculation 2 2 14" xfId="200" xr:uid="{00000000-0005-0000-0000-000043000000}"/>
    <cellStyle name="Calculation 2 2 14 2" xfId="201" xr:uid="{00000000-0005-0000-0000-000044000000}"/>
    <cellStyle name="Calculation 2 2 15" xfId="202" xr:uid="{00000000-0005-0000-0000-000045000000}"/>
    <cellStyle name="Calculation 2 2 15 2" xfId="203" xr:uid="{00000000-0005-0000-0000-000046000000}"/>
    <cellStyle name="Calculation 2 2 16" xfId="204" xr:uid="{00000000-0005-0000-0000-000047000000}"/>
    <cellStyle name="Calculation 2 2 16 2" xfId="205" xr:uid="{00000000-0005-0000-0000-000048000000}"/>
    <cellStyle name="Calculation 2 2 17" xfId="206" xr:uid="{00000000-0005-0000-0000-000049000000}"/>
    <cellStyle name="Calculation 2 2 17 2" xfId="207" xr:uid="{00000000-0005-0000-0000-00004A000000}"/>
    <cellStyle name="Calculation 2 2 18" xfId="208" xr:uid="{00000000-0005-0000-0000-00004B000000}"/>
    <cellStyle name="Calculation 2 2 18 2" xfId="209" xr:uid="{00000000-0005-0000-0000-00004C000000}"/>
    <cellStyle name="Calculation 2 2 19" xfId="210" xr:uid="{00000000-0005-0000-0000-00004D000000}"/>
    <cellStyle name="Calculation 2 2 19 2" xfId="211" xr:uid="{00000000-0005-0000-0000-00004E000000}"/>
    <cellStyle name="Calculation 2 2 2" xfId="212" xr:uid="{00000000-0005-0000-0000-00004F000000}"/>
    <cellStyle name="Calculation 2 2 2 2" xfId="213" xr:uid="{00000000-0005-0000-0000-000050000000}"/>
    <cellStyle name="Calculation 2 2 20" xfId="214" xr:uid="{00000000-0005-0000-0000-000051000000}"/>
    <cellStyle name="Calculation 2 2 20 2" xfId="215" xr:uid="{00000000-0005-0000-0000-000052000000}"/>
    <cellStyle name="Calculation 2 2 21" xfId="216" xr:uid="{00000000-0005-0000-0000-000053000000}"/>
    <cellStyle name="Calculation 2 2 21 2" xfId="217" xr:uid="{00000000-0005-0000-0000-000054000000}"/>
    <cellStyle name="Calculation 2 2 22" xfId="218" xr:uid="{00000000-0005-0000-0000-000055000000}"/>
    <cellStyle name="Calculation 2 2 22 2" xfId="219" xr:uid="{00000000-0005-0000-0000-000056000000}"/>
    <cellStyle name="Calculation 2 2 23" xfId="220" xr:uid="{00000000-0005-0000-0000-000057000000}"/>
    <cellStyle name="Calculation 2 2 23 2" xfId="221" xr:uid="{00000000-0005-0000-0000-000058000000}"/>
    <cellStyle name="Calculation 2 2 24" xfId="222" xr:uid="{00000000-0005-0000-0000-000059000000}"/>
    <cellStyle name="Calculation 2 2 24 2" xfId="223" xr:uid="{00000000-0005-0000-0000-00005A000000}"/>
    <cellStyle name="Calculation 2 2 25" xfId="224" xr:uid="{00000000-0005-0000-0000-00005B000000}"/>
    <cellStyle name="Calculation 2 2 25 2" xfId="225" xr:uid="{00000000-0005-0000-0000-00005C000000}"/>
    <cellStyle name="Calculation 2 2 26" xfId="226" xr:uid="{00000000-0005-0000-0000-00005D000000}"/>
    <cellStyle name="Calculation 2 2 26 2" xfId="227" xr:uid="{00000000-0005-0000-0000-00005E000000}"/>
    <cellStyle name="Calculation 2 2 27" xfId="228" xr:uid="{00000000-0005-0000-0000-00005F000000}"/>
    <cellStyle name="Calculation 2 2 27 2" xfId="229" xr:uid="{00000000-0005-0000-0000-000060000000}"/>
    <cellStyle name="Calculation 2 2 28" xfId="230" xr:uid="{00000000-0005-0000-0000-000061000000}"/>
    <cellStyle name="Calculation 2 2 28 2" xfId="231" xr:uid="{00000000-0005-0000-0000-000062000000}"/>
    <cellStyle name="Calculation 2 2 29" xfId="232" xr:uid="{00000000-0005-0000-0000-000063000000}"/>
    <cellStyle name="Calculation 2 2 29 2" xfId="233" xr:uid="{00000000-0005-0000-0000-000064000000}"/>
    <cellStyle name="Calculation 2 2 3" xfId="234" xr:uid="{00000000-0005-0000-0000-000065000000}"/>
    <cellStyle name="Calculation 2 2 3 2" xfId="235" xr:uid="{00000000-0005-0000-0000-000066000000}"/>
    <cellStyle name="Calculation 2 2 30" xfId="236" xr:uid="{00000000-0005-0000-0000-000067000000}"/>
    <cellStyle name="Calculation 2 2 30 2" xfId="237" xr:uid="{00000000-0005-0000-0000-000068000000}"/>
    <cellStyle name="Calculation 2 2 31" xfId="238" xr:uid="{00000000-0005-0000-0000-000069000000}"/>
    <cellStyle name="Calculation 2 2 31 2" xfId="239" xr:uid="{00000000-0005-0000-0000-00006A000000}"/>
    <cellStyle name="Calculation 2 2 32" xfId="240" xr:uid="{00000000-0005-0000-0000-00006B000000}"/>
    <cellStyle name="Calculation 2 2 32 2" xfId="241" xr:uid="{00000000-0005-0000-0000-00006C000000}"/>
    <cellStyle name="Calculation 2 2 33" xfId="242" xr:uid="{00000000-0005-0000-0000-00006D000000}"/>
    <cellStyle name="Calculation 2 2 33 2" xfId="243" xr:uid="{00000000-0005-0000-0000-00006E000000}"/>
    <cellStyle name="Calculation 2 2 34" xfId="244" xr:uid="{00000000-0005-0000-0000-00006F000000}"/>
    <cellStyle name="Calculation 2 2 34 2" xfId="245" xr:uid="{00000000-0005-0000-0000-000070000000}"/>
    <cellStyle name="Calculation 2 2 35" xfId="246" xr:uid="{00000000-0005-0000-0000-000071000000}"/>
    <cellStyle name="Calculation 2 2 35 2" xfId="247" xr:uid="{00000000-0005-0000-0000-000072000000}"/>
    <cellStyle name="Calculation 2 2 36" xfId="248" xr:uid="{00000000-0005-0000-0000-000073000000}"/>
    <cellStyle name="Calculation 2 2 36 2" xfId="249" xr:uid="{00000000-0005-0000-0000-000074000000}"/>
    <cellStyle name="Calculation 2 2 37" xfId="250" xr:uid="{00000000-0005-0000-0000-000075000000}"/>
    <cellStyle name="Calculation 2 2 37 2" xfId="251" xr:uid="{00000000-0005-0000-0000-000076000000}"/>
    <cellStyle name="Calculation 2 2 38" xfId="252" xr:uid="{00000000-0005-0000-0000-000077000000}"/>
    <cellStyle name="Calculation 2 2 38 2" xfId="253" xr:uid="{00000000-0005-0000-0000-000078000000}"/>
    <cellStyle name="Calculation 2 2 39" xfId="254" xr:uid="{00000000-0005-0000-0000-000079000000}"/>
    <cellStyle name="Calculation 2 2 39 2" xfId="255" xr:uid="{00000000-0005-0000-0000-00007A000000}"/>
    <cellStyle name="Calculation 2 2 4" xfId="256" xr:uid="{00000000-0005-0000-0000-00007B000000}"/>
    <cellStyle name="Calculation 2 2 4 2" xfId="257" xr:uid="{00000000-0005-0000-0000-00007C000000}"/>
    <cellStyle name="Calculation 2 2 40" xfId="258" xr:uid="{00000000-0005-0000-0000-00007D000000}"/>
    <cellStyle name="Calculation 2 2 40 2" xfId="259" xr:uid="{00000000-0005-0000-0000-00007E000000}"/>
    <cellStyle name="Calculation 2 2 41" xfId="260" xr:uid="{00000000-0005-0000-0000-00007F000000}"/>
    <cellStyle name="Calculation 2 2 41 2" xfId="261" xr:uid="{00000000-0005-0000-0000-000080000000}"/>
    <cellStyle name="Calculation 2 2 42" xfId="262" xr:uid="{00000000-0005-0000-0000-000081000000}"/>
    <cellStyle name="Calculation 2 2 42 2" xfId="263" xr:uid="{00000000-0005-0000-0000-000082000000}"/>
    <cellStyle name="Calculation 2 2 43" xfId="264" xr:uid="{00000000-0005-0000-0000-000083000000}"/>
    <cellStyle name="Calculation 2 2 43 2" xfId="265" xr:uid="{00000000-0005-0000-0000-000084000000}"/>
    <cellStyle name="Calculation 2 2 44" xfId="266" xr:uid="{00000000-0005-0000-0000-000085000000}"/>
    <cellStyle name="Calculation 2 2 44 2" xfId="267" xr:uid="{00000000-0005-0000-0000-000086000000}"/>
    <cellStyle name="Calculation 2 2 45" xfId="268" xr:uid="{00000000-0005-0000-0000-000087000000}"/>
    <cellStyle name="Calculation 2 2 45 2" xfId="269" xr:uid="{00000000-0005-0000-0000-000088000000}"/>
    <cellStyle name="Calculation 2 2 46" xfId="270" xr:uid="{00000000-0005-0000-0000-000089000000}"/>
    <cellStyle name="Calculation 2 2 46 2" xfId="271" xr:uid="{00000000-0005-0000-0000-00008A000000}"/>
    <cellStyle name="Calculation 2 2 47" xfId="272" xr:uid="{00000000-0005-0000-0000-00008B000000}"/>
    <cellStyle name="Calculation 2 2 47 2" xfId="273" xr:uid="{00000000-0005-0000-0000-00008C000000}"/>
    <cellStyle name="Calculation 2 2 48" xfId="274" xr:uid="{00000000-0005-0000-0000-00008D000000}"/>
    <cellStyle name="Calculation 2 2 48 2" xfId="275" xr:uid="{00000000-0005-0000-0000-00008E000000}"/>
    <cellStyle name="Calculation 2 2 49" xfId="276" xr:uid="{00000000-0005-0000-0000-00008F000000}"/>
    <cellStyle name="Calculation 2 2 49 2" xfId="277" xr:uid="{00000000-0005-0000-0000-000090000000}"/>
    <cellStyle name="Calculation 2 2 5" xfId="278" xr:uid="{00000000-0005-0000-0000-000091000000}"/>
    <cellStyle name="Calculation 2 2 5 2" xfId="279" xr:uid="{00000000-0005-0000-0000-000092000000}"/>
    <cellStyle name="Calculation 2 2 50" xfId="280" xr:uid="{00000000-0005-0000-0000-000093000000}"/>
    <cellStyle name="Calculation 2 2 50 2" xfId="281" xr:uid="{00000000-0005-0000-0000-000094000000}"/>
    <cellStyle name="Calculation 2 2 51" xfId="282" xr:uid="{00000000-0005-0000-0000-000095000000}"/>
    <cellStyle name="Calculation 2 2 51 2" xfId="283" xr:uid="{00000000-0005-0000-0000-000096000000}"/>
    <cellStyle name="Calculation 2 2 52" xfId="284" xr:uid="{00000000-0005-0000-0000-000097000000}"/>
    <cellStyle name="Calculation 2 2 52 2" xfId="285" xr:uid="{00000000-0005-0000-0000-000098000000}"/>
    <cellStyle name="Calculation 2 2 53" xfId="286" xr:uid="{00000000-0005-0000-0000-000099000000}"/>
    <cellStyle name="Calculation 2 2 54" xfId="287" xr:uid="{00000000-0005-0000-0000-00009A000000}"/>
    <cellStyle name="Calculation 2 2 55" xfId="288" xr:uid="{00000000-0005-0000-0000-00009B000000}"/>
    <cellStyle name="Calculation 2 2 56" xfId="289" xr:uid="{00000000-0005-0000-0000-00009C000000}"/>
    <cellStyle name="Calculation 2 2 57" xfId="290" xr:uid="{00000000-0005-0000-0000-00009D000000}"/>
    <cellStyle name="Calculation 2 2 58" xfId="1265" xr:uid="{00000000-0005-0000-0000-00009E000000}"/>
    <cellStyle name="Calculation 2 2 59" xfId="1266" xr:uid="{00000000-0005-0000-0000-00009F000000}"/>
    <cellStyle name="Calculation 2 2 6" xfId="291" xr:uid="{00000000-0005-0000-0000-0000A0000000}"/>
    <cellStyle name="Calculation 2 2 6 2" xfId="292" xr:uid="{00000000-0005-0000-0000-0000A1000000}"/>
    <cellStyle name="Calculation 2 2 60" xfId="1267" xr:uid="{00000000-0005-0000-0000-0000A2000000}"/>
    <cellStyle name="Calculation 2 2 61" xfId="1268" xr:uid="{00000000-0005-0000-0000-0000A3000000}"/>
    <cellStyle name="Calculation 2 2 62" xfId="1269" xr:uid="{00000000-0005-0000-0000-0000A4000000}"/>
    <cellStyle name="Calculation 2 2 7" xfId="293" xr:uid="{00000000-0005-0000-0000-0000A5000000}"/>
    <cellStyle name="Calculation 2 2 7 2" xfId="294" xr:uid="{00000000-0005-0000-0000-0000A6000000}"/>
    <cellStyle name="Calculation 2 2 8" xfId="295" xr:uid="{00000000-0005-0000-0000-0000A7000000}"/>
    <cellStyle name="Calculation 2 2 8 2" xfId="296" xr:uid="{00000000-0005-0000-0000-0000A8000000}"/>
    <cellStyle name="Calculation 2 2 9" xfId="297" xr:uid="{00000000-0005-0000-0000-0000A9000000}"/>
    <cellStyle name="Calculation 2 2 9 2" xfId="298" xr:uid="{00000000-0005-0000-0000-0000AA000000}"/>
    <cellStyle name="Calculation 2 20" xfId="299" xr:uid="{00000000-0005-0000-0000-0000AB000000}"/>
    <cellStyle name="Calculation 2 20 2" xfId="300" xr:uid="{00000000-0005-0000-0000-0000AC000000}"/>
    <cellStyle name="Calculation 2 21" xfId="301" xr:uid="{00000000-0005-0000-0000-0000AD000000}"/>
    <cellStyle name="Calculation 2 21 2" xfId="302" xr:uid="{00000000-0005-0000-0000-0000AE000000}"/>
    <cellStyle name="Calculation 2 22" xfId="303" xr:uid="{00000000-0005-0000-0000-0000AF000000}"/>
    <cellStyle name="Calculation 2 22 2" xfId="304" xr:uid="{00000000-0005-0000-0000-0000B0000000}"/>
    <cellStyle name="Calculation 2 23" xfId="305" xr:uid="{00000000-0005-0000-0000-0000B1000000}"/>
    <cellStyle name="Calculation 2 23 2" xfId="306" xr:uid="{00000000-0005-0000-0000-0000B2000000}"/>
    <cellStyle name="Calculation 2 24" xfId="307" xr:uid="{00000000-0005-0000-0000-0000B3000000}"/>
    <cellStyle name="Calculation 2 24 2" xfId="308" xr:uid="{00000000-0005-0000-0000-0000B4000000}"/>
    <cellStyle name="Calculation 2 25" xfId="309" xr:uid="{00000000-0005-0000-0000-0000B5000000}"/>
    <cellStyle name="Calculation 2 25 2" xfId="310" xr:uid="{00000000-0005-0000-0000-0000B6000000}"/>
    <cellStyle name="Calculation 2 26" xfId="311" xr:uid="{00000000-0005-0000-0000-0000B7000000}"/>
    <cellStyle name="Calculation 2 26 2" xfId="312" xr:uid="{00000000-0005-0000-0000-0000B8000000}"/>
    <cellStyle name="Calculation 2 27" xfId="313" xr:uid="{00000000-0005-0000-0000-0000B9000000}"/>
    <cellStyle name="Calculation 2 27 2" xfId="314" xr:uid="{00000000-0005-0000-0000-0000BA000000}"/>
    <cellStyle name="Calculation 2 28" xfId="315" xr:uid="{00000000-0005-0000-0000-0000BB000000}"/>
    <cellStyle name="Calculation 2 28 2" xfId="316" xr:uid="{00000000-0005-0000-0000-0000BC000000}"/>
    <cellStyle name="Calculation 2 29" xfId="317" xr:uid="{00000000-0005-0000-0000-0000BD000000}"/>
    <cellStyle name="Calculation 2 29 2" xfId="318" xr:uid="{00000000-0005-0000-0000-0000BE000000}"/>
    <cellStyle name="Calculation 2 3" xfId="319" xr:uid="{00000000-0005-0000-0000-0000BF000000}"/>
    <cellStyle name="Calculation 2 3 2" xfId="320" xr:uid="{00000000-0005-0000-0000-0000C0000000}"/>
    <cellStyle name="Calculation 2 3 3" xfId="1270" xr:uid="{00000000-0005-0000-0000-0000C1000000}"/>
    <cellStyle name="Calculation 2 3 4" xfId="1271" xr:uid="{00000000-0005-0000-0000-0000C2000000}"/>
    <cellStyle name="Calculation 2 3 5" xfId="1272" xr:uid="{00000000-0005-0000-0000-0000C3000000}"/>
    <cellStyle name="Calculation 2 3 6" xfId="1273" xr:uid="{00000000-0005-0000-0000-0000C4000000}"/>
    <cellStyle name="Calculation 2 3 7" xfId="1274" xr:uid="{00000000-0005-0000-0000-0000C5000000}"/>
    <cellStyle name="Calculation 2 30" xfId="321" xr:uid="{00000000-0005-0000-0000-0000C6000000}"/>
    <cellStyle name="Calculation 2 30 2" xfId="322" xr:uid="{00000000-0005-0000-0000-0000C7000000}"/>
    <cellStyle name="Calculation 2 31" xfId="323" xr:uid="{00000000-0005-0000-0000-0000C8000000}"/>
    <cellStyle name="Calculation 2 31 2" xfId="324" xr:uid="{00000000-0005-0000-0000-0000C9000000}"/>
    <cellStyle name="Calculation 2 32" xfId="325" xr:uid="{00000000-0005-0000-0000-0000CA000000}"/>
    <cellStyle name="Calculation 2 32 2" xfId="326" xr:uid="{00000000-0005-0000-0000-0000CB000000}"/>
    <cellStyle name="Calculation 2 33" xfId="327" xr:uid="{00000000-0005-0000-0000-0000CC000000}"/>
    <cellStyle name="Calculation 2 33 2" xfId="328" xr:uid="{00000000-0005-0000-0000-0000CD000000}"/>
    <cellStyle name="Calculation 2 34" xfId="329" xr:uid="{00000000-0005-0000-0000-0000CE000000}"/>
    <cellStyle name="Calculation 2 34 2" xfId="330" xr:uid="{00000000-0005-0000-0000-0000CF000000}"/>
    <cellStyle name="Calculation 2 35" xfId="331" xr:uid="{00000000-0005-0000-0000-0000D0000000}"/>
    <cellStyle name="Calculation 2 35 2" xfId="332" xr:uid="{00000000-0005-0000-0000-0000D1000000}"/>
    <cellStyle name="Calculation 2 36" xfId="333" xr:uid="{00000000-0005-0000-0000-0000D2000000}"/>
    <cellStyle name="Calculation 2 36 2" xfId="334" xr:uid="{00000000-0005-0000-0000-0000D3000000}"/>
    <cellStyle name="Calculation 2 37" xfId="335" xr:uid="{00000000-0005-0000-0000-0000D4000000}"/>
    <cellStyle name="Calculation 2 37 2" xfId="336" xr:uid="{00000000-0005-0000-0000-0000D5000000}"/>
    <cellStyle name="Calculation 2 38" xfId="337" xr:uid="{00000000-0005-0000-0000-0000D6000000}"/>
    <cellStyle name="Calculation 2 38 2" xfId="338" xr:uid="{00000000-0005-0000-0000-0000D7000000}"/>
    <cellStyle name="Calculation 2 39" xfId="339" xr:uid="{00000000-0005-0000-0000-0000D8000000}"/>
    <cellStyle name="Calculation 2 39 2" xfId="340" xr:uid="{00000000-0005-0000-0000-0000D9000000}"/>
    <cellStyle name="Calculation 2 4" xfId="341" xr:uid="{00000000-0005-0000-0000-0000DA000000}"/>
    <cellStyle name="Calculation 2 4 2" xfId="342" xr:uid="{00000000-0005-0000-0000-0000DB000000}"/>
    <cellStyle name="Calculation 2 4 3" xfId="1275" xr:uid="{00000000-0005-0000-0000-0000DC000000}"/>
    <cellStyle name="Calculation 2 4 4" xfId="1276" xr:uid="{00000000-0005-0000-0000-0000DD000000}"/>
    <cellStyle name="Calculation 2 4 5" xfId="1277" xr:uid="{00000000-0005-0000-0000-0000DE000000}"/>
    <cellStyle name="Calculation 2 4 6" xfId="1278" xr:uid="{00000000-0005-0000-0000-0000DF000000}"/>
    <cellStyle name="Calculation 2 4 7" xfId="1279" xr:uid="{00000000-0005-0000-0000-0000E0000000}"/>
    <cellStyle name="Calculation 2 40" xfId="343" xr:uid="{00000000-0005-0000-0000-0000E1000000}"/>
    <cellStyle name="Calculation 2 40 2" xfId="344" xr:uid="{00000000-0005-0000-0000-0000E2000000}"/>
    <cellStyle name="Calculation 2 41" xfId="345" xr:uid="{00000000-0005-0000-0000-0000E3000000}"/>
    <cellStyle name="Calculation 2 41 2" xfId="346" xr:uid="{00000000-0005-0000-0000-0000E4000000}"/>
    <cellStyle name="Calculation 2 42" xfId="347" xr:uid="{00000000-0005-0000-0000-0000E5000000}"/>
    <cellStyle name="Calculation 2 42 2" xfId="348" xr:uid="{00000000-0005-0000-0000-0000E6000000}"/>
    <cellStyle name="Calculation 2 43" xfId="349" xr:uid="{00000000-0005-0000-0000-0000E7000000}"/>
    <cellStyle name="Calculation 2 43 2" xfId="350" xr:uid="{00000000-0005-0000-0000-0000E8000000}"/>
    <cellStyle name="Calculation 2 44" xfId="351" xr:uid="{00000000-0005-0000-0000-0000E9000000}"/>
    <cellStyle name="Calculation 2 44 2" xfId="352" xr:uid="{00000000-0005-0000-0000-0000EA000000}"/>
    <cellStyle name="Calculation 2 45" xfId="353" xr:uid="{00000000-0005-0000-0000-0000EB000000}"/>
    <cellStyle name="Calculation 2 45 2" xfId="354" xr:uid="{00000000-0005-0000-0000-0000EC000000}"/>
    <cellStyle name="Calculation 2 46" xfId="355" xr:uid="{00000000-0005-0000-0000-0000ED000000}"/>
    <cellStyle name="Calculation 2 46 2" xfId="356" xr:uid="{00000000-0005-0000-0000-0000EE000000}"/>
    <cellStyle name="Calculation 2 47" xfId="357" xr:uid="{00000000-0005-0000-0000-0000EF000000}"/>
    <cellStyle name="Calculation 2 47 2" xfId="358" xr:uid="{00000000-0005-0000-0000-0000F0000000}"/>
    <cellStyle name="Calculation 2 48" xfId="359" xr:uid="{00000000-0005-0000-0000-0000F1000000}"/>
    <cellStyle name="Calculation 2 48 2" xfId="360" xr:uid="{00000000-0005-0000-0000-0000F2000000}"/>
    <cellStyle name="Calculation 2 49" xfId="361" xr:uid="{00000000-0005-0000-0000-0000F3000000}"/>
    <cellStyle name="Calculation 2 49 2" xfId="362" xr:uid="{00000000-0005-0000-0000-0000F4000000}"/>
    <cellStyle name="Calculation 2 5" xfId="363" xr:uid="{00000000-0005-0000-0000-0000F5000000}"/>
    <cellStyle name="Calculation 2 5 2" xfId="364" xr:uid="{00000000-0005-0000-0000-0000F6000000}"/>
    <cellStyle name="Calculation 2 5 3" xfId="1280" xr:uid="{00000000-0005-0000-0000-0000F7000000}"/>
    <cellStyle name="Calculation 2 5 4" xfId="1281" xr:uid="{00000000-0005-0000-0000-0000F8000000}"/>
    <cellStyle name="Calculation 2 5 5" xfId="1282" xr:uid="{00000000-0005-0000-0000-0000F9000000}"/>
    <cellStyle name="Calculation 2 5 6" xfId="1283" xr:uid="{00000000-0005-0000-0000-0000FA000000}"/>
    <cellStyle name="Calculation 2 5 7" xfId="1284" xr:uid="{00000000-0005-0000-0000-0000FB000000}"/>
    <cellStyle name="Calculation 2 50" xfId="365" xr:uid="{00000000-0005-0000-0000-0000FC000000}"/>
    <cellStyle name="Calculation 2 50 2" xfId="366" xr:uid="{00000000-0005-0000-0000-0000FD000000}"/>
    <cellStyle name="Calculation 2 51" xfId="367" xr:uid="{00000000-0005-0000-0000-0000FE000000}"/>
    <cellStyle name="Calculation 2 51 2" xfId="368" xr:uid="{00000000-0005-0000-0000-0000FF000000}"/>
    <cellStyle name="Calculation 2 52" xfId="369" xr:uid="{00000000-0005-0000-0000-000000010000}"/>
    <cellStyle name="Calculation 2 52 2" xfId="370" xr:uid="{00000000-0005-0000-0000-000001010000}"/>
    <cellStyle name="Calculation 2 53" xfId="371" xr:uid="{00000000-0005-0000-0000-000002010000}"/>
    <cellStyle name="Calculation 2 53 2" xfId="372" xr:uid="{00000000-0005-0000-0000-000003010000}"/>
    <cellStyle name="Calculation 2 54" xfId="373" xr:uid="{00000000-0005-0000-0000-000004010000}"/>
    <cellStyle name="Calculation 2 55" xfId="374" xr:uid="{00000000-0005-0000-0000-000005010000}"/>
    <cellStyle name="Calculation 2 56" xfId="375" xr:uid="{00000000-0005-0000-0000-000006010000}"/>
    <cellStyle name="Calculation 2 57" xfId="376" xr:uid="{00000000-0005-0000-0000-000007010000}"/>
    <cellStyle name="Calculation 2 58" xfId="377" xr:uid="{00000000-0005-0000-0000-000008010000}"/>
    <cellStyle name="Calculation 2 59" xfId="1285" xr:uid="{00000000-0005-0000-0000-000009010000}"/>
    <cellStyle name="Calculation 2 6" xfId="378" xr:uid="{00000000-0005-0000-0000-00000A010000}"/>
    <cellStyle name="Calculation 2 6 2" xfId="379" xr:uid="{00000000-0005-0000-0000-00000B010000}"/>
    <cellStyle name="Calculation 2 7" xfId="380" xr:uid="{00000000-0005-0000-0000-00000C010000}"/>
    <cellStyle name="Calculation 2 7 2" xfId="381" xr:uid="{00000000-0005-0000-0000-00000D010000}"/>
    <cellStyle name="Calculation 2 8" xfId="382" xr:uid="{00000000-0005-0000-0000-00000E010000}"/>
    <cellStyle name="Calculation 2 8 2" xfId="383" xr:uid="{00000000-0005-0000-0000-00000F010000}"/>
    <cellStyle name="Calculation 2 9" xfId="384" xr:uid="{00000000-0005-0000-0000-000010010000}"/>
    <cellStyle name="Calculation 2 9 2" xfId="385" xr:uid="{00000000-0005-0000-0000-000011010000}"/>
    <cellStyle name="Check Cell 2" xfId="44" xr:uid="{00000000-0005-0000-0000-000012010000}"/>
    <cellStyle name="Comma" xfId="1" builtinId="3"/>
    <cellStyle name="Comma 19" xfId="45" xr:uid="{00000000-0005-0000-0000-000014010000}"/>
    <cellStyle name="Comma 2" xfId="46" xr:uid="{00000000-0005-0000-0000-000015010000}"/>
    <cellStyle name="Comma 2 10" xfId="47" xr:uid="{00000000-0005-0000-0000-000016010000}"/>
    <cellStyle name="Comma 2 11" xfId="48" xr:uid="{00000000-0005-0000-0000-000017010000}"/>
    <cellStyle name="Comma 2 12" xfId="49" xr:uid="{00000000-0005-0000-0000-000018010000}"/>
    <cellStyle name="Comma 2 13" xfId="50" xr:uid="{00000000-0005-0000-0000-000019010000}"/>
    <cellStyle name="Comma 2 14" xfId="51" xr:uid="{00000000-0005-0000-0000-00001A010000}"/>
    <cellStyle name="Comma 2 15" xfId="52" xr:uid="{00000000-0005-0000-0000-00001B010000}"/>
    <cellStyle name="Comma 2 16" xfId="53" xr:uid="{00000000-0005-0000-0000-00001C010000}"/>
    <cellStyle name="Comma 2 17" xfId="54" xr:uid="{00000000-0005-0000-0000-00001D010000}"/>
    <cellStyle name="Comma 2 18" xfId="1384" xr:uid="{00000000-0005-0000-0000-00001E010000}"/>
    <cellStyle name="Comma 2 2" xfId="55" xr:uid="{00000000-0005-0000-0000-00001F010000}"/>
    <cellStyle name="Comma 2 2 2" xfId="56" xr:uid="{00000000-0005-0000-0000-000020010000}"/>
    <cellStyle name="Comma 2 2 3" xfId="57" xr:uid="{00000000-0005-0000-0000-000021010000}"/>
    <cellStyle name="Comma 2 2 4" xfId="58" xr:uid="{00000000-0005-0000-0000-000022010000}"/>
    <cellStyle name="Comma 2 2 5" xfId="59" xr:uid="{00000000-0005-0000-0000-000023010000}"/>
    <cellStyle name="Comma 2 3" xfId="60" xr:uid="{00000000-0005-0000-0000-000024010000}"/>
    <cellStyle name="Comma 2 3 2" xfId="61" xr:uid="{00000000-0005-0000-0000-000025010000}"/>
    <cellStyle name="Comma 2 4" xfId="62" xr:uid="{00000000-0005-0000-0000-000026010000}"/>
    <cellStyle name="Comma 2 5" xfId="63" xr:uid="{00000000-0005-0000-0000-000027010000}"/>
    <cellStyle name="Comma 2 6" xfId="64" xr:uid="{00000000-0005-0000-0000-000028010000}"/>
    <cellStyle name="Comma 2 7" xfId="65" xr:uid="{00000000-0005-0000-0000-000029010000}"/>
    <cellStyle name="Comma 2 8" xfId="66" xr:uid="{00000000-0005-0000-0000-00002A010000}"/>
    <cellStyle name="Comma 2 9" xfId="67" xr:uid="{00000000-0005-0000-0000-00002B010000}"/>
    <cellStyle name="Comma 3" xfId="68" xr:uid="{00000000-0005-0000-0000-00002C010000}"/>
    <cellStyle name="Comma 3 2" xfId="69" xr:uid="{00000000-0005-0000-0000-00002D010000}"/>
    <cellStyle name="Comma 4" xfId="70" xr:uid="{00000000-0005-0000-0000-00002E010000}"/>
    <cellStyle name="Comma 4 2" xfId="71" xr:uid="{00000000-0005-0000-0000-00002F010000}"/>
    <cellStyle name="Comma 5" xfId="1263" xr:uid="{00000000-0005-0000-0000-000030010000}"/>
    <cellStyle name="Comma 6" xfId="1376" xr:uid="{00000000-0005-0000-0000-000031010000}"/>
    <cellStyle name="Currency" xfId="2" builtinId="4"/>
    <cellStyle name="Currency 2" xfId="72" xr:uid="{00000000-0005-0000-0000-000033010000}"/>
    <cellStyle name="Currency 2 2" xfId="73" xr:uid="{00000000-0005-0000-0000-000034010000}"/>
    <cellStyle name="Currency 2 3" xfId="74" xr:uid="{00000000-0005-0000-0000-000035010000}"/>
    <cellStyle name="Currency 2 4" xfId="1385" xr:uid="{00000000-0005-0000-0000-000036010000}"/>
    <cellStyle name="Currency 3" xfId="75" xr:uid="{00000000-0005-0000-0000-000037010000}"/>
    <cellStyle name="Currency 4" xfId="76" xr:uid="{00000000-0005-0000-0000-000038010000}"/>
    <cellStyle name="Currency 5" xfId="1377" xr:uid="{00000000-0005-0000-0000-000039010000}"/>
    <cellStyle name="Explanatory Text 2" xfId="77" xr:uid="{00000000-0005-0000-0000-00003A010000}"/>
    <cellStyle name="Good 2" xfId="78" xr:uid="{00000000-0005-0000-0000-00003B010000}"/>
    <cellStyle name="Heading 1 2" xfId="79" xr:uid="{00000000-0005-0000-0000-00003C010000}"/>
    <cellStyle name="Heading 2 2" xfId="80" xr:uid="{00000000-0005-0000-0000-00003D010000}"/>
    <cellStyle name="Heading 3 2" xfId="81" xr:uid="{00000000-0005-0000-0000-00003E010000}"/>
    <cellStyle name="Heading 4 2" xfId="82" xr:uid="{00000000-0005-0000-0000-00003F010000}"/>
    <cellStyle name="Hyperlink 2" xfId="83" xr:uid="{00000000-0005-0000-0000-000040010000}"/>
    <cellStyle name="Hyperlink 2 2" xfId="386" xr:uid="{00000000-0005-0000-0000-000041010000}"/>
    <cellStyle name="Hyperlink 2 3" xfId="387" xr:uid="{00000000-0005-0000-0000-000042010000}"/>
    <cellStyle name="Input 2" xfId="84" xr:uid="{00000000-0005-0000-0000-000043010000}"/>
    <cellStyle name="Input 2 10" xfId="388" xr:uid="{00000000-0005-0000-0000-000044010000}"/>
    <cellStyle name="Input 2 10 2" xfId="389" xr:uid="{00000000-0005-0000-0000-000045010000}"/>
    <cellStyle name="Input 2 11" xfId="390" xr:uid="{00000000-0005-0000-0000-000046010000}"/>
    <cellStyle name="Input 2 11 2" xfId="391" xr:uid="{00000000-0005-0000-0000-000047010000}"/>
    <cellStyle name="Input 2 12" xfId="392" xr:uid="{00000000-0005-0000-0000-000048010000}"/>
    <cellStyle name="Input 2 12 2" xfId="393" xr:uid="{00000000-0005-0000-0000-000049010000}"/>
    <cellStyle name="Input 2 13" xfId="394" xr:uid="{00000000-0005-0000-0000-00004A010000}"/>
    <cellStyle name="Input 2 13 2" xfId="395" xr:uid="{00000000-0005-0000-0000-00004B010000}"/>
    <cellStyle name="Input 2 14" xfId="396" xr:uid="{00000000-0005-0000-0000-00004C010000}"/>
    <cellStyle name="Input 2 14 2" xfId="397" xr:uid="{00000000-0005-0000-0000-00004D010000}"/>
    <cellStyle name="Input 2 15" xfId="398" xr:uid="{00000000-0005-0000-0000-00004E010000}"/>
    <cellStyle name="Input 2 15 2" xfId="399" xr:uid="{00000000-0005-0000-0000-00004F010000}"/>
    <cellStyle name="Input 2 16" xfId="400" xr:uid="{00000000-0005-0000-0000-000050010000}"/>
    <cellStyle name="Input 2 16 2" xfId="401" xr:uid="{00000000-0005-0000-0000-000051010000}"/>
    <cellStyle name="Input 2 17" xfId="402" xr:uid="{00000000-0005-0000-0000-000052010000}"/>
    <cellStyle name="Input 2 17 2" xfId="403" xr:uid="{00000000-0005-0000-0000-000053010000}"/>
    <cellStyle name="Input 2 18" xfId="404" xr:uid="{00000000-0005-0000-0000-000054010000}"/>
    <cellStyle name="Input 2 18 2" xfId="405" xr:uid="{00000000-0005-0000-0000-000055010000}"/>
    <cellStyle name="Input 2 19" xfId="406" xr:uid="{00000000-0005-0000-0000-000056010000}"/>
    <cellStyle name="Input 2 19 2" xfId="407" xr:uid="{00000000-0005-0000-0000-000057010000}"/>
    <cellStyle name="Input 2 2" xfId="85" xr:uid="{00000000-0005-0000-0000-000058010000}"/>
    <cellStyle name="Input 2 2 10" xfId="408" xr:uid="{00000000-0005-0000-0000-000059010000}"/>
    <cellStyle name="Input 2 2 10 2" xfId="409" xr:uid="{00000000-0005-0000-0000-00005A010000}"/>
    <cellStyle name="Input 2 2 11" xfId="410" xr:uid="{00000000-0005-0000-0000-00005B010000}"/>
    <cellStyle name="Input 2 2 11 2" xfId="411" xr:uid="{00000000-0005-0000-0000-00005C010000}"/>
    <cellStyle name="Input 2 2 12" xfId="412" xr:uid="{00000000-0005-0000-0000-00005D010000}"/>
    <cellStyle name="Input 2 2 12 2" xfId="413" xr:uid="{00000000-0005-0000-0000-00005E010000}"/>
    <cellStyle name="Input 2 2 13" xfId="414" xr:uid="{00000000-0005-0000-0000-00005F010000}"/>
    <cellStyle name="Input 2 2 13 2" xfId="415" xr:uid="{00000000-0005-0000-0000-000060010000}"/>
    <cellStyle name="Input 2 2 14" xfId="416" xr:uid="{00000000-0005-0000-0000-000061010000}"/>
    <cellStyle name="Input 2 2 14 2" xfId="417" xr:uid="{00000000-0005-0000-0000-000062010000}"/>
    <cellStyle name="Input 2 2 15" xfId="418" xr:uid="{00000000-0005-0000-0000-000063010000}"/>
    <cellStyle name="Input 2 2 15 2" xfId="419" xr:uid="{00000000-0005-0000-0000-000064010000}"/>
    <cellStyle name="Input 2 2 16" xfId="420" xr:uid="{00000000-0005-0000-0000-000065010000}"/>
    <cellStyle name="Input 2 2 16 2" xfId="421" xr:uid="{00000000-0005-0000-0000-000066010000}"/>
    <cellStyle name="Input 2 2 17" xfId="422" xr:uid="{00000000-0005-0000-0000-000067010000}"/>
    <cellStyle name="Input 2 2 17 2" xfId="423" xr:uid="{00000000-0005-0000-0000-000068010000}"/>
    <cellStyle name="Input 2 2 18" xfId="424" xr:uid="{00000000-0005-0000-0000-000069010000}"/>
    <cellStyle name="Input 2 2 18 2" xfId="425" xr:uid="{00000000-0005-0000-0000-00006A010000}"/>
    <cellStyle name="Input 2 2 19" xfId="426" xr:uid="{00000000-0005-0000-0000-00006B010000}"/>
    <cellStyle name="Input 2 2 19 2" xfId="427" xr:uid="{00000000-0005-0000-0000-00006C010000}"/>
    <cellStyle name="Input 2 2 2" xfId="428" xr:uid="{00000000-0005-0000-0000-00006D010000}"/>
    <cellStyle name="Input 2 2 2 2" xfId="429" xr:uid="{00000000-0005-0000-0000-00006E010000}"/>
    <cellStyle name="Input 2 2 20" xfId="430" xr:uid="{00000000-0005-0000-0000-00006F010000}"/>
    <cellStyle name="Input 2 2 20 2" xfId="431" xr:uid="{00000000-0005-0000-0000-000070010000}"/>
    <cellStyle name="Input 2 2 21" xfId="432" xr:uid="{00000000-0005-0000-0000-000071010000}"/>
    <cellStyle name="Input 2 2 21 2" xfId="433" xr:uid="{00000000-0005-0000-0000-000072010000}"/>
    <cellStyle name="Input 2 2 22" xfId="434" xr:uid="{00000000-0005-0000-0000-000073010000}"/>
    <cellStyle name="Input 2 2 22 2" xfId="435" xr:uid="{00000000-0005-0000-0000-000074010000}"/>
    <cellStyle name="Input 2 2 23" xfId="436" xr:uid="{00000000-0005-0000-0000-000075010000}"/>
    <cellStyle name="Input 2 2 23 2" xfId="437" xr:uid="{00000000-0005-0000-0000-000076010000}"/>
    <cellStyle name="Input 2 2 24" xfId="438" xr:uid="{00000000-0005-0000-0000-000077010000}"/>
    <cellStyle name="Input 2 2 24 2" xfId="439" xr:uid="{00000000-0005-0000-0000-000078010000}"/>
    <cellStyle name="Input 2 2 25" xfId="440" xr:uid="{00000000-0005-0000-0000-000079010000}"/>
    <cellStyle name="Input 2 2 25 2" xfId="441" xr:uid="{00000000-0005-0000-0000-00007A010000}"/>
    <cellStyle name="Input 2 2 26" xfId="442" xr:uid="{00000000-0005-0000-0000-00007B010000}"/>
    <cellStyle name="Input 2 2 26 2" xfId="443" xr:uid="{00000000-0005-0000-0000-00007C010000}"/>
    <cellStyle name="Input 2 2 27" xfId="444" xr:uid="{00000000-0005-0000-0000-00007D010000}"/>
    <cellStyle name="Input 2 2 27 2" xfId="445" xr:uid="{00000000-0005-0000-0000-00007E010000}"/>
    <cellStyle name="Input 2 2 28" xfId="446" xr:uid="{00000000-0005-0000-0000-00007F010000}"/>
    <cellStyle name="Input 2 2 28 2" xfId="447" xr:uid="{00000000-0005-0000-0000-000080010000}"/>
    <cellStyle name="Input 2 2 29" xfId="448" xr:uid="{00000000-0005-0000-0000-000081010000}"/>
    <cellStyle name="Input 2 2 29 2" xfId="449" xr:uid="{00000000-0005-0000-0000-000082010000}"/>
    <cellStyle name="Input 2 2 3" xfId="450" xr:uid="{00000000-0005-0000-0000-000083010000}"/>
    <cellStyle name="Input 2 2 3 2" xfId="451" xr:uid="{00000000-0005-0000-0000-000084010000}"/>
    <cellStyle name="Input 2 2 30" xfId="452" xr:uid="{00000000-0005-0000-0000-000085010000}"/>
    <cellStyle name="Input 2 2 30 2" xfId="453" xr:uid="{00000000-0005-0000-0000-000086010000}"/>
    <cellStyle name="Input 2 2 31" xfId="454" xr:uid="{00000000-0005-0000-0000-000087010000}"/>
    <cellStyle name="Input 2 2 31 2" xfId="455" xr:uid="{00000000-0005-0000-0000-000088010000}"/>
    <cellStyle name="Input 2 2 32" xfId="456" xr:uid="{00000000-0005-0000-0000-000089010000}"/>
    <cellStyle name="Input 2 2 32 2" xfId="457" xr:uid="{00000000-0005-0000-0000-00008A010000}"/>
    <cellStyle name="Input 2 2 33" xfId="458" xr:uid="{00000000-0005-0000-0000-00008B010000}"/>
    <cellStyle name="Input 2 2 33 2" xfId="459" xr:uid="{00000000-0005-0000-0000-00008C010000}"/>
    <cellStyle name="Input 2 2 34" xfId="460" xr:uid="{00000000-0005-0000-0000-00008D010000}"/>
    <cellStyle name="Input 2 2 34 2" xfId="461" xr:uid="{00000000-0005-0000-0000-00008E010000}"/>
    <cellStyle name="Input 2 2 35" xfId="462" xr:uid="{00000000-0005-0000-0000-00008F010000}"/>
    <cellStyle name="Input 2 2 35 2" xfId="463" xr:uid="{00000000-0005-0000-0000-000090010000}"/>
    <cellStyle name="Input 2 2 36" xfId="464" xr:uid="{00000000-0005-0000-0000-000091010000}"/>
    <cellStyle name="Input 2 2 36 2" xfId="465" xr:uid="{00000000-0005-0000-0000-000092010000}"/>
    <cellStyle name="Input 2 2 37" xfId="466" xr:uid="{00000000-0005-0000-0000-000093010000}"/>
    <cellStyle name="Input 2 2 37 2" xfId="467" xr:uid="{00000000-0005-0000-0000-000094010000}"/>
    <cellStyle name="Input 2 2 38" xfId="468" xr:uid="{00000000-0005-0000-0000-000095010000}"/>
    <cellStyle name="Input 2 2 38 2" xfId="469" xr:uid="{00000000-0005-0000-0000-000096010000}"/>
    <cellStyle name="Input 2 2 39" xfId="470" xr:uid="{00000000-0005-0000-0000-000097010000}"/>
    <cellStyle name="Input 2 2 39 2" xfId="471" xr:uid="{00000000-0005-0000-0000-000098010000}"/>
    <cellStyle name="Input 2 2 4" xfId="472" xr:uid="{00000000-0005-0000-0000-000099010000}"/>
    <cellStyle name="Input 2 2 4 2" xfId="473" xr:uid="{00000000-0005-0000-0000-00009A010000}"/>
    <cellStyle name="Input 2 2 40" xfId="474" xr:uid="{00000000-0005-0000-0000-00009B010000}"/>
    <cellStyle name="Input 2 2 40 2" xfId="475" xr:uid="{00000000-0005-0000-0000-00009C010000}"/>
    <cellStyle name="Input 2 2 41" xfId="476" xr:uid="{00000000-0005-0000-0000-00009D010000}"/>
    <cellStyle name="Input 2 2 41 2" xfId="477" xr:uid="{00000000-0005-0000-0000-00009E010000}"/>
    <cellStyle name="Input 2 2 42" xfId="478" xr:uid="{00000000-0005-0000-0000-00009F010000}"/>
    <cellStyle name="Input 2 2 42 2" xfId="479" xr:uid="{00000000-0005-0000-0000-0000A0010000}"/>
    <cellStyle name="Input 2 2 43" xfId="480" xr:uid="{00000000-0005-0000-0000-0000A1010000}"/>
    <cellStyle name="Input 2 2 43 2" xfId="481" xr:uid="{00000000-0005-0000-0000-0000A2010000}"/>
    <cellStyle name="Input 2 2 44" xfId="482" xr:uid="{00000000-0005-0000-0000-0000A3010000}"/>
    <cellStyle name="Input 2 2 44 2" xfId="483" xr:uid="{00000000-0005-0000-0000-0000A4010000}"/>
    <cellStyle name="Input 2 2 45" xfId="484" xr:uid="{00000000-0005-0000-0000-0000A5010000}"/>
    <cellStyle name="Input 2 2 45 2" xfId="485" xr:uid="{00000000-0005-0000-0000-0000A6010000}"/>
    <cellStyle name="Input 2 2 46" xfId="486" xr:uid="{00000000-0005-0000-0000-0000A7010000}"/>
    <cellStyle name="Input 2 2 46 2" xfId="487" xr:uid="{00000000-0005-0000-0000-0000A8010000}"/>
    <cellStyle name="Input 2 2 47" xfId="488" xr:uid="{00000000-0005-0000-0000-0000A9010000}"/>
    <cellStyle name="Input 2 2 47 2" xfId="489" xr:uid="{00000000-0005-0000-0000-0000AA010000}"/>
    <cellStyle name="Input 2 2 48" xfId="490" xr:uid="{00000000-0005-0000-0000-0000AB010000}"/>
    <cellStyle name="Input 2 2 48 2" xfId="491" xr:uid="{00000000-0005-0000-0000-0000AC010000}"/>
    <cellStyle name="Input 2 2 49" xfId="492" xr:uid="{00000000-0005-0000-0000-0000AD010000}"/>
    <cellStyle name="Input 2 2 49 2" xfId="493" xr:uid="{00000000-0005-0000-0000-0000AE010000}"/>
    <cellStyle name="Input 2 2 5" xfId="494" xr:uid="{00000000-0005-0000-0000-0000AF010000}"/>
    <cellStyle name="Input 2 2 5 2" xfId="495" xr:uid="{00000000-0005-0000-0000-0000B0010000}"/>
    <cellStyle name="Input 2 2 50" xfId="496" xr:uid="{00000000-0005-0000-0000-0000B1010000}"/>
    <cellStyle name="Input 2 2 50 2" xfId="497" xr:uid="{00000000-0005-0000-0000-0000B2010000}"/>
    <cellStyle name="Input 2 2 51" xfId="498" xr:uid="{00000000-0005-0000-0000-0000B3010000}"/>
    <cellStyle name="Input 2 2 51 2" xfId="499" xr:uid="{00000000-0005-0000-0000-0000B4010000}"/>
    <cellStyle name="Input 2 2 52" xfId="500" xr:uid="{00000000-0005-0000-0000-0000B5010000}"/>
    <cellStyle name="Input 2 2 52 2" xfId="501" xr:uid="{00000000-0005-0000-0000-0000B6010000}"/>
    <cellStyle name="Input 2 2 53" xfId="502" xr:uid="{00000000-0005-0000-0000-0000B7010000}"/>
    <cellStyle name="Input 2 2 54" xfId="503" xr:uid="{00000000-0005-0000-0000-0000B8010000}"/>
    <cellStyle name="Input 2 2 55" xfId="504" xr:uid="{00000000-0005-0000-0000-0000B9010000}"/>
    <cellStyle name="Input 2 2 56" xfId="505" xr:uid="{00000000-0005-0000-0000-0000BA010000}"/>
    <cellStyle name="Input 2 2 57" xfId="506" xr:uid="{00000000-0005-0000-0000-0000BB010000}"/>
    <cellStyle name="Input 2 2 58" xfId="1286" xr:uid="{00000000-0005-0000-0000-0000BC010000}"/>
    <cellStyle name="Input 2 2 59" xfId="1287" xr:uid="{00000000-0005-0000-0000-0000BD010000}"/>
    <cellStyle name="Input 2 2 6" xfId="507" xr:uid="{00000000-0005-0000-0000-0000BE010000}"/>
    <cellStyle name="Input 2 2 6 2" xfId="508" xr:uid="{00000000-0005-0000-0000-0000BF010000}"/>
    <cellStyle name="Input 2 2 60" xfId="1288" xr:uid="{00000000-0005-0000-0000-0000C0010000}"/>
    <cellStyle name="Input 2 2 61" xfId="1289" xr:uid="{00000000-0005-0000-0000-0000C1010000}"/>
    <cellStyle name="Input 2 2 62" xfId="1290" xr:uid="{00000000-0005-0000-0000-0000C2010000}"/>
    <cellStyle name="Input 2 2 7" xfId="509" xr:uid="{00000000-0005-0000-0000-0000C3010000}"/>
    <cellStyle name="Input 2 2 7 2" xfId="510" xr:uid="{00000000-0005-0000-0000-0000C4010000}"/>
    <cellStyle name="Input 2 2 8" xfId="511" xr:uid="{00000000-0005-0000-0000-0000C5010000}"/>
    <cellStyle name="Input 2 2 8 2" xfId="512" xr:uid="{00000000-0005-0000-0000-0000C6010000}"/>
    <cellStyle name="Input 2 2 9" xfId="513" xr:uid="{00000000-0005-0000-0000-0000C7010000}"/>
    <cellStyle name="Input 2 2 9 2" xfId="514" xr:uid="{00000000-0005-0000-0000-0000C8010000}"/>
    <cellStyle name="Input 2 20" xfId="515" xr:uid="{00000000-0005-0000-0000-0000C9010000}"/>
    <cellStyle name="Input 2 20 2" xfId="516" xr:uid="{00000000-0005-0000-0000-0000CA010000}"/>
    <cellStyle name="Input 2 21" xfId="517" xr:uid="{00000000-0005-0000-0000-0000CB010000}"/>
    <cellStyle name="Input 2 21 2" xfId="518" xr:uid="{00000000-0005-0000-0000-0000CC010000}"/>
    <cellStyle name="Input 2 22" xfId="519" xr:uid="{00000000-0005-0000-0000-0000CD010000}"/>
    <cellStyle name="Input 2 22 2" xfId="520" xr:uid="{00000000-0005-0000-0000-0000CE010000}"/>
    <cellStyle name="Input 2 23" xfId="521" xr:uid="{00000000-0005-0000-0000-0000CF010000}"/>
    <cellStyle name="Input 2 23 2" xfId="522" xr:uid="{00000000-0005-0000-0000-0000D0010000}"/>
    <cellStyle name="Input 2 24" xfId="523" xr:uid="{00000000-0005-0000-0000-0000D1010000}"/>
    <cellStyle name="Input 2 24 2" xfId="524" xr:uid="{00000000-0005-0000-0000-0000D2010000}"/>
    <cellStyle name="Input 2 25" xfId="525" xr:uid="{00000000-0005-0000-0000-0000D3010000}"/>
    <cellStyle name="Input 2 25 2" xfId="526" xr:uid="{00000000-0005-0000-0000-0000D4010000}"/>
    <cellStyle name="Input 2 26" xfId="527" xr:uid="{00000000-0005-0000-0000-0000D5010000}"/>
    <cellStyle name="Input 2 26 2" xfId="528" xr:uid="{00000000-0005-0000-0000-0000D6010000}"/>
    <cellStyle name="Input 2 27" xfId="529" xr:uid="{00000000-0005-0000-0000-0000D7010000}"/>
    <cellStyle name="Input 2 27 2" xfId="530" xr:uid="{00000000-0005-0000-0000-0000D8010000}"/>
    <cellStyle name="Input 2 28" xfId="531" xr:uid="{00000000-0005-0000-0000-0000D9010000}"/>
    <cellStyle name="Input 2 28 2" xfId="532" xr:uid="{00000000-0005-0000-0000-0000DA010000}"/>
    <cellStyle name="Input 2 29" xfId="533" xr:uid="{00000000-0005-0000-0000-0000DB010000}"/>
    <cellStyle name="Input 2 29 2" xfId="534" xr:uid="{00000000-0005-0000-0000-0000DC010000}"/>
    <cellStyle name="Input 2 3" xfId="535" xr:uid="{00000000-0005-0000-0000-0000DD010000}"/>
    <cellStyle name="Input 2 3 2" xfId="536" xr:uid="{00000000-0005-0000-0000-0000DE010000}"/>
    <cellStyle name="Input 2 3 3" xfId="1291" xr:uid="{00000000-0005-0000-0000-0000DF010000}"/>
    <cellStyle name="Input 2 3 4" xfId="1292" xr:uid="{00000000-0005-0000-0000-0000E0010000}"/>
    <cellStyle name="Input 2 3 5" xfId="1293" xr:uid="{00000000-0005-0000-0000-0000E1010000}"/>
    <cellStyle name="Input 2 3 6" xfId="1294" xr:uid="{00000000-0005-0000-0000-0000E2010000}"/>
    <cellStyle name="Input 2 3 7" xfId="1295" xr:uid="{00000000-0005-0000-0000-0000E3010000}"/>
    <cellStyle name="Input 2 30" xfId="537" xr:uid="{00000000-0005-0000-0000-0000E4010000}"/>
    <cellStyle name="Input 2 30 2" xfId="538" xr:uid="{00000000-0005-0000-0000-0000E5010000}"/>
    <cellStyle name="Input 2 31" xfId="539" xr:uid="{00000000-0005-0000-0000-0000E6010000}"/>
    <cellStyle name="Input 2 31 2" xfId="540" xr:uid="{00000000-0005-0000-0000-0000E7010000}"/>
    <cellStyle name="Input 2 32" xfId="541" xr:uid="{00000000-0005-0000-0000-0000E8010000}"/>
    <cellStyle name="Input 2 32 2" xfId="542" xr:uid="{00000000-0005-0000-0000-0000E9010000}"/>
    <cellStyle name="Input 2 33" xfId="543" xr:uid="{00000000-0005-0000-0000-0000EA010000}"/>
    <cellStyle name="Input 2 33 2" xfId="544" xr:uid="{00000000-0005-0000-0000-0000EB010000}"/>
    <cellStyle name="Input 2 34" xfId="545" xr:uid="{00000000-0005-0000-0000-0000EC010000}"/>
    <cellStyle name="Input 2 34 2" xfId="546" xr:uid="{00000000-0005-0000-0000-0000ED010000}"/>
    <cellStyle name="Input 2 35" xfId="547" xr:uid="{00000000-0005-0000-0000-0000EE010000}"/>
    <cellStyle name="Input 2 35 2" xfId="548" xr:uid="{00000000-0005-0000-0000-0000EF010000}"/>
    <cellStyle name="Input 2 36" xfId="549" xr:uid="{00000000-0005-0000-0000-0000F0010000}"/>
    <cellStyle name="Input 2 36 2" xfId="550" xr:uid="{00000000-0005-0000-0000-0000F1010000}"/>
    <cellStyle name="Input 2 37" xfId="551" xr:uid="{00000000-0005-0000-0000-0000F2010000}"/>
    <cellStyle name="Input 2 37 2" xfId="552" xr:uid="{00000000-0005-0000-0000-0000F3010000}"/>
    <cellStyle name="Input 2 38" xfId="553" xr:uid="{00000000-0005-0000-0000-0000F4010000}"/>
    <cellStyle name="Input 2 38 2" xfId="554" xr:uid="{00000000-0005-0000-0000-0000F5010000}"/>
    <cellStyle name="Input 2 39" xfId="555" xr:uid="{00000000-0005-0000-0000-0000F6010000}"/>
    <cellStyle name="Input 2 39 2" xfId="556" xr:uid="{00000000-0005-0000-0000-0000F7010000}"/>
    <cellStyle name="Input 2 4" xfId="557" xr:uid="{00000000-0005-0000-0000-0000F8010000}"/>
    <cellStyle name="Input 2 4 2" xfId="558" xr:uid="{00000000-0005-0000-0000-0000F9010000}"/>
    <cellStyle name="Input 2 4 3" xfId="1296" xr:uid="{00000000-0005-0000-0000-0000FA010000}"/>
    <cellStyle name="Input 2 4 4" xfId="1297" xr:uid="{00000000-0005-0000-0000-0000FB010000}"/>
    <cellStyle name="Input 2 4 5" xfId="1298" xr:uid="{00000000-0005-0000-0000-0000FC010000}"/>
    <cellStyle name="Input 2 4 6" xfId="1299" xr:uid="{00000000-0005-0000-0000-0000FD010000}"/>
    <cellStyle name="Input 2 4 7" xfId="1300" xr:uid="{00000000-0005-0000-0000-0000FE010000}"/>
    <cellStyle name="Input 2 40" xfId="559" xr:uid="{00000000-0005-0000-0000-0000FF010000}"/>
    <cellStyle name="Input 2 40 2" xfId="560" xr:uid="{00000000-0005-0000-0000-000000020000}"/>
    <cellStyle name="Input 2 41" xfId="561" xr:uid="{00000000-0005-0000-0000-000001020000}"/>
    <cellStyle name="Input 2 41 2" xfId="562" xr:uid="{00000000-0005-0000-0000-000002020000}"/>
    <cellStyle name="Input 2 42" xfId="563" xr:uid="{00000000-0005-0000-0000-000003020000}"/>
    <cellStyle name="Input 2 42 2" xfId="564" xr:uid="{00000000-0005-0000-0000-000004020000}"/>
    <cellStyle name="Input 2 43" xfId="565" xr:uid="{00000000-0005-0000-0000-000005020000}"/>
    <cellStyle name="Input 2 43 2" xfId="566" xr:uid="{00000000-0005-0000-0000-000006020000}"/>
    <cellStyle name="Input 2 44" xfId="567" xr:uid="{00000000-0005-0000-0000-000007020000}"/>
    <cellStyle name="Input 2 44 2" xfId="568" xr:uid="{00000000-0005-0000-0000-000008020000}"/>
    <cellStyle name="Input 2 45" xfId="569" xr:uid="{00000000-0005-0000-0000-000009020000}"/>
    <cellStyle name="Input 2 45 2" xfId="570" xr:uid="{00000000-0005-0000-0000-00000A020000}"/>
    <cellStyle name="Input 2 46" xfId="571" xr:uid="{00000000-0005-0000-0000-00000B020000}"/>
    <cellStyle name="Input 2 46 2" xfId="572" xr:uid="{00000000-0005-0000-0000-00000C020000}"/>
    <cellStyle name="Input 2 47" xfId="573" xr:uid="{00000000-0005-0000-0000-00000D020000}"/>
    <cellStyle name="Input 2 47 2" xfId="574" xr:uid="{00000000-0005-0000-0000-00000E020000}"/>
    <cellStyle name="Input 2 48" xfId="575" xr:uid="{00000000-0005-0000-0000-00000F020000}"/>
    <cellStyle name="Input 2 48 2" xfId="576" xr:uid="{00000000-0005-0000-0000-000010020000}"/>
    <cellStyle name="Input 2 49" xfId="577" xr:uid="{00000000-0005-0000-0000-000011020000}"/>
    <cellStyle name="Input 2 49 2" xfId="578" xr:uid="{00000000-0005-0000-0000-000012020000}"/>
    <cellStyle name="Input 2 5" xfId="579" xr:uid="{00000000-0005-0000-0000-000013020000}"/>
    <cellStyle name="Input 2 5 2" xfId="580" xr:uid="{00000000-0005-0000-0000-000014020000}"/>
    <cellStyle name="Input 2 5 3" xfId="1301" xr:uid="{00000000-0005-0000-0000-000015020000}"/>
    <cellStyle name="Input 2 5 4" xfId="1302" xr:uid="{00000000-0005-0000-0000-000016020000}"/>
    <cellStyle name="Input 2 5 5" xfId="1303" xr:uid="{00000000-0005-0000-0000-000017020000}"/>
    <cellStyle name="Input 2 5 6" xfId="1304" xr:uid="{00000000-0005-0000-0000-000018020000}"/>
    <cellStyle name="Input 2 5 7" xfId="1305" xr:uid="{00000000-0005-0000-0000-000019020000}"/>
    <cellStyle name="Input 2 50" xfId="581" xr:uid="{00000000-0005-0000-0000-00001A020000}"/>
    <cellStyle name="Input 2 50 2" xfId="582" xr:uid="{00000000-0005-0000-0000-00001B020000}"/>
    <cellStyle name="Input 2 51" xfId="583" xr:uid="{00000000-0005-0000-0000-00001C020000}"/>
    <cellStyle name="Input 2 51 2" xfId="584" xr:uid="{00000000-0005-0000-0000-00001D020000}"/>
    <cellStyle name="Input 2 52" xfId="585" xr:uid="{00000000-0005-0000-0000-00001E020000}"/>
    <cellStyle name="Input 2 52 2" xfId="586" xr:uid="{00000000-0005-0000-0000-00001F020000}"/>
    <cellStyle name="Input 2 53" xfId="587" xr:uid="{00000000-0005-0000-0000-000020020000}"/>
    <cellStyle name="Input 2 53 2" xfId="588" xr:uid="{00000000-0005-0000-0000-000021020000}"/>
    <cellStyle name="Input 2 54" xfId="589" xr:uid="{00000000-0005-0000-0000-000022020000}"/>
    <cellStyle name="Input 2 55" xfId="590" xr:uid="{00000000-0005-0000-0000-000023020000}"/>
    <cellStyle name="Input 2 56" xfId="591" xr:uid="{00000000-0005-0000-0000-000024020000}"/>
    <cellStyle name="Input 2 57" xfId="592" xr:uid="{00000000-0005-0000-0000-000025020000}"/>
    <cellStyle name="Input 2 58" xfId="593" xr:uid="{00000000-0005-0000-0000-000026020000}"/>
    <cellStyle name="Input 2 59" xfId="1306" xr:uid="{00000000-0005-0000-0000-000027020000}"/>
    <cellStyle name="Input 2 6" xfId="594" xr:uid="{00000000-0005-0000-0000-000028020000}"/>
    <cellStyle name="Input 2 6 2" xfId="595" xr:uid="{00000000-0005-0000-0000-000029020000}"/>
    <cellStyle name="Input 2 7" xfId="596" xr:uid="{00000000-0005-0000-0000-00002A020000}"/>
    <cellStyle name="Input 2 7 2" xfId="597" xr:uid="{00000000-0005-0000-0000-00002B020000}"/>
    <cellStyle name="Input 2 8" xfId="598" xr:uid="{00000000-0005-0000-0000-00002C020000}"/>
    <cellStyle name="Input 2 8 2" xfId="599" xr:uid="{00000000-0005-0000-0000-00002D020000}"/>
    <cellStyle name="Input 2 9" xfId="600" xr:uid="{00000000-0005-0000-0000-00002E020000}"/>
    <cellStyle name="Input 2 9 2" xfId="601" xr:uid="{00000000-0005-0000-0000-00002F020000}"/>
    <cellStyle name="Linked Cell 2" xfId="86" xr:uid="{00000000-0005-0000-0000-000030020000}"/>
    <cellStyle name="Neutral 2" xfId="87" xr:uid="{00000000-0005-0000-0000-000031020000}"/>
    <cellStyle name="Normal" xfId="0" builtinId="0"/>
    <cellStyle name="Normal 10" xfId="88" xr:uid="{00000000-0005-0000-0000-000033020000}"/>
    <cellStyle name="Normal 11" xfId="89" xr:uid="{00000000-0005-0000-0000-000034020000}"/>
    <cellStyle name="Normal 12" xfId="1375" xr:uid="{00000000-0005-0000-0000-000035020000}"/>
    <cellStyle name="Normal 2" xfId="4" xr:uid="{00000000-0005-0000-0000-000036020000}"/>
    <cellStyle name="Normal 2 10" xfId="90" xr:uid="{00000000-0005-0000-0000-000037020000}"/>
    <cellStyle name="Normal 2 10 2" xfId="91" xr:uid="{00000000-0005-0000-0000-000038020000}"/>
    <cellStyle name="Normal 2 11" xfId="92" xr:uid="{00000000-0005-0000-0000-000039020000}"/>
    <cellStyle name="Normal 2 11 2" xfId="93" xr:uid="{00000000-0005-0000-0000-00003A020000}"/>
    <cellStyle name="Normal 2 12" xfId="94" xr:uid="{00000000-0005-0000-0000-00003B020000}"/>
    <cellStyle name="Normal 2 12 2" xfId="95" xr:uid="{00000000-0005-0000-0000-00003C020000}"/>
    <cellStyle name="Normal 2 12 3" xfId="96" xr:uid="{00000000-0005-0000-0000-00003D020000}"/>
    <cellStyle name="Normal 2 12 4" xfId="97" xr:uid="{00000000-0005-0000-0000-00003E020000}"/>
    <cellStyle name="Normal 2 12 5" xfId="98" xr:uid="{00000000-0005-0000-0000-00003F020000}"/>
    <cellStyle name="Normal 2 12 6" xfId="99" xr:uid="{00000000-0005-0000-0000-000040020000}"/>
    <cellStyle name="Normal 2 12 7" xfId="100" xr:uid="{00000000-0005-0000-0000-000041020000}"/>
    <cellStyle name="Normal 2 12 8" xfId="101" xr:uid="{00000000-0005-0000-0000-000042020000}"/>
    <cellStyle name="Normal 2 13" xfId="102" xr:uid="{00000000-0005-0000-0000-000043020000}"/>
    <cellStyle name="Normal 2 13 2" xfId="103" xr:uid="{00000000-0005-0000-0000-000044020000}"/>
    <cellStyle name="Normal 2 14" xfId="104" xr:uid="{00000000-0005-0000-0000-000045020000}"/>
    <cellStyle name="Normal 2 14 2" xfId="105" xr:uid="{00000000-0005-0000-0000-000046020000}"/>
    <cellStyle name="Normal 2 15" xfId="106" xr:uid="{00000000-0005-0000-0000-000047020000}"/>
    <cellStyle name="Normal 2 15 2" xfId="107" xr:uid="{00000000-0005-0000-0000-000048020000}"/>
    <cellStyle name="Normal 2 16" xfId="108" xr:uid="{00000000-0005-0000-0000-000049020000}"/>
    <cellStyle name="Normal 2 17" xfId="109" xr:uid="{00000000-0005-0000-0000-00004A020000}"/>
    <cellStyle name="Normal 2 18" xfId="110" xr:uid="{00000000-0005-0000-0000-00004B020000}"/>
    <cellStyle name="Normal 2 2" xfId="111" xr:uid="{00000000-0005-0000-0000-00004C020000}"/>
    <cellStyle name="Normal 2 2 10" xfId="112" xr:uid="{00000000-0005-0000-0000-00004D020000}"/>
    <cellStyle name="Normal 2 2 11" xfId="602" xr:uid="{00000000-0005-0000-0000-00004E020000}"/>
    <cellStyle name="Normal 2 2 12" xfId="603" xr:uid="{00000000-0005-0000-0000-00004F020000}"/>
    <cellStyle name="Normal 2 2 2" xfId="113" xr:uid="{00000000-0005-0000-0000-000050020000}"/>
    <cellStyle name="Normal 2 2 2 2" xfId="114" xr:uid="{00000000-0005-0000-0000-000051020000}"/>
    <cellStyle name="Normal 2 2 2 3" xfId="115" xr:uid="{00000000-0005-0000-0000-000052020000}"/>
    <cellStyle name="Normal 2 2 2 4" xfId="116" xr:uid="{00000000-0005-0000-0000-000053020000}"/>
    <cellStyle name="Normal 2 2 2 5" xfId="117" xr:uid="{00000000-0005-0000-0000-000054020000}"/>
    <cellStyle name="Normal 2 2 2 6" xfId="118" xr:uid="{00000000-0005-0000-0000-000055020000}"/>
    <cellStyle name="Normal 2 2 2 7" xfId="119" xr:uid="{00000000-0005-0000-0000-000056020000}"/>
    <cellStyle name="Normal 2 2 3" xfId="120" xr:uid="{00000000-0005-0000-0000-000057020000}"/>
    <cellStyle name="Normal 2 2 4" xfId="121" xr:uid="{00000000-0005-0000-0000-000058020000}"/>
    <cellStyle name="Normal 2 2 5" xfId="122" xr:uid="{00000000-0005-0000-0000-000059020000}"/>
    <cellStyle name="Normal 2 2 6" xfId="123" xr:uid="{00000000-0005-0000-0000-00005A020000}"/>
    <cellStyle name="Normal 2 2 7" xfId="124" xr:uid="{00000000-0005-0000-0000-00005B020000}"/>
    <cellStyle name="Normal 2 2 8" xfId="125" xr:uid="{00000000-0005-0000-0000-00005C020000}"/>
    <cellStyle name="Normal 2 2 9" xfId="126" xr:uid="{00000000-0005-0000-0000-00005D020000}"/>
    <cellStyle name="Normal 2 3" xfId="127" xr:uid="{00000000-0005-0000-0000-00005E020000}"/>
    <cellStyle name="Normal 2 3 2" xfId="128" xr:uid="{00000000-0005-0000-0000-00005F020000}"/>
    <cellStyle name="Normal 2 3 3" xfId="129" xr:uid="{00000000-0005-0000-0000-000060020000}"/>
    <cellStyle name="Normal 2 3 4" xfId="604" xr:uid="{00000000-0005-0000-0000-000061020000}"/>
    <cellStyle name="Normal 2 4" xfId="130" xr:uid="{00000000-0005-0000-0000-000062020000}"/>
    <cellStyle name="Normal 2 4 2" xfId="131" xr:uid="{00000000-0005-0000-0000-000063020000}"/>
    <cellStyle name="Normal 2 4 3" xfId="132" xr:uid="{00000000-0005-0000-0000-000064020000}"/>
    <cellStyle name="Normal 2 4 4" xfId="605" xr:uid="{00000000-0005-0000-0000-000065020000}"/>
    <cellStyle name="Normal 2 4 5" xfId="606" xr:uid="{00000000-0005-0000-0000-000066020000}"/>
    <cellStyle name="Normal 2 5" xfId="133" xr:uid="{00000000-0005-0000-0000-000067020000}"/>
    <cellStyle name="Normal 2 5 2" xfId="134" xr:uid="{00000000-0005-0000-0000-000068020000}"/>
    <cellStyle name="Normal 2 5 3" xfId="135" xr:uid="{00000000-0005-0000-0000-000069020000}"/>
    <cellStyle name="Normal 2 6" xfId="136" xr:uid="{00000000-0005-0000-0000-00006A020000}"/>
    <cellStyle name="Normal 2 6 2" xfId="137" xr:uid="{00000000-0005-0000-0000-00006B020000}"/>
    <cellStyle name="Normal 2 7" xfId="138" xr:uid="{00000000-0005-0000-0000-00006C020000}"/>
    <cellStyle name="Normal 2 7 2" xfId="139" xr:uid="{00000000-0005-0000-0000-00006D020000}"/>
    <cellStyle name="Normal 2 8" xfId="140" xr:uid="{00000000-0005-0000-0000-00006E020000}"/>
    <cellStyle name="Normal 2 8 2" xfId="141" xr:uid="{00000000-0005-0000-0000-00006F020000}"/>
    <cellStyle name="Normal 2 9" xfId="142" xr:uid="{00000000-0005-0000-0000-000070020000}"/>
    <cellStyle name="Normal 2 9 2" xfId="143" xr:uid="{00000000-0005-0000-0000-000071020000}"/>
    <cellStyle name="Normal 3" xfId="144" xr:uid="{00000000-0005-0000-0000-000072020000}"/>
    <cellStyle name="Normal 3 2" xfId="145" xr:uid="{00000000-0005-0000-0000-000073020000}"/>
    <cellStyle name="Normal 3 2 2" xfId="146" xr:uid="{00000000-0005-0000-0000-000074020000}"/>
    <cellStyle name="Normal 3 2 3" xfId="607" xr:uid="{00000000-0005-0000-0000-000075020000}"/>
    <cellStyle name="Normal 3 2 4" xfId="608" xr:uid="{00000000-0005-0000-0000-000076020000}"/>
    <cellStyle name="Normal 3 3" xfId="147" xr:uid="{00000000-0005-0000-0000-000077020000}"/>
    <cellStyle name="Normal 3 4" xfId="609" xr:uid="{00000000-0005-0000-0000-000078020000}"/>
    <cellStyle name="Normal 3 5" xfId="610" xr:uid="{00000000-0005-0000-0000-000079020000}"/>
    <cellStyle name="Normal 34" xfId="1378" xr:uid="{00000000-0005-0000-0000-00007A020000}"/>
    <cellStyle name="Normal 34 2" xfId="1386" xr:uid="{00000000-0005-0000-0000-00007B020000}"/>
    <cellStyle name="Normal 35" xfId="1379" xr:uid="{00000000-0005-0000-0000-00007C020000}"/>
    <cellStyle name="Normal 35 2" xfId="1387" xr:uid="{00000000-0005-0000-0000-00007D020000}"/>
    <cellStyle name="Normal 36" xfId="1380" xr:uid="{00000000-0005-0000-0000-00007E020000}"/>
    <cellStyle name="Normal 36 2" xfId="1388" xr:uid="{00000000-0005-0000-0000-00007F020000}"/>
    <cellStyle name="Normal 39" xfId="1381" xr:uid="{00000000-0005-0000-0000-000080020000}"/>
    <cellStyle name="Normal 39 2" xfId="1389" xr:uid="{00000000-0005-0000-0000-000081020000}"/>
    <cellStyle name="Normal 4" xfId="148" xr:uid="{00000000-0005-0000-0000-000082020000}"/>
    <cellStyle name="Normal 4 2" xfId="149" xr:uid="{00000000-0005-0000-0000-000083020000}"/>
    <cellStyle name="Normal 4 3" xfId="150" xr:uid="{00000000-0005-0000-0000-000084020000}"/>
    <cellStyle name="Normal 4 4" xfId="611" xr:uid="{00000000-0005-0000-0000-000085020000}"/>
    <cellStyle name="Normal 40" xfId="1382" xr:uid="{00000000-0005-0000-0000-000086020000}"/>
    <cellStyle name="Normal 40 2" xfId="1390" xr:uid="{00000000-0005-0000-0000-000087020000}"/>
    <cellStyle name="Normal 5" xfId="151" xr:uid="{00000000-0005-0000-0000-000088020000}"/>
    <cellStyle name="Normal 5 2" xfId="152" xr:uid="{00000000-0005-0000-0000-000089020000}"/>
    <cellStyle name="Normal 6" xfId="153" xr:uid="{00000000-0005-0000-0000-00008A020000}"/>
    <cellStyle name="Normal 6 2" xfId="154" xr:uid="{00000000-0005-0000-0000-00008B020000}"/>
    <cellStyle name="Normal 7" xfId="155" xr:uid="{00000000-0005-0000-0000-00008C020000}"/>
    <cellStyle name="Normal 7 2" xfId="156" xr:uid="{00000000-0005-0000-0000-00008D020000}"/>
    <cellStyle name="Normal 8" xfId="157" xr:uid="{00000000-0005-0000-0000-00008E020000}"/>
    <cellStyle name="Normal 8 2" xfId="158" xr:uid="{00000000-0005-0000-0000-00008F020000}"/>
    <cellStyle name="Normal 9" xfId="159" xr:uid="{00000000-0005-0000-0000-000090020000}"/>
    <cellStyle name="Normal 9 2" xfId="1264" xr:uid="{00000000-0005-0000-0000-000091020000}"/>
    <cellStyle name="Note 2" xfId="160" xr:uid="{00000000-0005-0000-0000-000092020000}"/>
    <cellStyle name="Note 2 2" xfId="161" xr:uid="{00000000-0005-0000-0000-000093020000}"/>
    <cellStyle name="Note 2 3" xfId="162" xr:uid="{00000000-0005-0000-0000-000094020000}"/>
    <cellStyle name="Note 2 3 10" xfId="612" xr:uid="{00000000-0005-0000-0000-000095020000}"/>
    <cellStyle name="Note 2 3 10 2" xfId="613" xr:uid="{00000000-0005-0000-0000-000096020000}"/>
    <cellStyle name="Note 2 3 11" xfId="614" xr:uid="{00000000-0005-0000-0000-000097020000}"/>
    <cellStyle name="Note 2 3 11 2" xfId="615" xr:uid="{00000000-0005-0000-0000-000098020000}"/>
    <cellStyle name="Note 2 3 12" xfId="616" xr:uid="{00000000-0005-0000-0000-000099020000}"/>
    <cellStyle name="Note 2 3 12 2" xfId="617" xr:uid="{00000000-0005-0000-0000-00009A020000}"/>
    <cellStyle name="Note 2 3 13" xfId="618" xr:uid="{00000000-0005-0000-0000-00009B020000}"/>
    <cellStyle name="Note 2 3 13 2" xfId="619" xr:uid="{00000000-0005-0000-0000-00009C020000}"/>
    <cellStyle name="Note 2 3 14" xfId="620" xr:uid="{00000000-0005-0000-0000-00009D020000}"/>
    <cellStyle name="Note 2 3 14 2" xfId="621" xr:uid="{00000000-0005-0000-0000-00009E020000}"/>
    <cellStyle name="Note 2 3 15" xfId="622" xr:uid="{00000000-0005-0000-0000-00009F020000}"/>
    <cellStyle name="Note 2 3 15 2" xfId="623" xr:uid="{00000000-0005-0000-0000-0000A0020000}"/>
    <cellStyle name="Note 2 3 16" xfId="624" xr:uid="{00000000-0005-0000-0000-0000A1020000}"/>
    <cellStyle name="Note 2 3 16 2" xfId="625" xr:uid="{00000000-0005-0000-0000-0000A2020000}"/>
    <cellStyle name="Note 2 3 17" xfId="626" xr:uid="{00000000-0005-0000-0000-0000A3020000}"/>
    <cellStyle name="Note 2 3 17 2" xfId="627" xr:uid="{00000000-0005-0000-0000-0000A4020000}"/>
    <cellStyle name="Note 2 3 18" xfId="628" xr:uid="{00000000-0005-0000-0000-0000A5020000}"/>
    <cellStyle name="Note 2 3 18 2" xfId="629" xr:uid="{00000000-0005-0000-0000-0000A6020000}"/>
    <cellStyle name="Note 2 3 19" xfId="630" xr:uid="{00000000-0005-0000-0000-0000A7020000}"/>
    <cellStyle name="Note 2 3 19 2" xfId="631" xr:uid="{00000000-0005-0000-0000-0000A8020000}"/>
    <cellStyle name="Note 2 3 2" xfId="632" xr:uid="{00000000-0005-0000-0000-0000A9020000}"/>
    <cellStyle name="Note 2 3 2 2" xfId="633" xr:uid="{00000000-0005-0000-0000-0000AA020000}"/>
    <cellStyle name="Note 2 3 20" xfId="634" xr:uid="{00000000-0005-0000-0000-0000AB020000}"/>
    <cellStyle name="Note 2 3 20 2" xfId="635" xr:uid="{00000000-0005-0000-0000-0000AC020000}"/>
    <cellStyle name="Note 2 3 21" xfId="636" xr:uid="{00000000-0005-0000-0000-0000AD020000}"/>
    <cellStyle name="Note 2 3 21 2" xfId="637" xr:uid="{00000000-0005-0000-0000-0000AE020000}"/>
    <cellStyle name="Note 2 3 22" xfId="638" xr:uid="{00000000-0005-0000-0000-0000AF020000}"/>
    <cellStyle name="Note 2 3 22 2" xfId="639" xr:uid="{00000000-0005-0000-0000-0000B0020000}"/>
    <cellStyle name="Note 2 3 23" xfId="640" xr:uid="{00000000-0005-0000-0000-0000B1020000}"/>
    <cellStyle name="Note 2 3 23 2" xfId="641" xr:uid="{00000000-0005-0000-0000-0000B2020000}"/>
    <cellStyle name="Note 2 3 24" xfId="642" xr:uid="{00000000-0005-0000-0000-0000B3020000}"/>
    <cellStyle name="Note 2 3 24 2" xfId="643" xr:uid="{00000000-0005-0000-0000-0000B4020000}"/>
    <cellStyle name="Note 2 3 25" xfId="644" xr:uid="{00000000-0005-0000-0000-0000B5020000}"/>
    <cellStyle name="Note 2 3 25 2" xfId="645" xr:uid="{00000000-0005-0000-0000-0000B6020000}"/>
    <cellStyle name="Note 2 3 26" xfId="646" xr:uid="{00000000-0005-0000-0000-0000B7020000}"/>
    <cellStyle name="Note 2 3 26 2" xfId="647" xr:uid="{00000000-0005-0000-0000-0000B8020000}"/>
    <cellStyle name="Note 2 3 27" xfId="648" xr:uid="{00000000-0005-0000-0000-0000B9020000}"/>
    <cellStyle name="Note 2 3 27 2" xfId="649" xr:uid="{00000000-0005-0000-0000-0000BA020000}"/>
    <cellStyle name="Note 2 3 28" xfId="650" xr:uid="{00000000-0005-0000-0000-0000BB020000}"/>
    <cellStyle name="Note 2 3 28 2" xfId="651" xr:uid="{00000000-0005-0000-0000-0000BC020000}"/>
    <cellStyle name="Note 2 3 29" xfId="652" xr:uid="{00000000-0005-0000-0000-0000BD020000}"/>
    <cellStyle name="Note 2 3 29 2" xfId="653" xr:uid="{00000000-0005-0000-0000-0000BE020000}"/>
    <cellStyle name="Note 2 3 3" xfId="654" xr:uid="{00000000-0005-0000-0000-0000BF020000}"/>
    <cellStyle name="Note 2 3 3 2" xfId="655" xr:uid="{00000000-0005-0000-0000-0000C0020000}"/>
    <cellStyle name="Note 2 3 30" xfId="656" xr:uid="{00000000-0005-0000-0000-0000C1020000}"/>
    <cellStyle name="Note 2 3 30 2" xfId="657" xr:uid="{00000000-0005-0000-0000-0000C2020000}"/>
    <cellStyle name="Note 2 3 31" xfId="658" xr:uid="{00000000-0005-0000-0000-0000C3020000}"/>
    <cellStyle name="Note 2 3 31 2" xfId="659" xr:uid="{00000000-0005-0000-0000-0000C4020000}"/>
    <cellStyle name="Note 2 3 32" xfId="660" xr:uid="{00000000-0005-0000-0000-0000C5020000}"/>
    <cellStyle name="Note 2 3 32 2" xfId="661" xr:uid="{00000000-0005-0000-0000-0000C6020000}"/>
    <cellStyle name="Note 2 3 33" xfId="662" xr:uid="{00000000-0005-0000-0000-0000C7020000}"/>
    <cellStyle name="Note 2 3 33 2" xfId="663" xr:uid="{00000000-0005-0000-0000-0000C8020000}"/>
    <cellStyle name="Note 2 3 34" xfId="664" xr:uid="{00000000-0005-0000-0000-0000C9020000}"/>
    <cellStyle name="Note 2 3 34 2" xfId="665" xr:uid="{00000000-0005-0000-0000-0000CA020000}"/>
    <cellStyle name="Note 2 3 35" xfId="666" xr:uid="{00000000-0005-0000-0000-0000CB020000}"/>
    <cellStyle name="Note 2 3 35 2" xfId="667" xr:uid="{00000000-0005-0000-0000-0000CC020000}"/>
    <cellStyle name="Note 2 3 36" xfId="668" xr:uid="{00000000-0005-0000-0000-0000CD020000}"/>
    <cellStyle name="Note 2 3 36 2" xfId="669" xr:uid="{00000000-0005-0000-0000-0000CE020000}"/>
    <cellStyle name="Note 2 3 37" xfId="670" xr:uid="{00000000-0005-0000-0000-0000CF020000}"/>
    <cellStyle name="Note 2 3 37 2" xfId="671" xr:uid="{00000000-0005-0000-0000-0000D0020000}"/>
    <cellStyle name="Note 2 3 38" xfId="672" xr:uid="{00000000-0005-0000-0000-0000D1020000}"/>
    <cellStyle name="Note 2 3 38 2" xfId="673" xr:uid="{00000000-0005-0000-0000-0000D2020000}"/>
    <cellStyle name="Note 2 3 39" xfId="674" xr:uid="{00000000-0005-0000-0000-0000D3020000}"/>
    <cellStyle name="Note 2 3 39 2" xfId="675" xr:uid="{00000000-0005-0000-0000-0000D4020000}"/>
    <cellStyle name="Note 2 3 4" xfId="676" xr:uid="{00000000-0005-0000-0000-0000D5020000}"/>
    <cellStyle name="Note 2 3 4 2" xfId="677" xr:uid="{00000000-0005-0000-0000-0000D6020000}"/>
    <cellStyle name="Note 2 3 40" xfId="678" xr:uid="{00000000-0005-0000-0000-0000D7020000}"/>
    <cellStyle name="Note 2 3 40 2" xfId="679" xr:uid="{00000000-0005-0000-0000-0000D8020000}"/>
    <cellStyle name="Note 2 3 41" xfId="680" xr:uid="{00000000-0005-0000-0000-0000D9020000}"/>
    <cellStyle name="Note 2 3 41 2" xfId="681" xr:uid="{00000000-0005-0000-0000-0000DA020000}"/>
    <cellStyle name="Note 2 3 42" xfId="682" xr:uid="{00000000-0005-0000-0000-0000DB020000}"/>
    <cellStyle name="Note 2 3 42 2" xfId="683" xr:uid="{00000000-0005-0000-0000-0000DC020000}"/>
    <cellStyle name="Note 2 3 43" xfId="684" xr:uid="{00000000-0005-0000-0000-0000DD020000}"/>
    <cellStyle name="Note 2 3 43 2" xfId="685" xr:uid="{00000000-0005-0000-0000-0000DE020000}"/>
    <cellStyle name="Note 2 3 44" xfId="686" xr:uid="{00000000-0005-0000-0000-0000DF020000}"/>
    <cellStyle name="Note 2 3 44 2" xfId="687" xr:uid="{00000000-0005-0000-0000-0000E0020000}"/>
    <cellStyle name="Note 2 3 45" xfId="688" xr:uid="{00000000-0005-0000-0000-0000E1020000}"/>
    <cellStyle name="Note 2 3 45 2" xfId="689" xr:uid="{00000000-0005-0000-0000-0000E2020000}"/>
    <cellStyle name="Note 2 3 46" xfId="690" xr:uid="{00000000-0005-0000-0000-0000E3020000}"/>
    <cellStyle name="Note 2 3 46 2" xfId="691" xr:uid="{00000000-0005-0000-0000-0000E4020000}"/>
    <cellStyle name="Note 2 3 47" xfId="692" xr:uid="{00000000-0005-0000-0000-0000E5020000}"/>
    <cellStyle name="Note 2 3 47 2" xfId="693" xr:uid="{00000000-0005-0000-0000-0000E6020000}"/>
    <cellStyle name="Note 2 3 48" xfId="694" xr:uid="{00000000-0005-0000-0000-0000E7020000}"/>
    <cellStyle name="Note 2 3 48 2" xfId="695" xr:uid="{00000000-0005-0000-0000-0000E8020000}"/>
    <cellStyle name="Note 2 3 49" xfId="696" xr:uid="{00000000-0005-0000-0000-0000E9020000}"/>
    <cellStyle name="Note 2 3 49 2" xfId="697" xr:uid="{00000000-0005-0000-0000-0000EA020000}"/>
    <cellStyle name="Note 2 3 5" xfId="698" xr:uid="{00000000-0005-0000-0000-0000EB020000}"/>
    <cellStyle name="Note 2 3 5 2" xfId="699" xr:uid="{00000000-0005-0000-0000-0000EC020000}"/>
    <cellStyle name="Note 2 3 50" xfId="700" xr:uid="{00000000-0005-0000-0000-0000ED020000}"/>
    <cellStyle name="Note 2 3 50 2" xfId="701" xr:uid="{00000000-0005-0000-0000-0000EE020000}"/>
    <cellStyle name="Note 2 3 51" xfId="702" xr:uid="{00000000-0005-0000-0000-0000EF020000}"/>
    <cellStyle name="Note 2 3 51 2" xfId="703" xr:uid="{00000000-0005-0000-0000-0000F0020000}"/>
    <cellStyle name="Note 2 3 52" xfId="704" xr:uid="{00000000-0005-0000-0000-0000F1020000}"/>
    <cellStyle name="Note 2 3 52 2" xfId="705" xr:uid="{00000000-0005-0000-0000-0000F2020000}"/>
    <cellStyle name="Note 2 3 53" xfId="706" xr:uid="{00000000-0005-0000-0000-0000F3020000}"/>
    <cellStyle name="Note 2 3 54" xfId="707" xr:uid="{00000000-0005-0000-0000-0000F4020000}"/>
    <cellStyle name="Note 2 3 55" xfId="708" xr:uid="{00000000-0005-0000-0000-0000F5020000}"/>
    <cellStyle name="Note 2 3 56" xfId="709" xr:uid="{00000000-0005-0000-0000-0000F6020000}"/>
    <cellStyle name="Note 2 3 57" xfId="710" xr:uid="{00000000-0005-0000-0000-0000F7020000}"/>
    <cellStyle name="Note 2 3 58" xfId="1307" xr:uid="{00000000-0005-0000-0000-0000F8020000}"/>
    <cellStyle name="Note 2 3 59" xfId="1308" xr:uid="{00000000-0005-0000-0000-0000F9020000}"/>
    <cellStyle name="Note 2 3 6" xfId="711" xr:uid="{00000000-0005-0000-0000-0000FA020000}"/>
    <cellStyle name="Note 2 3 6 2" xfId="712" xr:uid="{00000000-0005-0000-0000-0000FB020000}"/>
    <cellStyle name="Note 2 3 60" xfId="1309" xr:uid="{00000000-0005-0000-0000-0000FC020000}"/>
    <cellStyle name="Note 2 3 61" xfId="1310" xr:uid="{00000000-0005-0000-0000-0000FD020000}"/>
    <cellStyle name="Note 2 3 62" xfId="1311" xr:uid="{00000000-0005-0000-0000-0000FE020000}"/>
    <cellStyle name="Note 2 3 7" xfId="713" xr:uid="{00000000-0005-0000-0000-0000FF020000}"/>
    <cellStyle name="Note 2 3 7 2" xfId="714" xr:uid="{00000000-0005-0000-0000-000000030000}"/>
    <cellStyle name="Note 2 3 8" xfId="715" xr:uid="{00000000-0005-0000-0000-000001030000}"/>
    <cellStyle name="Note 2 3 8 2" xfId="716" xr:uid="{00000000-0005-0000-0000-000002030000}"/>
    <cellStyle name="Note 2 3 9" xfId="717" xr:uid="{00000000-0005-0000-0000-000003030000}"/>
    <cellStyle name="Note 2 3 9 2" xfId="718" xr:uid="{00000000-0005-0000-0000-000004030000}"/>
    <cellStyle name="Note 2 4" xfId="163" xr:uid="{00000000-0005-0000-0000-000005030000}"/>
    <cellStyle name="Note 2 4 10" xfId="719" xr:uid="{00000000-0005-0000-0000-000006030000}"/>
    <cellStyle name="Note 2 4 10 2" xfId="720" xr:uid="{00000000-0005-0000-0000-000007030000}"/>
    <cellStyle name="Note 2 4 11" xfId="721" xr:uid="{00000000-0005-0000-0000-000008030000}"/>
    <cellStyle name="Note 2 4 11 2" xfId="722" xr:uid="{00000000-0005-0000-0000-000009030000}"/>
    <cellStyle name="Note 2 4 12" xfId="723" xr:uid="{00000000-0005-0000-0000-00000A030000}"/>
    <cellStyle name="Note 2 4 12 2" xfId="724" xr:uid="{00000000-0005-0000-0000-00000B030000}"/>
    <cellStyle name="Note 2 4 13" xfId="725" xr:uid="{00000000-0005-0000-0000-00000C030000}"/>
    <cellStyle name="Note 2 4 13 2" xfId="726" xr:uid="{00000000-0005-0000-0000-00000D030000}"/>
    <cellStyle name="Note 2 4 14" xfId="727" xr:uid="{00000000-0005-0000-0000-00000E030000}"/>
    <cellStyle name="Note 2 4 14 2" xfId="728" xr:uid="{00000000-0005-0000-0000-00000F030000}"/>
    <cellStyle name="Note 2 4 15" xfId="729" xr:uid="{00000000-0005-0000-0000-000010030000}"/>
    <cellStyle name="Note 2 4 15 2" xfId="730" xr:uid="{00000000-0005-0000-0000-000011030000}"/>
    <cellStyle name="Note 2 4 16" xfId="731" xr:uid="{00000000-0005-0000-0000-000012030000}"/>
    <cellStyle name="Note 2 4 16 2" xfId="732" xr:uid="{00000000-0005-0000-0000-000013030000}"/>
    <cellStyle name="Note 2 4 17" xfId="733" xr:uid="{00000000-0005-0000-0000-000014030000}"/>
    <cellStyle name="Note 2 4 17 2" xfId="734" xr:uid="{00000000-0005-0000-0000-000015030000}"/>
    <cellStyle name="Note 2 4 18" xfId="735" xr:uid="{00000000-0005-0000-0000-000016030000}"/>
    <cellStyle name="Note 2 4 18 2" xfId="736" xr:uid="{00000000-0005-0000-0000-000017030000}"/>
    <cellStyle name="Note 2 4 19" xfId="737" xr:uid="{00000000-0005-0000-0000-000018030000}"/>
    <cellStyle name="Note 2 4 19 2" xfId="738" xr:uid="{00000000-0005-0000-0000-000019030000}"/>
    <cellStyle name="Note 2 4 2" xfId="739" xr:uid="{00000000-0005-0000-0000-00001A030000}"/>
    <cellStyle name="Note 2 4 2 2" xfId="740" xr:uid="{00000000-0005-0000-0000-00001B030000}"/>
    <cellStyle name="Note 2 4 20" xfId="741" xr:uid="{00000000-0005-0000-0000-00001C030000}"/>
    <cellStyle name="Note 2 4 20 2" xfId="742" xr:uid="{00000000-0005-0000-0000-00001D030000}"/>
    <cellStyle name="Note 2 4 21" xfId="743" xr:uid="{00000000-0005-0000-0000-00001E030000}"/>
    <cellStyle name="Note 2 4 21 2" xfId="744" xr:uid="{00000000-0005-0000-0000-00001F030000}"/>
    <cellStyle name="Note 2 4 22" xfId="745" xr:uid="{00000000-0005-0000-0000-000020030000}"/>
    <cellStyle name="Note 2 4 22 2" xfId="746" xr:uid="{00000000-0005-0000-0000-000021030000}"/>
    <cellStyle name="Note 2 4 23" xfId="747" xr:uid="{00000000-0005-0000-0000-000022030000}"/>
    <cellStyle name="Note 2 4 23 2" xfId="748" xr:uid="{00000000-0005-0000-0000-000023030000}"/>
    <cellStyle name="Note 2 4 24" xfId="749" xr:uid="{00000000-0005-0000-0000-000024030000}"/>
    <cellStyle name="Note 2 4 24 2" xfId="750" xr:uid="{00000000-0005-0000-0000-000025030000}"/>
    <cellStyle name="Note 2 4 25" xfId="751" xr:uid="{00000000-0005-0000-0000-000026030000}"/>
    <cellStyle name="Note 2 4 25 2" xfId="752" xr:uid="{00000000-0005-0000-0000-000027030000}"/>
    <cellStyle name="Note 2 4 26" xfId="753" xr:uid="{00000000-0005-0000-0000-000028030000}"/>
    <cellStyle name="Note 2 4 26 2" xfId="754" xr:uid="{00000000-0005-0000-0000-000029030000}"/>
    <cellStyle name="Note 2 4 27" xfId="755" xr:uid="{00000000-0005-0000-0000-00002A030000}"/>
    <cellStyle name="Note 2 4 27 2" xfId="756" xr:uid="{00000000-0005-0000-0000-00002B030000}"/>
    <cellStyle name="Note 2 4 28" xfId="757" xr:uid="{00000000-0005-0000-0000-00002C030000}"/>
    <cellStyle name="Note 2 4 28 2" xfId="758" xr:uid="{00000000-0005-0000-0000-00002D030000}"/>
    <cellStyle name="Note 2 4 29" xfId="759" xr:uid="{00000000-0005-0000-0000-00002E030000}"/>
    <cellStyle name="Note 2 4 29 2" xfId="760" xr:uid="{00000000-0005-0000-0000-00002F030000}"/>
    <cellStyle name="Note 2 4 3" xfId="761" xr:uid="{00000000-0005-0000-0000-000030030000}"/>
    <cellStyle name="Note 2 4 3 2" xfId="762" xr:uid="{00000000-0005-0000-0000-000031030000}"/>
    <cellStyle name="Note 2 4 30" xfId="763" xr:uid="{00000000-0005-0000-0000-000032030000}"/>
    <cellStyle name="Note 2 4 30 2" xfId="764" xr:uid="{00000000-0005-0000-0000-000033030000}"/>
    <cellStyle name="Note 2 4 31" xfId="765" xr:uid="{00000000-0005-0000-0000-000034030000}"/>
    <cellStyle name="Note 2 4 31 2" xfId="766" xr:uid="{00000000-0005-0000-0000-000035030000}"/>
    <cellStyle name="Note 2 4 32" xfId="767" xr:uid="{00000000-0005-0000-0000-000036030000}"/>
    <cellStyle name="Note 2 4 32 2" xfId="768" xr:uid="{00000000-0005-0000-0000-000037030000}"/>
    <cellStyle name="Note 2 4 33" xfId="769" xr:uid="{00000000-0005-0000-0000-000038030000}"/>
    <cellStyle name="Note 2 4 33 2" xfId="770" xr:uid="{00000000-0005-0000-0000-000039030000}"/>
    <cellStyle name="Note 2 4 34" xfId="771" xr:uid="{00000000-0005-0000-0000-00003A030000}"/>
    <cellStyle name="Note 2 4 34 2" xfId="772" xr:uid="{00000000-0005-0000-0000-00003B030000}"/>
    <cellStyle name="Note 2 4 35" xfId="773" xr:uid="{00000000-0005-0000-0000-00003C030000}"/>
    <cellStyle name="Note 2 4 35 2" xfId="774" xr:uid="{00000000-0005-0000-0000-00003D030000}"/>
    <cellStyle name="Note 2 4 36" xfId="775" xr:uid="{00000000-0005-0000-0000-00003E030000}"/>
    <cellStyle name="Note 2 4 36 2" xfId="776" xr:uid="{00000000-0005-0000-0000-00003F030000}"/>
    <cellStyle name="Note 2 4 37" xfId="777" xr:uid="{00000000-0005-0000-0000-000040030000}"/>
    <cellStyle name="Note 2 4 37 2" xfId="778" xr:uid="{00000000-0005-0000-0000-000041030000}"/>
    <cellStyle name="Note 2 4 38" xfId="779" xr:uid="{00000000-0005-0000-0000-000042030000}"/>
    <cellStyle name="Note 2 4 38 2" xfId="780" xr:uid="{00000000-0005-0000-0000-000043030000}"/>
    <cellStyle name="Note 2 4 39" xfId="781" xr:uid="{00000000-0005-0000-0000-000044030000}"/>
    <cellStyle name="Note 2 4 39 2" xfId="782" xr:uid="{00000000-0005-0000-0000-000045030000}"/>
    <cellStyle name="Note 2 4 4" xfId="783" xr:uid="{00000000-0005-0000-0000-000046030000}"/>
    <cellStyle name="Note 2 4 4 2" xfId="784" xr:uid="{00000000-0005-0000-0000-000047030000}"/>
    <cellStyle name="Note 2 4 40" xfId="785" xr:uid="{00000000-0005-0000-0000-000048030000}"/>
    <cellStyle name="Note 2 4 40 2" xfId="786" xr:uid="{00000000-0005-0000-0000-000049030000}"/>
    <cellStyle name="Note 2 4 41" xfId="787" xr:uid="{00000000-0005-0000-0000-00004A030000}"/>
    <cellStyle name="Note 2 4 41 2" xfId="788" xr:uid="{00000000-0005-0000-0000-00004B030000}"/>
    <cellStyle name="Note 2 4 42" xfId="789" xr:uid="{00000000-0005-0000-0000-00004C030000}"/>
    <cellStyle name="Note 2 4 42 2" xfId="790" xr:uid="{00000000-0005-0000-0000-00004D030000}"/>
    <cellStyle name="Note 2 4 43" xfId="791" xr:uid="{00000000-0005-0000-0000-00004E030000}"/>
    <cellStyle name="Note 2 4 43 2" xfId="792" xr:uid="{00000000-0005-0000-0000-00004F030000}"/>
    <cellStyle name="Note 2 4 44" xfId="793" xr:uid="{00000000-0005-0000-0000-000050030000}"/>
    <cellStyle name="Note 2 4 44 2" xfId="794" xr:uid="{00000000-0005-0000-0000-000051030000}"/>
    <cellStyle name="Note 2 4 45" xfId="795" xr:uid="{00000000-0005-0000-0000-000052030000}"/>
    <cellStyle name="Note 2 4 45 2" xfId="796" xr:uid="{00000000-0005-0000-0000-000053030000}"/>
    <cellStyle name="Note 2 4 46" xfId="797" xr:uid="{00000000-0005-0000-0000-000054030000}"/>
    <cellStyle name="Note 2 4 46 2" xfId="798" xr:uid="{00000000-0005-0000-0000-000055030000}"/>
    <cellStyle name="Note 2 4 47" xfId="799" xr:uid="{00000000-0005-0000-0000-000056030000}"/>
    <cellStyle name="Note 2 4 47 2" xfId="800" xr:uid="{00000000-0005-0000-0000-000057030000}"/>
    <cellStyle name="Note 2 4 48" xfId="801" xr:uid="{00000000-0005-0000-0000-000058030000}"/>
    <cellStyle name="Note 2 4 48 2" xfId="802" xr:uid="{00000000-0005-0000-0000-000059030000}"/>
    <cellStyle name="Note 2 4 49" xfId="803" xr:uid="{00000000-0005-0000-0000-00005A030000}"/>
    <cellStyle name="Note 2 4 49 2" xfId="804" xr:uid="{00000000-0005-0000-0000-00005B030000}"/>
    <cellStyle name="Note 2 4 5" xfId="805" xr:uid="{00000000-0005-0000-0000-00005C030000}"/>
    <cellStyle name="Note 2 4 5 2" xfId="806" xr:uid="{00000000-0005-0000-0000-00005D030000}"/>
    <cellStyle name="Note 2 4 50" xfId="807" xr:uid="{00000000-0005-0000-0000-00005E030000}"/>
    <cellStyle name="Note 2 4 50 2" xfId="808" xr:uid="{00000000-0005-0000-0000-00005F030000}"/>
    <cellStyle name="Note 2 4 51" xfId="809" xr:uid="{00000000-0005-0000-0000-000060030000}"/>
    <cellStyle name="Note 2 4 51 2" xfId="810" xr:uid="{00000000-0005-0000-0000-000061030000}"/>
    <cellStyle name="Note 2 4 52" xfId="811" xr:uid="{00000000-0005-0000-0000-000062030000}"/>
    <cellStyle name="Note 2 4 52 2" xfId="812" xr:uid="{00000000-0005-0000-0000-000063030000}"/>
    <cellStyle name="Note 2 4 53" xfId="813" xr:uid="{00000000-0005-0000-0000-000064030000}"/>
    <cellStyle name="Note 2 4 54" xfId="814" xr:uid="{00000000-0005-0000-0000-000065030000}"/>
    <cellStyle name="Note 2 4 55" xfId="815" xr:uid="{00000000-0005-0000-0000-000066030000}"/>
    <cellStyle name="Note 2 4 56" xfId="816" xr:uid="{00000000-0005-0000-0000-000067030000}"/>
    <cellStyle name="Note 2 4 57" xfId="817" xr:uid="{00000000-0005-0000-0000-000068030000}"/>
    <cellStyle name="Note 2 4 58" xfId="1312" xr:uid="{00000000-0005-0000-0000-000069030000}"/>
    <cellStyle name="Note 2 4 59" xfId="1313" xr:uid="{00000000-0005-0000-0000-00006A030000}"/>
    <cellStyle name="Note 2 4 6" xfId="818" xr:uid="{00000000-0005-0000-0000-00006B030000}"/>
    <cellStyle name="Note 2 4 6 2" xfId="819" xr:uid="{00000000-0005-0000-0000-00006C030000}"/>
    <cellStyle name="Note 2 4 60" xfId="1314" xr:uid="{00000000-0005-0000-0000-00006D030000}"/>
    <cellStyle name="Note 2 4 61" xfId="1315" xr:uid="{00000000-0005-0000-0000-00006E030000}"/>
    <cellStyle name="Note 2 4 62" xfId="1316" xr:uid="{00000000-0005-0000-0000-00006F030000}"/>
    <cellStyle name="Note 2 4 7" xfId="820" xr:uid="{00000000-0005-0000-0000-000070030000}"/>
    <cellStyle name="Note 2 4 7 2" xfId="821" xr:uid="{00000000-0005-0000-0000-000071030000}"/>
    <cellStyle name="Note 2 4 8" xfId="822" xr:uid="{00000000-0005-0000-0000-000072030000}"/>
    <cellStyle name="Note 2 4 8 2" xfId="823" xr:uid="{00000000-0005-0000-0000-000073030000}"/>
    <cellStyle name="Note 2 4 9" xfId="824" xr:uid="{00000000-0005-0000-0000-000074030000}"/>
    <cellStyle name="Note 2 4 9 2" xfId="825" xr:uid="{00000000-0005-0000-0000-000075030000}"/>
    <cellStyle name="Note 2 5" xfId="826" xr:uid="{00000000-0005-0000-0000-000076030000}"/>
    <cellStyle name="Note 2 5 2" xfId="827" xr:uid="{00000000-0005-0000-0000-000077030000}"/>
    <cellStyle name="Note 2 5 3" xfId="1317" xr:uid="{00000000-0005-0000-0000-000078030000}"/>
    <cellStyle name="Note 2 5 4" xfId="1318" xr:uid="{00000000-0005-0000-0000-000079030000}"/>
    <cellStyle name="Note 2 5 5" xfId="1319" xr:uid="{00000000-0005-0000-0000-00007A030000}"/>
    <cellStyle name="Note 2 5 6" xfId="1320" xr:uid="{00000000-0005-0000-0000-00007B030000}"/>
    <cellStyle name="Note 2 5 7" xfId="1321" xr:uid="{00000000-0005-0000-0000-00007C030000}"/>
    <cellStyle name="Note 2 6" xfId="828" xr:uid="{00000000-0005-0000-0000-00007D030000}"/>
    <cellStyle name="Note 2 6 2" xfId="829" xr:uid="{00000000-0005-0000-0000-00007E030000}"/>
    <cellStyle name="Note 2 6 3" xfId="1322" xr:uid="{00000000-0005-0000-0000-00007F030000}"/>
    <cellStyle name="Note 2 6 4" xfId="1323" xr:uid="{00000000-0005-0000-0000-000080030000}"/>
    <cellStyle name="Note 2 6 5" xfId="1324" xr:uid="{00000000-0005-0000-0000-000081030000}"/>
    <cellStyle name="Note 2 6 6" xfId="1325" xr:uid="{00000000-0005-0000-0000-000082030000}"/>
    <cellStyle name="Note 2 6 7" xfId="1326" xr:uid="{00000000-0005-0000-0000-000083030000}"/>
    <cellStyle name="Note 2 7" xfId="830" xr:uid="{00000000-0005-0000-0000-000084030000}"/>
    <cellStyle name="Note 2 7 2" xfId="831" xr:uid="{00000000-0005-0000-0000-000085030000}"/>
    <cellStyle name="Note 2 7 3" xfId="1327" xr:uid="{00000000-0005-0000-0000-000086030000}"/>
    <cellStyle name="Note 2 7 4" xfId="1328" xr:uid="{00000000-0005-0000-0000-000087030000}"/>
    <cellStyle name="Note 2 7 5" xfId="1329" xr:uid="{00000000-0005-0000-0000-000088030000}"/>
    <cellStyle name="Note 2 7 6" xfId="1330" xr:uid="{00000000-0005-0000-0000-000089030000}"/>
    <cellStyle name="Note 2 7 7" xfId="1331" xr:uid="{00000000-0005-0000-0000-00008A030000}"/>
    <cellStyle name="Note 2 8" xfId="832" xr:uid="{00000000-0005-0000-0000-00008B030000}"/>
    <cellStyle name="Note 2 9" xfId="1332" xr:uid="{00000000-0005-0000-0000-00008C030000}"/>
    <cellStyle name="Note 3" xfId="164" xr:uid="{00000000-0005-0000-0000-00008D030000}"/>
    <cellStyle name="Output 2" xfId="165" xr:uid="{00000000-0005-0000-0000-00008E030000}"/>
    <cellStyle name="Output 2 10" xfId="833" xr:uid="{00000000-0005-0000-0000-00008F030000}"/>
    <cellStyle name="Output 2 10 2" xfId="834" xr:uid="{00000000-0005-0000-0000-000090030000}"/>
    <cellStyle name="Output 2 11" xfId="835" xr:uid="{00000000-0005-0000-0000-000091030000}"/>
    <cellStyle name="Output 2 11 2" xfId="836" xr:uid="{00000000-0005-0000-0000-000092030000}"/>
    <cellStyle name="Output 2 12" xfId="837" xr:uid="{00000000-0005-0000-0000-000093030000}"/>
    <cellStyle name="Output 2 12 2" xfId="838" xr:uid="{00000000-0005-0000-0000-000094030000}"/>
    <cellStyle name="Output 2 13" xfId="839" xr:uid="{00000000-0005-0000-0000-000095030000}"/>
    <cellStyle name="Output 2 13 2" xfId="840" xr:uid="{00000000-0005-0000-0000-000096030000}"/>
    <cellStyle name="Output 2 14" xfId="841" xr:uid="{00000000-0005-0000-0000-000097030000}"/>
    <cellStyle name="Output 2 14 2" xfId="842" xr:uid="{00000000-0005-0000-0000-000098030000}"/>
    <cellStyle name="Output 2 15" xfId="843" xr:uid="{00000000-0005-0000-0000-000099030000}"/>
    <cellStyle name="Output 2 15 2" xfId="844" xr:uid="{00000000-0005-0000-0000-00009A030000}"/>
    <cellStyle name="Output 2 16" xfId="845" xr:uid="{00000000-0005-0000-0000-00009B030000}"/>
    <cellStyle name="Output 2 16 2" xfId="846" xr:uid="{00000000-0005-0000-0000-00009C030000}"/>
    <cellStyle name="Output 2 17" xfId="847" xr:uid="{00000000-0005-0000-0000-00009D030000}"/>
    <cellStyle name="Output 2 17 2" xfId="848" xr:uid="{00000000-0005-0000-0000-00009E030000}"/>
    <cellStyle name="Output 2 18" xfId="849" xr:uid="{00000000-0005-0000-0000-00009F030000}"/>
    <cellStyle name="Output 2 18 2" xfId="850" xr:uid="{00000000-0005-0000-0000-0000A0030000}"/>
    <cellStyle name="Output 2 19" xfId="851" xr:uid="{00000000-0005-0000-0000-0000A1030000}"/>
    <cellStyle name="Output 2 19 2" xfId="852" xr:uid="{00000000-0005-0000-0000-0000A2030000}"/>
    <cellStyle name="Output 2 2" xfId="166" xr:uid="{00000000-0005-0000-0000-0000A3030000}"/>
    <cellStyle name="Output 2 2 10" xfId="853" xr:uid="{00000000-0005-0000-0000-0000A4030000}"/>
    <cellStyle name="Output 2 2 10 2" xfId="854" xr:uid="{00000000-0005-0000-0000-0000A5030000}"/>
    <cellStyle name="Output 2 2 11" xfId="855" xr:uid="{00000000-0005-0000-0000-0000A6030000}"/>
    <cellStyle name="Output 2 2 11 2" xfId="856" xr:uid="{00000000-0005-0000-0000-0000A7030000}"/>
    <cellStyle name="Output 2 2 12" xfId="857" xr:uid="{00000000-0005-0000-0000-0000A8030000}"/>
    <cellStyle name="Output 2 2 12 2" xfId="858" xr:uid="{00000000-0005-0000-0000-0000A9030000}"/>
    <cellStyle name="Output 2 2 13" xfId="859" xr:uid="{00000000-0005-0000-0000-0000AA030000}"/>
    <cellStyle name="Output 2 2 13 2" xfId="860" xr:uid="{00000000-0005-0000-0000-0000AB030000}"/>
    <cellStyle name="Output 2 2 14" xfId="861" xr:uid="{00000000-0005-0000-0000-0000AC030000}"/>
    <cellStyle name="Output 2 2 14 2" xfId="862" xr:uid="{00000000-0005-0000-0000-0000AD030000}"/>
    <cellStyle name="Output 2 2 15" xfId="863" xr:uid="{00000000-0005-0000-0000-0000AE030000}"/>
    <cellStyle name="Output 2 2 15 2" xfId="864" xr:uid="{00000000-0005-0000-0000-0000AF030000}"/>
    <cellStyle name="Output 2 2 16" xfId="865" xr:uid="{00000000-0005-0000-0000-0000B0030000}"/>
    <cellStyle name="Output 2 2 16 2" xfId="866" xr:uid="{00000000-0005-0000-0000-0000B1030000}"/>
    <cellStyle name="Output 2 2 17" xfId="867" xr:uid="{00000000-0005-0000-0000-0000B2030000}"/>
    <cellStyle name="Output 2 2 17 2" xfId="868" xr:uid="{00000000-0005-0000-0000-0000B3030000}"/>
    <cellStyle name="Output 2 2 18" xfId="869" xr:uid="{00000000-0005-0000-0000-0000B4030000}"/>
    <cellStyle name="Output 2 2 18 2" xfId="870" xr:uid="{00000000-0005-0000-0000-0000B5030000}"/>
    <cellStyle name="Output 2 2 19" xfId="871" xr:uid="{00000000-0005-0000-0000-0000B6030000}"/>
    <cellStyle name="Output 2 2 19 2" xfId="872" xr:uid="{00000000-0005-0000-0000-0000B7030000}"/>
    <cellStyle name="Output 2 2 2" xfId="873" xr:uid="{00000000-0005-0000-0000-0000B8030000}"/>
    <cellStyle name="Output 2 2 2 2" xfId="874" xr:uid="{00000000-0005-0000-0000-0000B9030000}"/>
    <cellStyle name="Output 2 2 20" xfId="875" xr:uid="{00000000-0005-0000-0000-0000BA030000}"/>
    <cellStyle name="Output 2 2 20 2" xfId="876" xr:uid="{00000000-0005-0000-0000-0000BB030000}"/>
    <cellStyle name="Output 2 2 21" xfId="877" xr:uid="{00000000-0005-0000-0000-0000BC030000}"/>
    <cellStyle name="Output 2 2 21 2" xfId="878" xr:uid="{00000000-0005-0000-0000-0000BD030000}"/>
    <cellStyle name="Output 2 2 22" xfId="879" xr:uid="{00000000-0005-0000-0000-0000BE030000}"/>
    <cellStyle name="Output 2 2 22 2" xfId="880" xr:uid="{00000000-0005-0000-0000-0000BF030000}"/>
    <cellStyle name="Output 2 2 23" xfId="881" xr:uid="{00000000-0005-0000-0000-0000C0030000}"/>
    <cellStyle name="Output 2 2 23 2" xfId="882" xr:uid="{00000000-0005-0000-0000-0000C1030000}"/>
    <cellStyle name="Output 2 2 24" xfId="883" xr:uid="{00000000-0005-0000-0000-0000C2030000}"/>
    <cellStyle name="Output 2 2 24 2" xfId="884" xr:uid="{00000000-0005-0000-0000-0000C3030000}"/>
    <cellStyle name="Output 2 2 25" xfId="885" xr:uid="{00000000-0005-0000-0000-0000C4030000}"/>
    <cellStyle name="Output 2 2 25 2" xfId="886" xr:uid="{00000000-0005-0000-0000-0000C5030000}"/>
    <cellStyle name="Output 2 2 26" xfId="887" xr:uid="{00000000-0005-0000-0000-0000C6030000}"/>
    <cellStyle name="Output 2 2 26 2" xfId="888" xr:uid="{00000000-0005-0000-0000-0000C7030000}"/>
    <cellStyle name="Output 2 2 27" xfId="889" xr:uid="{00000000-0005-0000-0000-0000C8030000}"/>
    <cellStyle name="Output 2 2 27 2" xfId="890" xr:uid="{00000000-0005-0000-0000-0000C9030000}"/>
    <cellStyle name="Output 2 2 28" xfId="891" xr:uid="{00000000-0005-0000-0000-0000CA030000}"/>
    <cellStyle name="Output 2 2 28 2" xfId="892" xr:uid="{00000000-0005-0000-0000-0000CB030000}"/>
    <cellStyle name="Output 2 2 29" xfId="893" xr:uid="{00000000-0005-0000-0000-0000CC030000}"/>
    <cellStyle name="Output 2 2 29 2" xfId="894" xr:uid="{00000000-0005-0000-0000-0000CD030000}"/>
    <cellStyle name="Output 2 2 3" xfId="895" xr:uid="{00000000-0005-0000-0000-0000CE030000}"/>
    <cellStyle name="Output 2 2 3 2" xfId="896" xr:uid="{00000000-0005-0000-0000-0000CF030000}"/>
    <cellStyle name="Output 2 2 30" xfId="897" xr:uid="{00000000-0005-0000-0000-0000D0030000}"/>
    <cellStyle name="Output 2 2 30 2" xfId="898" xr:uid="{00000000-0005-0000-0000-0000D1030000}"/>
    <cellStyle name="Output 2 2 31" xfId="899" xr:uid="{00000000-0005-0000-0000-0000D2030000}"/>
    <cellStyle name="Output 2 2 31 2" xfId="900" xr:uid="{00000000-0005-0000-0000-0000D3030000}"/>
    <cellStyle name="Output 2 2 32" xfId="901" xr:uid="{00000000-0005-0000-0000-0000D4030000}"/>
    <cellStyle name="Output 2 2 32 2" xfId="902" xr:uid="{00000000-0005-0000-0000-0000D5030000}"/>
    <cellStyle name="Output 2 2 33" xfId="903" xr:uid="{00000000-0005-0000-0000-0000D6030000}"/>
    <cellStyle name="Output 2 2 33 2" xfId="904" xr:uid="{00000000-0005-0000-0000-0000D7030000}"/>
    <cellStyle name="Output 2 2 34" xfId="905" xr:uid="{00000000-0005-0000-0000-0000D8030000}"/>
    <cellStyle name="Output 2 2 34 2" xfId="906" xr:uid="{00000000-0005-0000-0000-0000D9030000}"/>
    <cellStyle name="Output 2 2 35" xfId="907" xr:uid="{00000000-0005-0000-0000-0000DA030000}"/>
    <cellStyle name="Output 2 2 35 2" xfId="908" xr:uid="{00000000-0005-0000-0000-0000DB030000}"/>
    <cellStyle name="Output 2 2 36" xfId="909" xr:uid="{00000000-0005-0000-0000-0000DC030000}"/>
    <cellStyle name="Output 2 2 36 2" xfId="910" xr:uid="{00000000-0005-0000-0000-0000DD030000}"/>
    <cellStyle name="Output 2 2 37" xfId="911" xr:uid="{00000000-0005-0000-0000-0000DE030000}"/>
    <cellStyle name="Output 2 2 37 2" xfId="912" xr:uid="{00000000-0005-0000-0000-0000DF030000}"/>
    <cellStyle name="Output 2 2 38" xfId="913" xr:uid="{00000000-0005-0000-0000-0000E0030000}"/>
    <cellStyle name="Output 2 2 38 2" xfId="914" xr:uid="{00000000-0005-0000-0000-0000E1030000}"/>
    <cellStyle name="Output 2 2 39" xfId="915" xr:uid="{00000000-0005-0000-0000-0000E2030000}"/>
    <cellStyle name="Output 2 2 39 2" xfId="916" xr:uid="{00000000-0005-0000-0000-0000E3030000}"/>
    <cellStyle name="Output 2 2 4" xfId="917" xr:uid="{00000000-0005-0000-0000-0000E4030000}"/>
    <cellStyle name="Output 2 2 4 2" xfId="918" xr:uid="{00000000-0005-0000-0000-0000E5030000}"/>
    <cellStyle name="Output 2 2 40" xfId="919" xr:uid="{00000000-0005-0000-0000-0000E6030000}"/>
    <cellStyle name="Output 2 2 40 2" xfId="920" xr:uid="{00000000-0005-0000-0000-0000E7030000}"/>
    <cellStyle name="Output 2 2 41" xfId="921" xr:uid="{00000000-0005-0000-0000-0000E8030000}"/>
    <cellStyle name="Output 2 2 41 2" xfId="922" xr:uid="{00000000-0005-0000-0000-0000E9030000}"/>
    <cellStyle name="Output 2 2 42" xfId="923" xr:uid="{00000000-0005-0000-0000-0000EA030000}"/>
    <cellStyle name="Output 2 2 42 2" xfId="924" xr:uid="{00000000-0005-0000-0000-0000EB030000}"/>
    <cellStyle name="Output 2 2 43" xfId="925" xr:uid="{00000000-0005-0000-0000-0000EC030000}"/>
    <cellStyle name="Output 2 2 43 2" xfId="926" xr:uid="{00000000-0005-0000-0000-0000ED030000}"/>
    <cellStyle name="Output 2 2 44" xfId="927" xr:uid="{00000000-0005-0000-0000-0000EE030000}"/>
    <cellStyle name="Output 2 2 44 2" xfId="928" xr:uid="{00000000-0005-0000-0000-0000EF030000}"/>
    <cellStyle name="Output 2 2 45" xfId="929" xr:uid="{00000000-0005-0000-0000-0000F0030000}"/>
    <cellStyle name="Output 2 2 45 2" xfId="930" xr:uid="{00000000-0005-0000-0000-0000F1030000}"/>
    <cellStyle name="Output 2 2 46" xfId="931" xr:uid="{00000000-0005-0000-0000-0000F2030000}"/>
    <cellStyle name="Output 2 2 46 2" xfId="932" xr:uid="{00000000-0005-0000-0000-0000F3030000}"/>
    <cellStyle name="Output 2 2 47" xfId="933" xr:uid="{00000000-0005-0000-0000-0000F4030000}"/>
    <cellStyle name="Output 2 2 47 2" xfId="934" xr:uid="{00000000-0005-0000-0000-0000F5030000}"/>
    <cellStyle name="Output 2 2 48" xfId="935" xr:uid="{00000000-0005-0000-0000-0000F6030000}"/>
    <cellStyle name="Output 2 2 48 2" xfId="936" xr:uid="{00000000-0005-0000-0000-0000F7030000}"/>
    <cellStyle name="Output 2 2 49" xfId="937" xr:uid="{00000000-0005-0000-0000-0000F8030000}"/>
    <cellStyle name="Output 2 2 49 2" xfId="938" xr:uid="{00000000-0005-0000-0000-0000F9030000}"/>
    <cellStyle name="Output 2 2 5" xfId="939" xr:uid="{00000000-0005-0000-0000-0000FA030000}"/>
    <cellStyle name="Output 2 2 5 2" xfId="940" xr:uid="{00000000-0005-0000-0000-0000FB030000}"/>
    <cellStyle name="Output 2 2 50" xfId="941" xr:uid="{00000000-0005-0000-0000-0000FC030000}"/>
    <cellStyle name="Output 2 2 50 2" xfId="942" xr:uid="{00000000-0005-0000-0000-0000FD030000}"/>
    <cellStyle name="Output 2 2 51" xfId="943" xr:uid="{00000000-0005-0000-0000-0000FE030000}"/>
    <cellStyle name="Output 2 2 51 2" xfId="944" xr:uid="{00000000-0005-0000-0000-0000FF030000}"/>
    <cellStyle name="Output 2 2 52" xfId="945" xr:uid="{00000000-0005-0000-0000-000000040000}"/>
    <cellStyle name="Output 2 2 52 2" xfId="946" xr:uid="{00000000-0005-0000-0000-000001040000}"/>
    <cellStyle name="Output 2 2 53" xfId="947" xr:uid="{00000000-0005-0000-0000-000002040000}"/>
    <cellStyle name="Output 2 2 54" xfId="948" xr:uid="{00000000-0005-0000-0000-000003040000}"/>
    <cellStyle name="Output 2 2 55" xfId="949" xr:uid="{00000000-0005-0000-0000-000004040000}"/>
    <cellStyle name="Output 2 2 56" xfId="950" xr:uid="{00000000-0005-0000-0000-000005040000}"/>
    <cellStyle name="Output 2 2 57" xfId="951" xr:uid="{00000000-0005-0000-0000-000006040000}"/>
    <cellStyle name="Output 2 2 58" xfId="1333" xr:uid="{00000000-0005-0000-0000-000007040000}"/>
    <cellStyle name="Output 2 2 59" xfId="1334" xr:uid="{00000000-0005-0000-0000-000008040000}"/>
    <cellStyle name="Output 2 2 6" xfId="952" xr:uid="{00000000-0005-0000-0000-000009040000}"/>
    <cellStyle name="Output 2 2 6 2" xfId="953" xr:uid="{00000000-0005-0000-0000-00000A040000}"/>
    <cellStyle name="Output 2 2 60" xfId="1335" xr:uid="{00000000-0005-0000-0000-00000B040000}"/>
    <cellStyle name="Output 2 2 61" xfId="1336" xr:uid="{00000000-0005-0000-0000-00000C040000}"/>
    <cellStyle name="Output 2 2 62" xfId="1337" xr:uid="{00000000-0005-0000-0000-00000D040000}"/>
    <cellStyle name="Output 2 2 7" xfId="954" xr:uid="{00000000-0005-0000-0000-00000E040000}"/>
    <cellStyle name="Output 2 2 7 2" xfId="955" xr:uid="{00000000-0005-0000-0000-00000F040000}"/>
    <cellStyle name="Output 2 2 8" xfId="956" xr:uid="{00000000-0005-0000-0000-000010040000}"/>
    <cellStyle name="Output 2 2 8 2" xfId="957" xr:uid="{00000000-0005-0000-0000-000011040000}"/>
    <cellStyle name="Output 2 2 9" xfId="958" xr:uid="{00000000-0005-0000-0000-000012040000}"/>
    <cellStyle name="Output 2 2 9 2" xfId="959" xr:uid="{00000000-0005-0000-0000-000013040000}"/>
    <cellStyle name="Output 2 20" xfId="960" xr:uid="{00000000-0005-0000-0000-000014040000}"/>
    <cellStyle name="Output 2 20 2" xfId="961" xr:uid="{00000000-0005-0000-0000-000015040000}"/>
    <cellStyle name="Output 2 21" xfId="962" xr:uid="{00000000-0005-0000-0000-000016040000}"/>
    <cellStyle name="Output 2 21 2" xfId="963" xr:uid="{00000000-0005-0000-0000-000017040000}"/>
    <cellStyle name="Output 2 22" xfId="964" xr:uid="{00000000-0005-0000-0000-000018040000}"/>
    <cellStyle name="Output 2 22 2" xfId="965" xr:uid="{00000000-0005-0000-0000-000019040000}"/>
    <cellStyle name="Output 2 23" xfId="966" xr:uid="{00000000-0005-0000-0000-00001A040000}"/>
    <cellStyle name="Output 2 23 2" xfId="967" xr:uid="{00000000-0005-0000-0000-00001B040000}"/>
    <cellStyle name="Output 2 24" xfId="968" xr:uid="{00000000-0005-0000-0000-00001C040000}"/>
    <cellStyle name="Output 2 24 2" xfId="969" xr:uid="{00000000-0005-0000-0000-00001D040000}"/>
    <cellStyle name="Output 2 25" xfId="970" xr:uid="{00000000-0005-0000-0000-00001E040000}"/>
    <cellStyle name="Output 2 25 2" xfId="971" xr:uid="{00000000-0005-0000-0000-00001F040000}"/>
    <cellStyle name="Output 2 26" xfId="972" xr:uid="{00000000-0005-0000-0000-000020040000}"/>
    <cellStyle name="Output 2 26 2" xfId="973" xr:uid="{00000000-0005-0000-0000-000021040000}"/>
    <cellStyle name="Output 2 27" xfId="974" xr:uid="{00000000-0005-0000-0000-000022040000}"/>
    <cellStyle name="Output 2 27 2" xfId="975" xr:uid="{00000000-0005-0000-0000-000023040000}"/>
    <cellStyle name="Output 2 28" xfId="976" xr:uid="{00000000-0005-0000-0000-000024040000}"/>
    <cellStyle name="Output 2 28 2" xfId="977" xr:uid="{00000000-0005-0000-0000-000025040000}"/>
    <cellStyle name="Output 2 29" xfId="978" xr:uid="{00000000-0005-0000-0000-000026040000}"/>
    <cellStyle name="Output 2 29 2" xfId="979" xr:uid="{00000000-0005-0000-0000-000027040000}"/>
    <cellStyle name="Output 2 3" xfId="980" xr:uid="{00000000-0005-0000-0000-000028040000}"/>
    <cellStyle name="Output 2 3 2" xfId="981" xr:uid="{00000000-0005-0000-0000-000029040000}"/>
    <cellStyle name="Output 2 3 3" xfId="1338" xr:uid="{00000000-0005-0000-0000-00002A040000}"/>
    <cellStyle name="Output 2 3 4" xfId="1339" xr:uid="{00000000-0005-0000-0000-00002B040000}"/>
    <cellStyle name="Output 2 3 5" xfId="1340" xr:uid="{00000000-0005-0000-0000-00002C040000}"/>
    <cellStyle name="Output 2 3 6" xfId="1341" xr:uid="{00000000-0005-0000-0000-00002D040000}"/>
    <cellStyle name="Output 2 3 7" xfId="1342" xr:uid="{00000000-0005-0000-0000-00002E040000}"/>
    <cellStyle name="Output 2 30" xfId="982" xr:uid="{00000000-0005-0000-0000-00002F040000}"/>
    <cellStyle name="Output 2 30 2" xfId="983" xr:uid="{00000000-0005-0000-0000-000030040000}"/>
    <cellStyle name="Output 2 31" xfId="984" xr:uid="{00000000-0005-0000-0000-000031040000}"/>
    <cellStyle name="Output 2 31 2" xfId="985" xr:uid="{00000000-0005-0000-0000-000032040000}"/>
    <cellStyle name="Output 2 32" xfId="986" xr:uid="{00000000-0005-0000-0000-000033040000}"/>
    <cellStyle name="Output 2 32 2" xfId="987" xr:uid="{00000000-0005-0000-0000-000034040000}"/>
    <cellStyle name="Output 2 33" xfId="988" xr:uid="{00000000-0005-0000-0000-000035040000}"/>
    <cellStyle name="Output 2 33 2" xfId="989" xr:uid="{00000000-0005-0000-0000-000036040000}"/>
    <cellStyle name="Output 2 34" xfId="990" xr:uid="{00000000-0005-0000-0000-000037040000}"/>
    <cellStyle name="Output 2 34 2" xfId="991" xr:uid="{00000000-0005-0000-0000-000038040000}"/>
    <cellStyle name="Output 2 35" xfId="992" xr:uid="{00000000-0005-0000-0000-000039040000}"/>
    <cellStyle name="Output 2 35 2" xfId="993" xr:uid="{00000000-0005-0000-0000-00003A040000}"/>
    <cellStyle name="Output 2 36" xfId="994" xr:uid="{00000000-0005-0000-0000-00003B040000}"/>
    <cellStyle name="Output 2 36 2" xfId="995" xr:uid="{00000000-0005-0000-0000-00003C040000}"/>
    <cellStyle name="Output 2 37" xfId="996" xr:uid="{00000000-0005-0000-0000-00003D040000}"/>
    <cellStyle name="Output 2 37 2" xfId="997" xr:uid="{00000000-0005-0000-0000-00003E040000}"/>
    <cellStyle name="Output 2 38" xfId="998" xr:uid="{00000000-0005-0000-0000-00003F040000}"/>
    <cellStyle name="Output 2 38 2" xfId="999" xr:uid="{00000000-0005-0000-0000-000040040000}"/>
    <cellStyle name="Output 2 39" xfId="1000" xr:uid="{00000000-0005-0000-0000-000041040000}"/>
    <cellStyle name="Output 2 39 2" xfId="1001" xr:uid="{00000000-0005-0000-0000-000042040000}"/>
    <cellStyle name="Output 2 4" xfId="1002" xr:uid="{00000000-0005-0000-0000-000043040000}"/>
    <cellStyle name="Output 2 4 2" xfId="1003" xr:uid="{00000000-0005-0000-0000-000044040000}"/>
    <cellStyle name="Output 2 4 3" xfId="1343" xr:uid="{00000000-0005-0000-0000-000045040000}"/>
    <cellStyle name="Output 2 4 4" xfId="1344" xr:uid="{00000000-0005-0000-0000-000046040000}"/>
    <cellStyle name="Output 2 4 5" xfId="1345" xr:uid="{00000000-0005-0000-0000-000047040000}"/>
    <cellStyle name="Output 2 4 6" xfId="1346" xr:uid="{00000000-0005-0000-0000-000048040000}"/>
    <cellStyle name="Output 2 4 7" xfId="1347" xr:uid="{00000000-0005-0000-0000-000049040000}"/>
    <cellStyle name="Output 2 40" xfId="1004" xr:uid="{00000000-0005-0000-0000-00004A040000}"/>
    <cellStyle name="Output 2 40 2" xfId="1005" xr:uid="{00000000-0005-0000-0000-00004B040000}"/>
    <cellStyle name="Output 2 41" xfId="1006" xr:uid="{00000000-0005-0000-0000-00004C040000}"/>
    <cellStyle name="Output 2 41 2" xfId="1007" xr:uid="{00000000-0005-0000-0000-00004D040000}"/>
    <cellStyle name="Output 2 42" xfId="1008" xr:uid="{00000000-0005-0000-0000-00004E040000}"/>
    <cellStyle name="Output 2 42 2" xfId="1009" xr:uid="{00000000-0005-0000-0000-00004F040000}"/>
    <cellStyle name="Output 2 43" xfId="1010" xr:uid="{00000000-0005-0000-0000-000050040000}"/>
    <cellStyle name="Output 2 43 2" xfId="1011" xr:uid="{00000000-0005-0000-0000-000051040000}"/>
    <cellStyle name="Output 2 44" xfId="1012" xr:uid="{00000000-0005-0000-0000-000052040000}"/>
    <cellStyle name="Output 2 44 2" xfId="1013" xr:uid="{00000000-0005-0000-0000-000053040000}"/>
    <cellStyle name="Output 2 45" xfId="1014" xr:uid="{00000000-0005-0000-0000-000054040000}"/>
    <cellStyle name="Output 2 45 2" xfId="1015" xr:uid="{00000000-0005-0000-0000-000055040000}"/>
    <cellStyle name="Output 2 46" xfId="1016" xr:uid="{00000000-0005-0000-0000-000056040000}"/>
    <cellStyle name="Output 2 46 2" xfId="1017" xr:uid="{00000000-0005-0000-0000-000057040000}"/>
    <cellStyle name="Output 2 47" xfId="1018" xr:uid="{00000000-0005-0000-0000-000058040000}"/>
    <cellStyle name="Output 2 47 2" xfId="1019" xr:uid="{00000000-0005-0000-0000-000059040000}"/>
    <cellStyle name="Output 2 48" xfId="1020" xr:uid="{00000000-0005-0000-0000-00005A040000}"/>
    <cellStyle name="Output 2 48 2" xfId="1021" xr:uid="{00000000-0005-0000-0000-00005B040000}"/>
    <cellStyle name="Output 2 49" xfId="1022" xr:uid="{00000000-0005-0000-0000-00005C040000}"/>
    <cellStyle name="Output 2 49 2" xfId="1023" xr:uid="{00000000-0005-0000-0000-00005D040000}"/>
    <cellStyle name="Output 2 5" xfId="1024" xr:uid="{00000000-0005-0000-0000-00005E040000}"/>
    <cellStyle name="Output 2 5 2" xfId="1025" xr:uid="{00000000-0005-0000-0000-00005F040000}"/>
    <cellStyle name="Output 2 5 3" xfId="1348" xr:uid="{00000000-0005-0000-0000-000060040000}"/>
    <cellStyle name="Output 2 5 4" xfId="1349" xr:uid="{00000000-0005-0000-0000-000061040000}"/>
    <cellStyle name="Output 2 5 5" xfId="1350" xr:uid="{00000000-0005-0000-0000-000062040000}"/>
    <cellStyle name="Output 2 5 6" xfId="1351" xr:uid="{00000000-0005-0000-0000-000063040000}"/>
    <cellStyle name="Output 2 5 7" xfId="1352" xr:uid="{00000000-0005-0000-0000-000064040000}"/>
    <cellStyle name="Output 2 50" xfId="1026" xr:uid="{00000000-0005-0000-0000-000065040000}"/>
    <cellStyle name="Output 2 50 2" xfId="1027" xr:uid="{00000000-0005-0000-0000-000066040000}"/>
    <cellStyle name="Output 2 51" xfId="1028" xr:uid="{00000000-0005-0000-0000-000067040000}"/>
    <cellStyle name="Output 2 51 2" xfId="1029" xr:uid="{00000000-0005-0000-0000-000068040000}"/>
    <cellStyle name="Output 2 52" xfId="1030" xr:uid="{00000000-0005-0000-0000-000069040000}"/>
    <cellStyle name="Output 2 52 2" xfId="1031" xr:uid="{00000000-0005-0000-0000-00006A040000}"/>
    <cellStyle name="Output 2 53" xfId="1032" xr:uid="{00000000-0005-0000-0000-00006B040000}"/>
    <cellStyle name="Output 2 53 2" xfId="1033" xr:uid="{00000000-0005-0000-0000-00006C040000}"/>
    <cellStyle name="Output 2 54" xfId="1034" xr:uid="{00000000-0005-0000-0000-00006D040000}"/>
    <cellStyle name="Output 2 55" xfId="1035" xr:uid="{00000000-0005-0000-0000-00006E040000}"/>
    <cellStyle name="Output 2 56" xfId="1036" xr:uid="{00000000-0005-0000-0000-00006F040000}"/>
    <cellStyle name="Output 2 57" xfId="1037" xr:uid="{00000000-0005-0000-0000-000070040000}"/>
    <cellStyle name="Output 2 58" xfId="1038" xr:uid="{00000000-0005-0000-0000-000071040000}"/>
    <cellStyle name="Output 2 59" xfId="1353" xr:uid="{00000000-0005-0000-0000-000072040000}"/>
    <cellStyle name="Output 2 6" xfId="1039" xr:uid="{00000000-0005-0000-0000-000073040000}"/>
    <cellStyle name="Output 2 6 2" xfId="1040" xr:uid="{00000000-0005-0000-0000-000074040000}"/>
    <cellStyle name="Output 2 7" xfId="1041" xr:uid="{00000000-0005-0000-0000-000075040000}"/>
    <cellStyle name="Output 2 7 2" xfId="1042" xr:uid="{00000000-0005-0000-0000-000076040000}"/>
    <cellStyle name="Output 2 8" xfId="1043" xr:uid="{00000000-0005-0000-0000-000077040000}"/>
    <cellStyle name="Output 2 8 2" xfId="1044" xr:uid="{00000000-0005-0000-0000-000078040000}"/>
    <cellStyle name="Output 2 9" xfId="1045" xr:uid="{00000000-0005-0000-0000-000079040000}"/>
    <cellStyle name="Output 2 9 2" xfId="1046" xr:uid="{00000000-0005-0000-0000-00007A040000}"/>
    <cellStyle name="Percent" xfId="3" builtinId="5"/>
    <cellStyle name="Percent 2" xfId="167" xr:uid="{00000000-0005-0000-0000-00007C040000}"/>
    <cellStyle name="Percent 2 2" xfId="1047" xr:uid="{00000000-0005-0000-0000-00007D040000}"/>
    <cellStyle name="Percent 2 3" xfId="1048" xr:uid="{00000000-0005-0000-0000-00007E040000}"/>
    <cellStyle name="Percent 2 4" xfId="1391" xr:uid="{00000000-0005-0000-0000-00007F040000}"/>
    <cellStyle name="Percent 3" xfId="1383" xr:uid="{00000000-0005-0000-0000-000080040000}"/>
    <cellStyle name="Title 2" xfId="168" xr:uid="{00000000-0005-0000-0000-000081040000}"/>
    <cellStyle name="Total 2" xfId="169" xr:uid="{00000000-0005-0000-0000-000082040000}"/>
    <cellStyle name="Total 2 10" xfId="1049" xr:uid="{00000000-0005-0000-0000-000083040000}"/>
    <cellStyle name="Total 2 10 2" xfId="1050" xr:uid="{00000000-0005-0000-0000-000084040000}"/>
    <cellStyle name="Total 2 11" xfId="1051" xr:uid="{00000000-0005-0000-0000-000085040000}"/>
    <cellStyle name="Total 2 11 2" xfId="1052" xr:uid="{00000000-0005-0000-0000-000086040000}"/>
    <cellStyle name="Total 2 12" xfId="1053" xr:uid="{00000000-0005-0000-0000-000087040000}"/>
    <cellStyle name="Total 2 12 2" xfId="1054" xr:uid="{00000000-0005-0000-0000-000088040000}"/>
    <cellStyle name="Total 2 13" xfId="1055" xr:uid="{00000000-0005-0000-0000-000089040000}"/>
    <cellStyle name="Total 2 13 2" xfId="1056" xr:uid="{00000000-0005-0000-0000-00008A040000}"/>
    <cellStyle name="Total 2 14" xfId="1057" xr:uid="{00000000-0005-0000-0000-00008B040000}"/>
    <cellStyle name="Total 2 14 2" xfId="1058" xr:uid="{00000000-0005-0000-0000-00008C040000}"/>
    <cellStyle name="Total 2 15" xfId="1059" xr:uid="{00000000-0005-0000-0000-00008D040000}"/>
    <cellStyle name="Total 2 15 2" xfId="1060" xr:uid="{00000000-0005-0000-0000-00008E040000}"/>
    <cellStyle name="Total 2 16" xfId="1061" xr:uid="{00000000-0005-0000-0000-00008F040000}"/>
    <cellStyle name="Total 2 16 2" xfId="1062" xr:uid="{00000000-0005-0000-0000-000090040000}"/>
    <cellStyle name="Total 2 17" xfId="1063" xr:uid="{00000000-0005-0000-0000-000091040000}"/>
    <cellStyle name="Total 2 17 2" xfId="1064" xr:uid="{00000000-0005-0000-0000-000092040000}"/>
    <cellStyle name="Total 2 18" xfId="1065" xr:uid="{00000000-0005-0000-0000-000093040000}"/>
    <cellStyle name="Total 2 18 2" xfId="1066" xr:uid="{00000000-0005-0000-0000-000094040000}"/>
    <cellStyle name="Total 2 19" xfId="1067" xr:uid="{00000000-0005-0000-0000-000095040000}"/>
    <cellStyle name="Total 2 19 2" xfId="1068" xr:uid="{00000000-0005-0000-0000-000096040000}"/>
    <cellStyle name="Total 2 2" xfId="170" xr:uid="{00000000-0005-0000-0000-000097040000}"/>
    <cellStyle name="Total 2 2 10" xfId="1069" xr:uid="{00000000-0005-0000-0000-000098040000}"/>
    <cellStyle name="Total 2 2 10 2" xfId="1070" xr:uid="{00000000-0005-0000-0000-000099040000}"/>
    <cellStyle name="Total 2 2 11" xfId="1071" xr:uid="{00000000-0005-0000-0000-00009A040000}"/>
    <cellStyle name="Total 2 2 11 2" xfId="1072" xr:uid="{00000000-0005-0000-0000-00009B040000}"/>
    <cellStyle name="Total 2 2 12" xfId="1073" xr:uid="{00000000-0005-0000-0000-00009C040000}"/>
    <cellStyle name="Total 2 2 12 2" xfId="1074" xr:uid="{00000000-0005-0000-0000-00009D040000}"/>
    <cellStyle name="Total 2 2 13" xfId="1075" xr:uid="{00000000-0005-0000-0000-00009E040000}"/>
    <cellStyle name="Total 2 2 13 2" xfId="1076" xr:uid="{00000000-0005-0000-0000-00009F040000}"/>
    <cellStyle name="Total 2 2 14" xfId="1077" xr:uid="{00000000-0005-0000-0000-0000A0040000}"/>
    <cellStyle name="Total 2 2 14 2" xfId="1078" xr:uid="{00000000-0005-0000-0000-0000A1040000}"/>
    <cellStyle name="Total 2 2 15" xfId="1079" xr:uid="{00000000-0005-0000-0000-0000A2040000}"/>
    <cellStyle name="Total 2 2 15 2" xfId="1080" xr:uid="{00000000-0005-0000-0000-0000A3040000}"/>
    <cellStyle name="Total 2 2 16" xfId="1081" xr:uid="{00000000-0005-0000-0000-0000A4040000}"/>
    <cellStyle name="Total 2 2 16 2" xfId="1082" xr:uid="{00000000-0005-0000-0000-0000A5040000}"/>
    <cellStyle name="Total 2 2 17" xfId="1083" xr:uid="{00000000-0005-0000-0000-0000A6040000}"/>
    <cellStyle name="Total 2 2 17 2" xfId="1084" xr:uid="{00000000-0005-0000-0000-0000A7040000}"/>
    <cellStyle name="Total 2 2 18" xfId="1085" xr:uid="{00000000-0005-0000-0000-0000A8040000}"/>
    <cellStyle name="Total 2 2 18 2" xfId="1086" xr:uid="{00000000-0005-0000-0000-0000A9040000}"/>
    <cellStyle name="Total 2 2 19" xfId="1087" xr:uid="{00000000-0005-0000-0000-0000AA040000}"/>
    <cellStyle name="Total 2 2 19 2" xfId="1088" xr:uid="{00000000-0005-0000-0000-0000AB040000}"/>
    <cellStyle name="Total 2 2 2" xfId="1089" xr:uid="{00000000-0005-0000-0000-0000AC040000}"/>
    <cellStyle name="Total 2 2 2 2" xfId="1090" xr:uid="{00000000-0005-0000-0000-0000AD040000}"/>
    <cellStyle name="Total 2 2 20" xfId="1091" xr:uid="{00000000-0005-0000-0000-0000AE040000}"/>
    <cellStyle name="Total 2 2 20 2" xfId="1092" xr:uid="{00000000-0005-0000-0000-0000AF040000}"/>
    <cellStyle name="Total 2 2 21" xfId="1093" xr:uid="{00000000-0005-0000-0000-0000B0040000}"/>
    <cellStyle name="Total 2 2 21 2" xfId="1094" xr:uid="{00000000-0005-0000-0000-0000B1040000}"/>
    <cellStyle name="Total 2 2 22" xfId="1095" xr:uid="{00000000-0005-0000-0000-0000B2040000}"/>
    <cellStyle name="Total 2 2 22 2" xfId="1096" xr:uid="{00000000-0005-0000-0000-0000B3040000}"/>
    <cellStyle name="Total 2 2 23" xfId="1097" xr:uid="{00000000-0005-0000-0000-0000B4040000}"/>
    <cellStyle name="Total 2 2 23 2" xfId="1098" xr:uid="{00000000-0005-0000-0000-0000B5040000}"/>
    <cellStyle name="Total 2 2 24" xfId="1099" xr:uid="{00000000-0005-0000-0000-0000B6040000}"/>
    <cellStyle name="Total 2 2 24 2" xfId="1100" xr:uid="{00000000-0005-0000-0000-0000B7040000}"/>
    <cellStyle name="Total 2 2 25" xfId="1101" xr:uid="{00000000-0005-0000-0000-0000B8040000}"/>
    <cellStyle name="Total 2 2 25 2" xfId="1102" xr:uid="{00000000-0005-0000-0000-0000B9040000}"/>
    <cellStyle name="Total 2 2 26" xfId="1103" xr:uid="{00000000-0005-0000-0000-0000BA040000}"/>
    <cellStyle name="Total 2 2 26 2" xfId="1104" xr:uid="{00000000-0005-0000-0000-0000BB040000}"/>
    <cellStyle name="Total 2 2 27" xfId="1105" xr:uid="{00000000-0005-0000-0000-0000BC040000}"/>
    <cellStyle name="Total 2 2 27 2" xfId="1106" xr:uid="{00000000-0005-0000-0000-0000BD040000}"/>
    <cellStyle name="Total 2 2 28" xfId="1107" xr:uid="{00000000-0005-0000-0000-0000BE040000}"/>
    <cellStyle name="Total 2 2 28 2" xfId="1108" xr:uid="{00000000-0005-0000-0000-0000BF040000}"/>
    <cellStyle name="Total 2 2 29" xfId="1109" xr:uid="{00000000-0005-0000-0000-0000C0040000}"/>
    <cellStyle name="Total 2 2 29 2" xfId="1110" xr:uid="{00000000-0005-0000-0000-0000C1040000}"/>
    <cellStyle name="Total 2 2 3" xfId="1111" xr:uid="{00000000-0005-0000-0000-0000C2040000}"/>
    <cellStyle name="Total 2 2 3 2" xfId="1112" xr:uid="{00000000-0005-0000-0000-0000C3040000}"/>
    <cellStyle name="Total 2 2 30" xfId="1113" xr:uid="{00000000-0005-0000-0000-0000C4040000}"/>
    <cellStyle name="Total 2 2 30 2" xfId="1114" xr:uid="{00000000-0005-0000-0000-0000C5040000}"/>
    <cellStyle name="Total 2 2 31" xfId="1115" xr:uid="{00000000-0005-0000-0000-0000C6040000}"/>
    <cellStyle name="Total 2 2 31 2" xfId="1116" xr:uid="{00000000-0005-0000-0000-0000C7040000}"/>
    <cellStyle name="Total 2 2 32" xfId="1117" xr:uid="{00000000-0005-0000-0000-0000C8040000}"/>
    <cellStyle name="Total 2 2 32 2" xfId="1118" xr:uid="{00000000-0005-0000-0000-0000C9040000}"/>
    <cellStyle name="Total 2 2 33" xfId="1119" xr:uid="{00000000-0005-0000-0000-0000CA040000}"/>
    <cellStyle name="Total 2 2 33 2" xfId="1120" xr:uid="{00000000-0005-0000-0000-0000CB040000}"/>
    <cellStyle name="Total 2 2 34" xfId="1121" xr:uid="{00000000-0005-0000-0000-0000CC040000}"/>
    <cellStyle name="Total 2 2 34 2" xfId="1122" xr:uid="{00000000-0005-0000-0000-0000CD040000}"/>
    <cellStyle name="Total 2 2 35" xfId="1123" xr:uid="{00000000-0005-0000-0000-0000CE040000}"/>
    <cellStyle name="Total 2 2 35 2" xfId="1124" xr:uid="{00000000-0005-0000-0000-0000CF040000}"/>
    <cellStyle name="Total 2 2 36" xfId="1125" xr:uid="{00000000-0005-0000-0000-0000D0040000}"/>
    <cellStyle name="Total 2 2 36 2" xfId="1126" xr:uid="{00000000-0005-0000-0000-0000D1040000}"/>
    <cellStyle name="Total 2 2 37" xfId="1127" xr:uid="{00000000-0005-0000-0000-0000D2040000}"/>
    <cellStyle name="Total 2 2 37 2" xfId="1128" xr:uid="{00000000-0005-0000-0000-0000D3040000}"/>
    <cellStyle name="Total 2 2 38" xfId="1129" xr:uid="{00000000-0005-0000-0000-0000D4040000}"/>
    <cellStyle name="Total 2 2 38 2" xfId="1130" xr:uid="{00000000-0005-0000-0000-0000D5040000}"/>
    <cellStyle name="Total 2 2 39" xfId="1131" xr:uid="{00000000-0005-0000-0000-0000D6040000}"/>
    <cellStyle name="Total 2 2 39 2" xfId="1132" xr:uid="{00000000-0005-0000-0000-0000D7040000}"/>
    <cellStyle name="Total 2 2 4" xfId="1133" xr:uid="{00000000-0005-0000-0000-0000D8040000}"/>
    <cellStyle name="Total 2 2 4 2" xfId="1134" xr:uid="{00000000-0005-0000-0000-0000D9040000}"/>
    <cellStyle name="Total 2 2 40" xfId="1135" xr:uid="{00000000-0005-0000-0000-0000DA040000}"/>
    <cellStyle name="Total 2 2 40 2" xfId="1136" xr:uid="{00000000-0005-0000-0000-0000DB040000}"/>
    <cellStyle name="Total 2 2 41" xfId="1137" xr:uid="{00000000-0005-0000-0000-0000DC040000}"/>
    <cellStyle name="Total 2 2 41 2" xfId="1138" xr:uid="{00000000-0005-0000-0000-0000DD040000}"/>
    <cellStyle name="Total 2 2 42" xfId="1139" xr:uid="{00000000-0005-0000-0000-0000DE040000}"/>
    <cellStyle name="Total 2 2 42 2" xfId="1140" xr:uid="{00000000-0005-0000-0000-0000DF040000}"/>
    <cellStyle name="Total 2 2 43" xfId="1141" xr:uid="{00000000-0005-0000-0000-0000E0040000}"/>
    <cellStyle name="Total 2 2 43 2" xfId="1142" xr:uid="{00000000-0005-0000-0000-0000E1040000}"/>
    <cellStyle name="Total 2 2 44" xfId="1143" xr:uid="{00000000-0005-0000-0000-0000E2040000}"/>
    <cellStyle name="Total 2 2 44 2" xfId="1144" xr:uid="{00000000-0005-0000-0000-0000E3040000}"/>
    <cellStyle name="Total 2 2 45" xfId="1145" xr:uid="{00000000-0005-0000-0000-0000E4040000}"/>
    <cellStyle name="Total 2 2 45 2" xfId="1146" xr:uid="{00000000-0005-0000-0000-0000E5040000}"/>
    <cellStyle name="Total 2 2 46" xfId="1147" xr:uid="{00000000-0005-0000-0000-0000E6040000}"/>
    <cellStyle name="Total 2 2 46 2" xfId="1148" xr:uid="{00000000-0005-0000-0000-0000E7040000}"/>
    <cellStyle name="Total 2 2 47" xfId="1149" xr:uid="{00000000-0005-0000-0000-0000E8040000}"/>
    <cellStyle name="Total 2 2 47 2" xfId="1150" xr:uid="{00000000-0005-0000-0000-0000E9040000}"/>
    <cellStyle name="Total 2 2 48" xfId="1151" xr:uid="{00000000-0005-0000-0000-0000EA040000}"/>
    <cellStyle name="Total 2 2 48 2" xfId="1152" xr:uid="{00000000-0005-0000-0000-0000EB040000}"/>
    <cellStyle name="Total 2 2 49" xfId="1153" xr:uid="{00000000-0005-0000-0000-0000EC040000}"/>
    <cellStyle name="Total 2 2 49 2" xfId="1154" xr:uid="{00000000-0005-0000-0000-0000ED040000}"/>
    <cellStyle name="Total 2 2 5" xfId="1155" xr:uid="{00000000-0005-0000-0000-0000EE040000}"/>
    <cellStyle name="Total 2 2 5 2" xfId="1156" xr:uid="{00000000-0005-0000-0000-0000EF040000}"/>
    <cellStyle name="Total 2 2 50" xfId="1157" xr:uid="{00000000-0005-0000-0000-0000F0040000}"/>
    <cellStyle name="Total 2 2 50 2" xfId="1158" xr:uid="{00000000-0005-0000-0000-0000F1040000}"/>
    <cellStyle name="Total 2 2 51" xfId="1159" xr:uid="{00000000-0005-0000-0000-0000F2040000}"/>
    <cellStyle name="Total 2 2 51 2" xfId="1160" xr:uid="{00000000-0005-0000-0000-0000F3040000}"/>
    <cellStyle name="Total 2 2 52" xfId="1161" xr:uid="{00000000-0005-0000-0000-0000F4040000}"/>
    <cellStyle name="Total 2 2 52 2" xfId="1162" xr:uid="{00000000-0005-0000-0000-0000F5040000}"/>
    <cellStyle name="Total 2 2 53" xfId="1163" xr:uid="{00000000-0005-0000-0000-0000F6040000}"/>
    <cellStyle name="Total 2 2 54" xfId="1164" xr:uid="{00000000-0005-0000-0000-0000F7040000}"/>
    <cellStyle name="Total 2 2 55" xfId="1165" xr:uid="{00000000-0005-0000-0000-0000F8040000}"/>
    <cellStyle name="Total 2 2 56" xfId="1166" xr:uid="{00000000-0005-0000-0000-0000F9040000}"/>
    <cellStyle name="Total 2 2 57" xfId="1167" xr:uid="{00000000-0005-0000-0000-0000FA040000}"/>
    <cellStyle name="Total 2 2 58" xfId="1354" xr:uid="{00000000-0005-0000-0000-0000FB040000}"/>
    <cellStyle name="Total 2 2 59" xfId="1355" xr:uid="{00000000-0005-0000-0000-0000FC040000}"/>
    <cellStyle name="Total 2 2 6" xfId="1168" xr:uid="{00000000-0005-0000-0000-0000FD040000}"/>
    <cellStyle name="Total 2 2 6 2" xfId="1169" xr:uid="{00000000-0005-0000-0000-0000FE040000}"/>
    <cellStyle name="Total 2 2 60" xfId="1356" xr:uid="{00000000-0005-0000-0000-0000FF040000}"/>
    <cellStyle name="Total 2 2 61" xfId="1357" xr:uid="{00000000-0005-0000-0000-000000050000}"/>
    <cellStyle name="Total 2 2 62" xfId="1358" xr:uid="{00000000-0005-0000-0000-000001050000}"/>
    <cellStyle name="Total 2 2 7" xfId="1170" xr:uid="{00000000-0005-0000-0000-000002050000}"/>
    <cellStyle name="Total 2 2 7 2" xfId="1171" xr:uid="{00000000-0005-0000-0000-000003050000}"/>
    <cellStyle name="Total 2 2 8" xfId="1172" xr:uid="{00000000-0005-0000-0000-000004050000}"/>
    <cellStyle name="Total 2 2 8 2" xfId="1173" xr:uid="{00000000-0005-0000-0000-000005050000}"/>
    <cellStyle name="Total 2 2 9" xfId="1174" xr:uid="{00000000-0005-0000-0000-000006050000}"/>
    <cellStyle name="Total 2 2 9 2" xfId="1175" xr:uid="{00000000-0005-0000-0000-000007050000}"/>
    <cellStyle name="Total 2 20" xfId="1176" xr:uid="{00000000-0005-0000-0000-000008050000}"/>
    <cellStyle name="Total 2 20 2" xfId="1177" xr:uid="{00000000-0005-0000-0000-000009050000}"/>
    <cellStyle name="Total 2 21" xfId="1178" xr:uid="{00000000-0005-0000-0000-00000A050000}"/>
    <cellStyle name="Total 2 21 2" xfId="1179" xr:uid="{00000000-0005-0000-0000-00000B050000}"/>
    <cellStyle name="Total 2 22" xfId="1180" xr:uid="{00000000-0005-0000-0000-00000C050000}"/>
    <cellStyle name="Total 2 22 2" xfId="1181" xr:uid="{00000000-0005-0000-0000-00000D050000}"/>
    <cellStyle name="Total 2 23" xfId="1182" xr:uid="{00000000-0005-0000-0000-00000E050000}"/>
    <cellStyle name="Total 2 23 2" xfId="1183" xr:uid="{00000000-0005-0000-0000-00000F050000}"/>
    <cellStyle name="Total 2 24" xfId="1184" xr:uid="{00000000-0005-0000-0000-000010050000}"/>
    <cellStyle name="Total 2 24 2" xfId="1185" xr:uid="{00000000-0005-0000-0000-000011050000}"/>
    <cellStyle name="Total 2 25" xfId="1186" xr:uid="{00000000-0005-0000-0000-000012050000}"/>
    <cellStyle name="Total 2 25 2" xfId="1187" xr:uid="{00000000-0005-0000-0000-000013050000}"/>
    <cellStyle name="Total 2 26" xfId="1188" xr:uid="{00000000-0005-0000-0000-000014050000}"/>
    <cellStyle name="Total 2 26 2" xfId="1189" xr:uid="{00000000-0005-0000-0000-000015050000}"/>
    <cellStyle name="Total 2 27" xfId="1190" xr:uid="{00000000-0005-0000-0000-000016050000}"/>
    <cellStyle name="Total 2 27 2" xfId="1191" xr:uid="{00000000-0005-0000-0000-000017050000}"/>
    <cellStyle name="Total 2 28" xfId="1192" xr:uid="{00000000-0005-0000-0000-000018050000}"/>
    <cellStyle name="Total 2 28 2" xfId="1193" xr:uid="{00000000-0005-0000-0000-000019050000}"/>
    <cellStyle name="Total 2 29" xfId="1194" xr:uid="{00000000-0005-0000-0000-00001A050000}"/>
    <cellStyle name="Total 2 29 2" xfId="1195" xr:uid="{00000000-0005-0000-0000-00001B050000}"/>
    <cellStyle name="Total 2 3" xfId="1196" xr:uid="{00000000-0005-0000-0000-00001C050000}"/>
    <cellStyle name="Total 2 3 2" xfId="1197" xr:uid="{00000000-0005-0000-0000-00001D050000}"/>
    <cellStyle name="Total 2 3 3" xfId="1359" xr:uid="{00000000-0005-0000-0000-00001E050000}"/>
    <cellStyle name="Total 2 3 4" xfId="1360" xr:uid="{00000000-0005-0000-0000-00001F050000}"/>
    <cellStyle name="Total 2 3 5" xfId="1361" xr:uid="{00000000-0005-0000-0000-000020050000}"/>
    <cellStyle name="Total 2 3 6" xfId="1362" xr:uid="{00000000-0005-0000-0000-000021050000}"/>
    <cellStyle name="Total 2 3 7" xfId="1363" xr:uid="{00000000-0005-0000-0000-000022050000}"/>
    <cellStyle name="Total 2 30" xfId="1198" xr:uid="{00000000-0005-0000-0000-000023050000}"/>
    <cellStyle name="Total 2 30 2" xfId="1199" xr:uid="{00000000-0005-0000-0000-000024050000}"/>
    <cellStyle name="Total 2 31" xfId="1200" xr:uid="{00000000-0005-0000-0000-000025050000}"/>
    <cellStyle name="Total 2 31 2" xfId="1201" xr:uid="{00000000-0005-0000-0000-000026050000}"/>
    <cellStyle name="Total 2 32" xfId="1202" xr:uid="{00000000-0005-0000-0000-000027050000}"/>
    <cellStyle name="Total 2 32 2" xfId="1203" xr:uid="{00000000-0005-0000-0000-000028050000}"/>
    <cellStyle name="Total 2 33" xfId="1204" xr:uid="{00000000-0005-0000-0000-000029050000}"/>
    <cellStyle name="Total 2 33 2" xfId="1205" xr:uid="{00000000-0005-0000-0000-00002A050000}"/>
    <cellStyle name="Total 2 34" xfId="1206" xr:uid="{00000000-0005-0000-0000-00002B050000}"/>
    <cellStyle name="Total 2 34 2" xfId="1207" xr:uid="{00000000-0005-0000-0000-00002C050000}"/>
    <cellStyle name="Total 2 35" xfId="1208" xr:uid="{00000000-0005-0000-0000-00002D050000}"/>
    <cellStyle name="Total 2 35 2" xfId="1209" xr:uid="{00000000-0005-0000-0000-00002E050000}"/>
    <cellStyle name="Total 2 36" xfId="1210" xr:uid="{00000000-0005-0000-0000-00002F050000}"/>
    <cellStyle name="Total 2 36 2" xfId="1211" xr:uid="{00000000-0005-0000-0000-000030050000}"/>
    <cellStyle name="Total 2 37" xfId="1212" xr:uid="{00000000-0005-0000-0000-000031050000}"/>
    <cellStyle name="Total 2 37 2" xfId="1213" xr:uid="{00000000-0005-0000-0000-000032050000}"/>
    <cellStyle name="Total 2 38" xfId="1214" xr:uid="{00000000-0005-0000-0000-000033050000}"/>
    <cellStyle name="Total 2 38 2" xfId="1215" xr:uid="{00000000-0005-0000-0000-000034050000}"/>
    <cellStyle name="Total 2 39" xfId="1216" xr:uid="{00000000-0005-0000-0000-000035050000}"/>
    <cellStyle name="Total 2 39 2" xfId="1217" xr:uid="{00000000-0005-0000-0000-000036050000}"/>
    <cellStyle name="Total 2 4" xfId="1218" xr:uid="{00000000-0005-0000-0000-000037050000}"/>
    <cellStyle name="Total 2 4 2" xfId="1219" xr:uid="{00000000-0005-0000-0000-000038050000}"/>
    <cellStyle name="Total 2 4 3" xfId="1364" xr:uid="{00000000-0005-0000-0000-000039050000}"/>
    <cellStyle name="Total 2 4 4" xfId="1365" xr:uid="{00000000-0005-0000-0000-00003A050000}"/>
    <cellStyle name="Total 2 4 5" xfId="1366" xr:uid="{00000000-0005-0000-0000-00003B050000}"/>
    <cellStyle name="Total 2 4 6" xfId="1367" xr:uid="{00000000-0005-0000-0000-00003C050000}"/>
    <cellStyle name="Total 2 4 7" xfId="1368" xr:uid="{00000000-0005-0000-0000-00003D050000}"/>
    <cellStyle name="Total 2 40" xfId="1220" xr:uid="{00000000-0005-0000-0000-00003E050000}"/>
    <cellStyle name="Total 2 40 2" xfId="1221" xr:uid="{00000000-0005-0000-0000-00003F050000}"/>
    <cellStyle name="Total 2 41" xfId="1222" xr:uid="{00000000-0005-0000-0000-000040050000}"/>
    <cellStyle name="Total 2 41 2" xfId="1223" xr:uid="{00000000-0005-0000-0000-000041050000}"/>
    <cellStyle name="Total 2 42" xfId="1224" xr:uid="{00000000-0005-0000-0000-000042050000}"/>
    <cellStyle name="Total 2 42 2" xfId="1225" xr:uid="{00000000-0005-0000-0000-000043050000}"/>
    <cellStyle name="Total 2 43" xfId="1226" xr:uid="{00000000-0005-0000-0000-000044050000}"/>
    <cellStyle name="Total 2 43 2" xfId="1227" xr:uid="{00000000-0005-0000-0000-000045050000}"/>
    <cellStyle name="Total 2 44" xfId="1228" xr:uid="{00000000-0005-0000-0000-000046050000}"/>
    <cellStyle name="Total 2 44 2" xfId="1229" xr:uid="{00000000-0005-0000-0000-000047050000}"/>
    <cellStyle name="Total 2 45" xfId="1230" xr:uid="{00000000-0005-0000-0000-000048050000}"/>
    <cellStyle name="Total 2 45 2" xfId="1231" xr:uid="{00000000-0005-0000-0000-000049050000}"/>
    <cellStyle name="Total 2 46" xfId="1232" xr:uid="{00000000-0005-0000-0000-00004A050000}"/>
    <cellStyle name="Total 2 46 2" xfId="1233" xr:uid="{00000000-0005-0000-0000-00004B050000}"/>
    <cellStyle name="Total 2 47" xfId="1234" xr:uid="{00000000-0005-0000-0000-00004C050000}"/>
    <cellStyle name="Total 2 47 2" xfId="1235" xr:uid="{00000000-0005-0000-0000-00004D050000}"/>
    <cellStyle name="Total 2 48" xfId="1236" xr:uid="{00000000-0005-0000-0000-00004E050000}"/>
    <cellStyle name="Total 2 48 2" xfId="1237" xr:uid="{00000000-0005-0000-0000-00004F050000}"/>
    <cellStyle name="Total 2 49" xfId="1238" xr:uid="{00000000-0005-0000-0000-000050050000}"/>
    <cellStyle name="Total 2 49 2" xfId="1239" xr:uid="{00000000-0005-0000-0000-000051050000}"/>
    <cellStyle name="Total 2 5" xfId="1240" xr:uid="{00000000-0005-0000-0000-000052050000}"/>
    <cellStyle name="Total 2 5 2" xfId="1241" xr:uid="{00000000-0005-0000-0000-000053050000}"/>
    <cellStyle name="Total 2 5 3" xfId="1369" xr:uid="{00000000-0005-0000-0000-000054050000}"/>
    <cellStyle name="Total 2 5 4" xfId="1370" xr:uid="{00000000-0005-0000-0000-000055050000}"/>
    <cellStyle name="Total 2 5 5" xfId="1371" xr:uid="{00000000-0005-0000-0000-000056050000}"/>
    <cellStyle name="Total 2 5 6" xfId="1372" xr:uid="{00000000-0005-0000-0000-000057050000}"/>
    <cellStyle name="Total 2 5 7" xfId="1373" xr:uid="{00000000-0005-0000-0000-000058050000}"/>
    <cellStyle name="Total 2 50" xfId="1242" xr:uid="{00000000-0005-0000-0000-000059050000}"/>
    <cellStyle name="Total 2 50 2" xfId="1243" xr:uid="{00000000-0005-0000-0000-00005A050000}"/>
    <cellStyle name="Total 2 51" xfId="1244" xr:uid="{00000000-0005-0000-0000-00005B050000}"/>
    <cellStyle name="Total 2 51 2" xfId="1245" xr:uid="{00000000-0005-0000-0000-00005C050000}"/>
    <cellStyle name="Total 2 52" xfId="1246" xr:uid="{00000000-0005-0000-0000-00005D050000}"/>
    <cellStyle name="Total 2 52 2" xfId="1247" xr:uid="{00000000-0005-0000-0000-00005E050000}"/>
    <cellStyle name="Total 2 53" xfId="1248" xr:uid="{00000000-0005-0000-0000-00005F050000}"/>
    <cellStyle name="Total 2 53 2" xfId="1249" xr:uid="{00000000-0005-0000-0000-000060050000}"/>
    <cellStyle name="Total 2 54" xfId="1250" xr:uid="{00000000-0005-0000-0000-000061050000}"/>
    <cellStyle name="Total 2 55" xfId="1251" xr:uid="{00000000-0005-0000-0000-000062050000}"/>
    <cellStyle name="Total 2 56" xfId="1252" xr:uid="{00000000-0005-0000-0000-000063050000}"/>
    <cellStyle name="Total 2 57" xfId="1253" xr:uid="{00000000-0005-0000-0000-000064050000}"/>
    <cellStyle name="Total 2 58" xfId="1254" xr:uid="{00000000-0005-0000-0000-000065050000}"/>
    <cellStyle name="Total 2 59" xfId="1374" xr:uid="{00000000-0005-0000-0000-000066050000}"/>
    <cellStyle name="Total 2 6" xfId="1255" xr:uid="{00000000-0005-0000-0000-000067050000}"/>
    <cellStyle name="Total 2 6 2" xfId="1256" xr:uid="{00000000-0005-0000-0000-000068050000}"/>
    <cellStyle name="Total 2 7" xfId="1257" xr:uid="{00000000-0005-0000-0000-000069050000}"/>
    <cellStyle name="Total 2 7 2" xfId="1258" xr:uid="{00000000-0005-0000-0000-00006A050000}"/>
    <cellStyle name="Total 2 8" xfId="1259" xr:uid="{00000000-0005-0000-0000-00006B050000}"/>
    <cellStyle name="Total 2 8 2" xfId="1260" xr:uid="{00000000-0005-0000-0000-00006C050000}"/>
    <cellStyle name="Total 2 9" xfId="1261" xr:uid="{00000000-0005-0000-0000-00006D050000}"/>
    <cellStyle name="Total 2 9 2" xfId="1262" xr:uid="{00000000-0005-0000-0000-00006E050000}"/>
    <cellStyle name="Warning Text 2" xfId="171" xr:uid="{00000000-0005-0000-0000-00006F050000}"/>
  </cellStyles>
  <dxfs count="8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C00000"/>
      </font>
      <fill>
        <patternFill patternType="solid">
          <fgColor rgb="FFE5B8B7"/>
          <bgColor rgb="FFE5B8B7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5" defaultTableStyle="TableStyleMedium2" defaultPivotStyle="PivotStyleLight16">
    <tableStyle name="DFS-A1-1835 Table GL Code-style" pivot="0" count="3" xr9:uid="{00000000-0011-0000-FFFF-FFFF00000000}">
      <tableStyleElement type="headerRow" dxfId="84"/>
      <tableStyleElement type="firstRowStripe" dxfId="83"/>
      <tableStyleElement type="secondRowStripe" dxfId="82"/>
    </tableStyle>
    <tableStyle name="DFS-A1-1835 Table GL Code-style 2" pivot="0" count="3" xr9:uid="{00000000-0011-0000-FFFF-FFFF01000000}">
      <tableStyleElement type="headerRow" dxfId="81"/>
      <tableStyleElement type="firstRowStripe" dxfId="80"/>
      <tableStyleElement type="secondRowStripe" dxfId="79"/>
    </tableStyle>
    <tableStyle name="DFS-A1-1835 Table GL Code-style 3" pivot="0" count="3" xr9:uid="{00000000-0011-0000-FFFF-FFFF02000000}">
      <tableStyleElement type="headerRow" dxfId="78"/>
      <tableStyleElement type="firstRowStripe" dxfId="77"/>
      <tableStyleElement type="secondRowStripe" dxfId="76"/>
    </tableStyle>
    <tableStyle name="DFS-A1-1835 Table GL Code-style 4" pivot="0" count="3" xr9:uid="{00000000-0011-0000-FFFF-FFFF03000000}">
      <tableStyleElement type="headerRow" dxfId="75"/>
      <tableStyleElement type="firstRowStripe" dxfId="74"/>
      <tableStyleElement type="secondRowStripe" dxfId="73"/>
    </tableStyle>
    <tableStyle name="FCS Asset Retirement Obligation-style" pivot="0" count="3" xr9:uid="{00000000-0011-0000-FFFF-FFFF04000000}">
      <tableStyleElement type="headerRow" dxfId="72"/>
      <tableStyleElement type="firstRowStripe" dxfId="71"/>
      <tableStyleElement type="secondRowStripe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eetMetadata" Target="metadata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e\Reports%20&amp;%20Surveys\AFR\2022-2023\Colleges%20AFRs\Central%20FL\2022-23%20AFR%20Central%20FL%2008.24.23%20943AM%20-%20YPH.xlsx" TargetMode="External"/><Relationship Id="rId1" Type="http://schemas.openxmlformats.org/officeDocument/2006/relationships/externalLinkPath" Target="/Finance/Reports%20&amp;%20Surveys/AFR/2022-2023/Colleges%20AFRs/Central%20FL/2022-23%20AFR%20Central%20FL%2008.24.23%20943AM%20-%20Y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 Form"/>
      <sheetName val="Adjustment Form-NEW"/>
      <sheetName val="DOEFSDownload"/>
      <sheetName val="DFS-A1-1835 Adjustment Form"/>
      <sheetName val="DFS-A1-1835 Table GL Code"/>
      <sheetName val="Contact Information"/>
      <sheetName val="CFI Calculation"/>
      <sheetName val="Days of Operation"/>
      <sheetName val="Certification Form"/>
      <sheetName val="Check Sheet"/>
      <sheetName val="Accounts by GL"/>
      <sheetName val="Consolidated AGL Codes 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_Deposits"/>
      <sheetName val="CU1-Deposits"/>
      <sheetName val="CU2-Other InvestmentsOLD"/>
      <sheetName val="CU2_Other Investments"/>
      <sheetName val="CU2-Other Investments"/>
      <sheetName val="CU2 Instructions Sections A &amp; B"/>
      <sheetName val="CU3_Deficit Ending Equity"/>
      <sheetName val="CU3-Deficit Ending Equity"/>
      <sheetName val="CU6-Chges in Long Term Liab."/>
      <sheetName val="CU5_Prior Period Adjustment"/>
      <sheetName val="CU5- Prior Period Adjustment"/>
      <sheetName val="CU7_Instructions"/>
      <sheetName val="CU7_Bonds Payable &amp; COP"/>
      <sheetName val="CU7-Bonds Payable &amp; COP"/>
      <sheetName val="CU8 Instructions"/>
      <sheetName val="CU8 _Instructions"/>
      <sheetName val="CU8_Install Purch Contracts"/>
      <sheetName val="CU8- Install Purch &amp; Leases"/>
      <sheetName val="CU9 Instructions"/>
      <sheetName val="CU9_Line of Credit"/>
      <sheetName val="CU9-Lines of Credit"/>
      <sheetName val="CU11_Pollution Remed-Pt1"/>
      <sheetName val="CU11_Pollution Remed-Pt2"/>
      <sheetName val="CUR1-Operating Leases-OLD"/>
      <sheetName val="CUR2_Construct.&amp; Other Sig"/>
      <sheetName val="CUR2-Construct. &amp; Other Sig."/>
      <sheetName val="CUR3_Related Party Trans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2023.v02</v>
          </cell>
        </row>
        <row r="5">
          <cell r="C5" t="str">
            <v>COLLEGE OF CENTRAL FLORIDA</v>
          </cell>
        </row>
        <row r="9">
          <cell r="C9">
            <v>45107</v>
          </cell>
        </row>
      </sheetData>
      <sheetData sheetId="6"/>
      <sheetData sheetId="7"/>
      <sheetData sheetId="8"/>
      <sheetData sheetId="9"/>
      <sheetData sheetId="10">
        <row r="370">
          <cell r="D370">
            <v>32263658.279999997</v>
          </cell>
        </row>
        <row r="407">
          <cell r="D407">
            <v>19915138.700000003</v>
          </cell>
        </row>
        <row r="426">
          <cell r="D426">
            <v>4504280.22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I39"/>
  <sheetViews>
    <sheetView tabSelected="1" workbookViewId="0"/>
  </sheetViews>
  <sheetFormatPr defaultColWidth="12.42578125" defaultRowHeight="12.75"/>
  <cols>
    <col min="1" max="1" width="30" style="1" customWidth="1"/>
    <col min="2" max="3" width="18.28515625" style="1" customWidth="1"/>
    <col min="4" max="4" width="18.85546875" style="1" customWidth="1"/>
    <col min="5" max="5" width="17.85546875" style="1" customWidth="1"/>
    <col min="6" max="6" width="8.7109375" style="1" bestFit="1" customWidth="1"/>
    <col min="7" max="7" width="22.85546875" style="1" customWidth="1"/>
    <col min="8" max="16384" width="12.42578125" style="1"/>
  </cols>
  <sheetData>
    <row r="1" spans="1:9">
      <c r="B1" s="43"/>
      <c r="C1" s="43" t="s">
        <v>19</v>
      </c>
      <c r="D1" s="43"/>
      <c r="E1" s="43"/>
      <c r="F1" s="44"/>
    </row>
    <row r="2" spans="1:9">
      <c r="B2" s="43"/>
      <c r="C2" s="43" t="s">
        <v>0</v>
      </c>
      <c r="D2" s="43"/>
      <c r="E2" s="43"/>
      <c r="F2" s="44"/>
    </row>
    <row r="3" spans="1:9">
      <c r="B3" s="43"/>
      <c r="C3" s="43" t="s">
        <v>1</v>
      </c>
      <c r="D3" s="43"/>
      <c r="E3" s="43"/>
      <c r="F3" s="44"/>
    </row>
    <row r="4" spans="1:9">
      <c r="B4" s="43"/>
      <c r="C4" s="43" t="s">
        <v>1168</v>
      </c>
      <c r="D4" s="43"/>
      <c r="E4" s="43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" t="s">
        <v>1169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22"/>
      <c r="B9" s="16"/>
      <c r="C9" s="16"/>
      <c r="D9" s="280"/>
      <c r="E9" s="16"/>
      <c r="F9" s="17"/>
      <c r="G9" s="9" t="s">
        <v>5</v>
      </c>
    </row>
    <row r="10" spans="1:9">
      <c r="A10" s="10" t="s">
        <v>6</v>
      </c>
      <c r="B10" s="31">
        <f>SUM(EASTERNFL:VALENCIA!B10)</f>
        <v>904323290.63399982</v>
      </c>
      <c r="C10" s="31">
        <f>SUM(EASTERNFL:VALENCIA!C10)</f>
        <v>65697835.810000002</v>
      </c>
      <c r="D10" s="31">
        <f>SUM(EASTERNFL:VALENCIA!D10)</f>
        <v>15931921.809999999</v>
      </c>
      <c r="E10" s="11">
        <f t="array" ref="E10">SUM(ROUND(B10:D10,2))</f>
        <v>985953048.25</v>
      </c>
      <c r="F10" s="12">
        <f>E10/$E$22</f>
        <v>0.39500107701214743</v>
      </c>
      <c r="G10" s="13"/>
    </row>
    <row r="11" spans="1:9">
      <c r="A11" s="10" t="s">
        <v>7</v>
      </c>
      <c r="B11" s="31">
        <f>SUM(EASTERNFL:VALENCIA!B11)</f>
        <v>0</v>
      </c>
      <c r="C11" s="31">
        <f>SUM(EASTERNFL:VALENCIA!C11)</f>
        <v>0</v>
      </c>
      <c r="D11" s="31">
        <f>SUM(EASTERNFL:VALENCIA!D11)</f>
        <v>0</v>
      </c>
      <c r="E11" s="11">
        <f t="array" ref="E11">SUM(ROUND(B11:D11,2))</f>
        <v>0</v>
      </c>
      <c r="F11" s="12">
        <f>E11/$E$22</f>
        <v>0</v>
      </c>
      <c r="G11" s="13"/>
    </row>
    <row r="12" spans="1:9">
      <c r="A12" s="10" t="s">
        <v>8</v>
      </c>
      <c r="B12" s="31">
        <f>SUM(EASTERNFL:VALENCIA!B12)</f>
        <v>3957748.1100000003</v>
      </c>
      <c r="C12" s="31">
        <f>SUM(EASTERNFL:VALENCIA!C12)</f>
        <v>998284.19</v>
      </c>
      <c r="D12" s="31">
        <f>SUM(EASTERNFL:VALENCIA!D12)</f>
        <v>72889.390000000014</v>
      </c>
      <c r="E12" s="11">
        <f t="array" ref="E12">SUM(ROUND(B12:D12,2))</f>
        <v>5028921.6899999995</v>
      </c>
      <c r="F12" s="12">
        <f>E12/$E$22</f>
        <v>2.0147303031168946E-3</v>
      </c>
      <c r="G12" s="13"/>
    </row>
    <row r="13" spans="1:9">
      <c r="A13" s="10" t="s">
        <v>9</v>
      </c>
      <c r="B13" s="31">
        <f>SUM(EASTERNFL:VALENCIA!B13)</f>
        <v>0</v>
      </c>
      <c r="C13" s="31">
        <f>SUM(EASTERNFL:VALENCIA!C13)</f>
        <v>0</v>
      </c>
      <c r="D13" s="31">
        <f>SUM(EASTERNFL:VALENCIA!D13)</f>
        <v>0</v>
      </c>
      <c r="E13" s="16"/>
      <c r="F13" s="17"/>
      <c r="G13" s="18"/>
    </row>
    <row r="14" spans="1:9">
      <c r="A14" s="19" t="s">
        <v>10</v>
      </c>
      <c r="B14" s="31">
        <f>SUM(EASTERNFL:VALENCIA!B14)</f>
        <v>200921326.66960001</v>
      </c>
      <c r="C14" s="31">
        <f>SUM(EASTERNFL:VALENCIA!C14)</f>
        <v>42665700.559999987</v>
      </c>
      <c r="D14" s="31">
        <f>SUM(EASTERNFL:VALENCIA!D14)</f>
        <v>8351594.0700000012</v>
      </c>
      <c r="E14" s="11">
        <f t="array" ref="E14">SUM(ROUND(B14:D14,2))</f>
        <v>251938621.29999998</v>
      </c>
      <c r="F14" s="12">
        <f t="shared" ref="F14:F20" si="0">E14/$E$22</f>
        <v>0.10093383952825113</v>
      </c>
      <c r="G14" s="13"/>
      <c r="H14" s="20"/>
      <c r="I14" s="20"/>
    </row>
    <row r="15" spans="1:9">
      <c r="A15" s="19" t="s">
        <v>11</v>
      </c>
      <c r="B15" s="31">
        <f>SUM(EASTERNFL:VALENCIA!B15)</f>
        <v>6972062.8699999992</v>
      </c>
      <c r="C15" s="31">
        <f>SUM(EASTERNFL:VALENCIA!C15)</f>
        <v>3873285.5400000005</v>
      </c>
      <c r="D15" s="31">
        <f>SUM(EASTERNFL:VALENCIA!D15)</f>
        <v>85430.23</v>
      </c>
      <c r="E15" s="11">
        <f t="array" ref="E15">SUM(ROUND(B15:D15,2))</f>
        <v>10930778.640000001</v>
      </c>
      <c r="F15" s="12">
        <f t="shared" si="0"/>
        <v>4.3791835149198516E-3</v>
      </c>
      <c r="G15" s="13"/>
      <c r="H15" s="20"/>
      <c r="I15" s="20"/>
    </row>
    <row r="16" spans="1:9">
      <c r="A16" s="10" t="s">
        <v>12</v>
      </c>
      <c r="B16" s="31">
        <f>SUM(EASTERNFL:VALENCIA!B16)</f>
        <v>239053040.24839994</v>
      </c>
      <c r="C16" s="31">
        <f>SUM(EASTERNFL:VALENCIA!C16)</f>
        <v>29045513.030000001</v>
      </c>
      <c r="D16" s="31">
        <f>SUM(EASTERNFL:VALENCIA!D16)</f>
        <v>1816973.92</v>
      </c>
      <c r="E16" s="11">
        <f t="array" ref="E16">SUM(ROUND(B16:D16,2))</f>
        <v>269915527.19999999</v>
      </c>
      <c r="F16" s="12">
        <f t="shared" si="0"/>
        <v>0.10813590376898718</v>
      </c>
      <c r="G16" s="13"/>
    </row>
    <row r="17" spans="1:7">
      <c r="A17" s="10" t="s">
        <v>13</v>
      </c>
      <c r="B17" s="31">
        <f>SUM(EASTERNFL:VALENCIA!B17)</f>
        <v>306444250.07919997</v>
      </c>
      <c r="C17" s="31">
        <f>SUM(EASTERNFL:VALENCIA!C17)</f>
        <v>207431246.22000003</v>
      </c>
      <c r="D17" s="31">
        <f>SUM(EASTERNFL:VALENCIA!D17)</f>
        <v>14645518.389999999</v>
      </c>
      <c r="E17" s="11">
        <f t="array" ref="E17">SUM(ROUND(B17:D17,2))</f>
        <v>528521014.68999994</v>
      </c>
      <c r="F17" s="12">
        <f t="shared" si="0"/>
        <v>0.21174068115783928</v>
      </c>
      <c r="G17" s="13"/>
    </row>
    <row r="18" spans="1:7">
      <c r="A18" s="10" t="s">
        <v>14</v>
      </c>
      <c r="B18" s="31">
        <f>SUM(EASTERNFL:VALENCIA!B18)</f>
        <v>141341320.95479998</v>
      </c>
      <c r="C18" s="31">
        <f>SUM(EASTERNFL:VALENCIA!C18)</f>
        <v>198176415.21999997</v>
      </c>
      <c r="D18" s="31">
        <f>SUM(EASTERNFL:VALENCIA!D18)</f>
        <v>9801430.5700000022</v>
      </c>
      <c r="E18" s="11">
        <f t="array" ref="E18">SUM(ROUND(B18:D18,2))</f>
        <v>349319166.73999995</v>
      </c>
      <c r="F18" s="12">
        <f t="shared" si="0"/>
        <v>0.13994727976975541</v>
      </c>
      <c r="G18" s="13"/>
    </row>
    <row r="19" spans="1:7">
      <c r="A19" s="10" t="s">
        <v>15</v>
      </c>
      <c r="B19" s="31">
        <f>SUM(EASTERNFL:VALENCIA!B19)</f>
        <v>2265423</v>
      </c>
      <c r="C19" s="31">
        <f>SUM(EASTERNFL:VALENCIA!C19)</f>
        <v>11928667.050000001</v>
      </c>
      <c r="D19" s="31">
        <f>SUM(EASTERNFL:VALENCIA!D19)</f>
        <v>0</v>
      </c>
      <c r="E19" s="11">
        <f t="array" ref="E19">SUM(ROUND(B19:D19,2))</f>
        <v>14194090.050000001</v>
      </c>
      <c r="F19" s="12">
        <f t="shared" si="0"/>
        <v>5.6865596864971264E-3</v>
      </c>
      <c r="G19" s="13"/>
    </row>
    <row r="20" spans="1:7" ht="13.5" thickBot="1">
      <c r="A20" s="10" t="s">
        <v>16</v>
      </c>
      <c r="B20" s="31">
        <f>SUM(EASTERNFL:VALENCIA!B20)</f>
        <v>1035058.9299999999</v>
      </c>
      <c r="C20" s="31">
        <f>SUM(EASTERNFL:VALENCIA!C20)</f>
        <v>79240633.129999995</v>
      </c>
      <c r="D20" s="31">
        <f>SUM(EASTERNFL:VALENCIA!D20)</f>
        <v>0</v>
      </c>
      <c r="E20" s="21">
        <f t="array" ref="E20">SUM(ROUND(B20:D20,2))</f>
        <v>80275692.060000002</v>
      </c>
      <c r="F20" s="12">
        <f t="shared" si="0"/>
        <v>3.2160745258485481E-2</v>
      </c>
      <c r="G20" s="13"/>
    </row>
    <row r="21" spans="1:7">
      <c r="A21" s="22"/>
      <c r="B21" s="5"/>
      <c r="C21" s="6"/>
      <c r="D21" s="7"/>
      <c r="E21" s="16"/>
      <c r="F21" s="8"/>
      <c r="G21" s="18"/>
    </row>
    <row r="22" spans="1:7" ht="13.5" thickBot="1">
      <c r="A22" s="23" t="s">
        <v>4</v>
      </c>
      <c r="B22" s="21" cm="1">
        <f t="array" ref="B22">SUM(ROUND(B10:B20,2))+0.01</f>
        <v>1806313521.5</v>
      </c>
      <c r="C22" s="21">
        <f t="array" ref="C22">SUM(ROUND(C10:C20,2))</f>
        <v>639057580.75</v>
      </c>
      <c r="D22" s="24">
        <f t="array" ref="D22">SUM(ROUND(D10:D20,2))</f>
        <v>50705758.380000003</v>
      </c>
      <c r="E22" s="21">
        <f t="array" ref="E22">SUM(ROUND(E10:E20,2))</f>
        <v>2496076860.6200004</v>
      </c>
      <c r="F22" s="25">
        <f>SUM(F10:F20)</f>
        <v>0.99999999999999978</v>
      </c>
      <c r="G22" s="18"/>
    </row>
    <row r="23" spans="1:7" ht="12.75" customHeight="1">
      <c r="A23" s="26" t="s">
        <v>17</v>
      </c>
      <c r="B23" s="27">
        <f>'FCS AGL'!D370</f>
        <v>1806313521.5000002</v>
      </c>
      <c r="C23" s="27">
        <f>'FCS AGL'!D407</f>
        <v>639057580.75000012</v>
      </c>
      <c r="D23" s="27">
        <f>'FCS AGL'!D426</f>
        <v>50705758.380000003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 ht="12.75" customHeight="1">
      <c r="A25" s="29"/>
      <c r="B25" s="2"/>
      <c r="C25" s="2"/>
      <c r="D25" s="2"/>
      <c r="E25" s="2"/>
      <c r="F25" s="28"/>
    </row>
    <row r="26" spans="1:7">
      <c r="A26" s="30" t="s">
        <v>18</v>
      </c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  <c r="G29" s="42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  <row r="37" spans="2:5">
      <c r="B37" s="13"/>
      <c r="C37" s="13"/>
      <c r="D37" s="13"/>
      <c r="E37" s="13"/>
    </row>
    <row r="39" spans="2:5">
      <c r="B39" s="185"/>
      <c r="C39" s="185"/>
      <c r="D39" s="185"/>
    </row>
  </sheetData>
  <sheetProtection algorithmName="SHA-512" hashValue="epUKGteHB1nD2jgTHaOxHh6diqR3dh5TD+oOvErMnrusRljCat8FGv/OsYcETHzibonpBMuyYE30LeUXZqULQQ==" saltValue="TMtIRefb4rQAGM+nwGf0Gg==" spinCount="100000" sheet="1" formatColumns="0"/>
  <conditionalFormatting sqref="B23:D23">
    <cfRule type="cellIs" dxfId="69" priority="1" operator="notEqual">
      <formula>B22</formula>
    </cfRule>
    <cfRule type="cellIs" dxfId="68" priority="2" operator="equal">
      <formula>B22</formula>
    </cfRule>
  </conditionalFormatting>
  <printOptions horizontalCentered="1"/>
  <pageMargins left="0.7" right="0.7" top="0.75" bottom="0.75" header="0.5" footer="0.5"/>
  <pageSetup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974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30821866.279999997</v>
      </c>
      <c r="C10" s="32">
        <v>1782790.6300000001</v>
      </c>
      <c r="D10" s="33">
        <v>53483.96</v>
      </c>
      <c r="E10" s="11">
        <v>32658140.870000001</v>
      </c>
      <c r="F10" s="12">
        <v>0.40070514124781248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1885.09</v>
      </c>
      <c r="C12" s="32">
        <v>6899.85</v>
      </c>
      <c r="D12" s="33">
        <v>0</v>
      </c>
      <c r="E12" s="11">
        <v>8784.94</v>
      </c>
      <c r="F12" s="12">
        <v>1.0778845732725746E-4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5750537.3700000001</v>
      </c>
      <c r="C14" s="32">
        <v>1679996.88</v>
      </c>
      <c r="D14" s="33">
        <v>1750.99</v>
      </c>
      <c r="E14" s="11">
        <v>7432285.2400000002</v>
      </c>
      <c r="F14" s="12">
        <v>9.1191807847947226E-2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29906.59</v>
      </c>
      <c r="D15" s="33">
        <v>0</v>
      </c>
      <c r="E15" s="11">
        <v>29906.59</v>
      </c>
      <c r="F15" s="12">
        <v>3.6694447543395681E-4</v>
      </c>
      <c r="G15" s="13"/>
      <c r="H15" s="20"/>
      <c r="I15" s="20"/>
    </row>
    <row r="16" spans="1:9">
      <c r="A16" s="10" t="s">
        <v>12</v>
      </c>
      <c r="B16" s="32">
        <v>9483374.2400000002</v>
      </c>
      <c r="C16" s="32">
        <v>909109.45</v>
      </c>
      <c r="D16" s="33">
        <v>37952.32</v>
      </c>
      <c r="E16" s="11">
        <v>10430436.01</v>
      </c>
      <c r="F16" s="12">
        <v>0.12797817705853137</v>
      </c>
      <c r="G16" s="13"/>
    </row>
    <row r="17" spans="1:7">
      <c r="A17" s="10" t="s">
        <v>13</v>
      </c>
      <c r="B17" s="32">
        <v>10465387.49</v>
      </c>
      <c r="C17" s="32">
        <v>5797857.0300000003</v>
      </c>
      <c r="D17" s="33">
        <v>193095.82</v>
      </c>
      <c r="E17" s="11">
        <v>16456340.34</v>
      </c>
      <c r="F17" s="12">
        <v>0.20191413242445769</v>
      </c>
      <c r="G17" s="13"/>
    </row>
    <row r="18" spans="1:7">
      <c r="A18" s="10" t="s">
        <v>14</v>
      </c>
      <c r="B18" s="32">
        <v>3856508.57</v>
      </c>
      <c r="C18" s="32">
        <v>8234480.8499999996</v>
      </c>
      <c r="D18" s="33">
        <v>342793.28</v>
      </c>
      <c r="E18" s="11">
        <v>12433782.699999999</v>
      </c>
      <c r="F18" s="12">
        <v>0.15255861234969639</v>
      </c>
      <c r="G18" s="13"/>
    </row>
    <row r="19" spans="1:7">
      <c r="A19" s="10" t="s">
        <v>15</v>
      </c>
      <c r="B19" s="32">
        <v>0</v>
      </c>
      <c r="C19" s="32">
        <v>0</v>
      </c>
      <c r="D19" s="33">
        <v>0</v>
      </c>
      <c r="E19" s="11">
        <v>0</v>
      </c>
      <c r="F19" s="12">
        <v>0</v>
      </c>
      <c r="G19" s="13"/>
    </row>
    <row r="20" spans="1:7" ht="13.5" thickBot="1">
      <c r="A20" s="10" t="s">
        <v>16</v>
      </c>
      <c r="B20" s="32">
        <v>0</v>
      </c>
      <c r="C20" s="34">
        <v>2052000</v>
      </c>
      <c r="D20" s="33">
        <v>0</v>
      </c>
      <c r="E20" s="21">
        <v>2052000</v>
      </c>
      <c r="F20" s="12">
        <v>2.5177396138793467E-2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60379559.040000007</v>
      </c>
      <c r="C22" s="21">
        <v>20493041.280000001</v>
      </c>
      <c r="D22" s="24">
        <v>629076.37</v>
      </c>
      <c r="E22" s="21">
        <v>81501676.690000013</v>
      </c>
      <c r="F22" s="25">
        <v>0.99999999999999978</v>
      </c>
      <c r="G22" s="18"/>
    </row>
    <row r="23" spans="1:7" ht="12.75" customHeight="1">
      <c r="A23" s="48" t="s">
        <v>17</v>
      </c>
      <c r="B23" s="27">
        <v>60379559.039999999</v>
      </c>
      <c r="C23" s="27">
        <v>20493041.279999997</v>
      </c>
      <c r="D23" s="27">
        <v>629076.37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/fadCW0GEFVdiOZvNZPGB/R9EC3hEg9iGPAYd0kl6aauweGudpgjB8eIPAfLGOzAi5V68lnd+UiG94X6vtfpnw==" saltValue="fMy6SWMSHH5huMSNFZ+12Q==" spinCount="100000" sheet="1" formatColumns="0"/>
  <conditionalFormatting sqref="B23:D23">
    <cfRule type="cellIs" dxfId="67" priority="1" operator="notEqual">
      <formula>B22</formula>
    </cfRule>
    <cfRule type="cellIs" dxfId="6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I36"/>
  <sheetViews>
    <sheetView zoomScaleNormal="100" workbookViewId="0">
      <selection activeCell="A2" sqref="A2"/>
    </sheetView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996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63636589</v>
      </c>
      <c r="C10" s="32">
        <v>3368008</v>
      </c>
      <c r="D10" s="33">
        <v>498064</v>
      </c>
      <c r="E10" s="11">
        <v>67502661</v>
      </c>
      <c r="F10" s="12">
        <v>0.37862493209489306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66642</v>
      </c>
      <c r="C12" s="32">
        <v>18125</v>
      </c>
      <c r="D12" s="33">
        <v>11845</v>
      </c>
      <c r="E12" s="11">
        <v>96612</v>
      </c>
      <c r="F12" s="12">
        <v>5.4190029544986097E-4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14287083</v>
      </c>
      <c r="C14" s="32">
        <v>5821078</v>
      </c>
      <c r="D14" s="33">
        <v>1644253</v>
      </c>
      <c r="E14" s="11">
        <v>21752414</v>
      </c>
      <c r="F14" s="12">
        <v>0.12201009784858706</v>
      </c>
      <c r="G14" s="13"/>
      <c r="H14" s="20"/>
      <c r="I14" s="20"/>
    </row>
    <row r="15" spans="1:9">
      <c r="A15" s="19" t="s">
        <v>11</v>
      </c>
      <c r="B15" s="32">
        <v>109305</v>
      </c>
      <c r="C15" s="32">
        <v>55519</v>
      </c>
      <c r="D15" s="33">
        <v>14028</v>
      </c>
      <c r="E15" s="11">
        <v>178852</v>
      </c>
      <c r="F15" s="12">
        <v>1.0031875092307223E-3</v>
      </c>
      <c r="G15" s="13"/>
      <c r="H15" s="20"/>
      <c r="I15" s="20"/>
    </row>
    <row r="16" spans="1:9">
      <c r="A16" s="10" t="s">
        <v>12</v>
      </c>
      <c r="B16" s="32">
        <v>17735002</v>
      </c>
      <c r="C16" s="32">
        <v>2364332</v>
      </c>
      <c r="D16" s="33">
        <v>11309</v>
      </c>
      <c r="E16" s="11">
        <v>20110643</v>
      </c>
      <c r="F16" s="12">
        <v>0.11280134334644433</v>
      </c>
      <c r="G16" s="13"/>
    </row>
    <row r="17" spans="1:7">
      <c r="A17" s="10" t="s">
        <v>13</v>
      </c>
      <c r="B17" s="32">
        <v>29914314</v>
      </c>
      <c r="C17" s="32">
        <v>11353745</v>
      </c>
      <c r="D17" s="33">
        <v>47806</v>
      </c>
      <c r="E17" s="11">
        <v>41315865</v>
      </c>
      <c r="F17" s="12">
        <v>0.23174222094839741</v>
      </c>
      <c r="G17" s="13"/>
    </row>
    <row r="18" spans="1:7">
      <c r="A18" s="10" t="s">
        <v>14</v>
      </c>
      <c r="B18" s="32">
        <v>8933399</v>
      </c>
      <c r="C18" s="32">
        <v>17732195</v>
      </c>
      <c r="D18" s="33">
        <v>547559</v>
      </c>
      <c r="E18" s="11">
        <v>27213153</v>
      </c>
      <c r="F18" s="12">
        <v>0.15263958567074765</v>
      </c>
      <c r="G18" s="13"/>
    </row>
    <row r="19" spans="1:7">
      <c r="A19" s="10" t="s">
        <v>15</v>
      </c>
      <c r="B19" s="32">
        <v>113519</v>
      </c>
      <c r="C19" s="32">
        <v>0</v>
      </c>
      <c r="D19" s="33">
        <v>0</v>
      </c>
      <c r="E19" s="11">
        <v>113519</v>
      </c>
      <c r="F19" s="12">
        <v>6.367322862498734E-4</v>
      </c>
      <c r="G19" s="13"/>
    </row>
    <row r="20" spans="1:7" ht="13.5" thickBot="1">
      <c r="A20" s="10" t="s">
        <v>16</v>
      </c>
      <c r="B20" s="32">
        <v>0</v>
      </c>
      <c r="C20" s="34">
        <v>0</v>
      </c>
      <c r="D20" s="33">
        <v>0</v>
      </c>
      <c r="E20" s="21">
        <v>0</v>
      </c>
      <c r="F20" s="12">
        <v>0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134795853</v>
      </c>
      <c r="C22" s="21">
        <v>40713002</v>
      </c>
      <c r="D22" s="24">
        <v>2774864</v>
      </c>
      <c r="E22" s="21">
        <v>178283719</v>
      </c>
      <c r="F22" s="25">
        <v>0.99999999999999989</v>
      </c>
      <c r="G22" s="18"/>
    </row>
    <row r="23" spans="1:7" ht="12.75" customHeight="1">
      <c r="A23" s="39" t="s">
        <v>17</v>
      </c>
      <c r="B23" s="27">
        <v>134795853</v>
      </c>
      <c r="C23" s="27">
        <v>40713002</v>
      </c>
      <c r="D23" s="27">
        <v>2774864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m5xwaHGtYr2tnAjKT5OcOmsVkBMySHvC2/4yvg7RBS5jhGw30ZOiQ03ELjlwar5Vq2jhRo2HlxU7wUN3fZUNvA==" saltValue="Ft8RcyiOp1+J9ZMLItDHjA==" spinCount="100000" sheet="1" formatColumns="0"/>
  <conditionalFormatting sqref="B23:D23">
    <cfRule type="cellIs" dxfId="65" priority="1" operator="notEqual">
      <formula>B22</formula>
    </cfRule>
    <cfRule type="cellIs" dxfId="6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59999389629810485"/>
    <pageSetUpPr fitToPage="1"/>
  </sheetPr>
  <dimension ref="A1:Z1000"/>
  <sheetViews>
    <sheetView zoomScaleNormal="100" workbookViewId="0"/>
  </sheetViews>
  <sheetFormatPr defaultColWidth="14.42578125" defaultRowHeight="15"/>
  <cols>
    <col min="1" max="1" width="31.5703125" customWidth="1"/>
    <col min="2" max="5" width="16" customWidth="1"/>
    <col min="6" max="6" width="13.28515625" customWidth="1"/>
    <col min="7" max="7" width="22.85546875" customWidth="1"/>
    <col min="8" max="26" width="12.42578125" customWidth="1"/>
  </cols>
  <sheetData>
    <row r="1" spans="1:26" ht="12.75" customHeight="1">
      <c r="A1" s="186"/>
      <c r="B1" s="187"/>
      <c r="C1" s="188" t="str">
        <f>'[3]Contact Information'!C5</f>
        <v>COLLEGE OF CENTRAL FLORIDA</v>
      </c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2.75" customHeight="1">
      <c r="A2" s="186"/>
      <c r="B2" s="187"/>
      <c r="C2" s="188" t="s">
        <v>0</v>
      </c>
      <c r="D2" s="187"/>
      <c r="E2" s="187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12.75" customHeight="1">
      <c r="A3" s="186"/>
      <c r="B3" s="187"/>
      <c r="C3" s="188" t="s">
        <v>1</v>
      </c>
      <c r="D3" s="187"/>
      <c r="E3" s="187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12.75" customHeight="1">
      <c r="A4" s="186"/>
      <c r="B4" s="187"/>
      <c r="C4" s="189" t="str">
        <f>CONCATENATE("Fiscal Year "&amp;YEAR((Yearend_date))-1&amp;" - "&amp;YEAR(Yearend_date))</f>
        <v>Fiscal Year 2022 - 2023</v>
      </c>
      <c r="D4" s="187"/>
      <c r="E4" s="187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ht="12.75" customHeight="1">
      <c r="A5" s="190"/>
      <c r="B5" s="191"/>
      <c r="C5" s="191"/>
      <c r="D5" s="191"/>
      <c r="E5" s="186"/>
      <c r="F5" s="192" t="s">
        <v>2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spans="1:26" ht="12.75" customHeight="1" thickBot="1">
      <c r="A6" s="190"/>
      <c r="B6" s="190"/>
      <c r="C6" s="190"/>
      <c r="D6" s="186"/>
      <c r="E6" s="186"/>
      <c r="F6" s="186" t="str">
        <f>'[3]Contact Information'!C3</f>
        <v>2023.v02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s="1" customFormat="1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26" s="1" customFormat="1" ht="14.25" customHeight="1" thickBot="1">
      <c r="A8" s="283"/>
      <c r="B8" s="284"/>
      <c r="C8" s="284"/>
      <c r="D8" s="285"/>
      <c r="E8" s="284"/>
      <c r="F8" s="286"/>
    </row>
    <row r="9" spans="1:26" ht="12.75" customHeight="1">
      <c r="A9" s="193"/>
      <c r="B9" s="194"/>
      <c r="C9" s="195"/>
      <c r="D9" s="196"/>
      <c r="E9" s="197"/>
      <c r="F9" s="198"/>
      <c r="G9" s="199" t="s">
        <v>5</v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12.75" customHeight="1">
      <c r="A10" s="200" t="s">
        <v>6</v>
      </c>
      <c r="B10" s="201">
        <f>14964158.94+4744.22</f>
        <v>14968903.16</v>
      </c>
      <c r="C10" s="202">
        <f>617696.24+273.77</f>
        <v>617970.01</v>
      </c>
      <c r="D10" s="203">
        <v>230987.72</v>
      </c>
      <c r="E10" s="204">
        <f t="array" ref="E10">SUM(ROUND(B10:D10,2))</f>
        <v>15817860.890000001</v>
      </c>
      <c r="F10" s="205">
        <f>E10/$E$22</f>
        <v>0.2790579070749532</v>
      </c>
      <c r="G10" s="20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12.75" customHeight="1">
      <c r="A11" s="200" t="s">
        <v>7</v>
      </c>
      <c r="B11" s="201">
        <v>0</v>
      </c>
      <c r="C11" s="202">
        <v>0</v>
      </c>
      <c r="D11" s="203">
        <v>0</v>
      </c>
      <c r="E11" s="204">
        <f t="array" ref="E11">SUM(ROUND(B11:D11,2))</f>
        <v>0</v>
      </c>
      <c r="F11" s="205">
        <f>E11/$E$22</f>
        <v>0</v>
      </c>
      <c r="G11" s="20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12.75" customHeight="1">
      <c r="A12" s="200" t="s">
        <v>8</v>
      </c>
      <c r="B12" s="201">
        <v>0</v>
      </c>
      <c r="C12" s="202">
        <v>0</v>
      </c>
      <c r="D12" s="203">
        <v>0</v>
      </c>
      <c r="E12" s="204">
        <f t="array" ref="E12">SUM(ROUND(B12:D12,2))</f>
        <v>0</v>
      </c>
      <c r="F12" s="205">
        <f>E12/$E$22</f>
        <v>0</v>
      </c>
      <c r="G12" s="20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>
      <c r="A13" s="200" t="s">
        <v>9</v>
      </c>
      <c r="B13" s="201">
        <v>0</v>
      </c>
      <c r="C13" s="202">
        <v>0</v>
      </c>
      <c r="D13" s="203">
        <v>0</v>
      </c>
      <c r="E13" s="207"/>
      <c r="F13" s="208"/>
      <c r="G13" s="20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2.75" customHeight="1">
      <c r="A14" s="209" t="s">
        <v>10</v>
      </c>
      <c r="B14" s="201">
        <v>3116770.37</v>
      </c>
      <c r="C14" s="202">
        <v>305894.63</v>
      </c>
      <c r="D14" s="203">
        <v>22115</v>
      </c>
      <c r="E14" s="204">
        <f t="array" ref="E14">SUM(ROUND(B14:D14,2))</f>
        <v>3444780</v>
      </c>
      <c r="F14" s="205">
        <f t="shared" ref="F14:F20" si="0">E14/$E$22</f>
        <v>6.0772635681818628E-2</v>
      </c>
      <c r="G14" s="206"/>
      <c r="H14" s="210"/>
      <c r="I14" s="210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12.75" customHeight="1">
      <c r="A15" s="209" t="s">
        <v>11</v>
      </c>
      <c r="B15" s="201">
        <v>46542.559999999998</v>
      </c>
      <c r="C15" s="202">
        <v>83515.149999999994</v>
      </c>
      <c r="D15" s="203">
        <v>0</v>
      </c>
      <c r="E15" s="204">
        <f t="array" ref="E15">SUM(ROUND(B15:D15,2))</f>
        <v>130057.70999999999</v>
      </c>
      <c r="F15" s="205">
        <f t="shared" si="0"/>
        <v>2.2944715852511971E-3</v>
      </c>
      <c r="G15" s="206"/>
      <c r="H15" s="210"/>
      <c r="I15" s="210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12.75" customHeight="1">
      <c r="A16" s="200" t="s">
        <v>12</v>
      </c>
      <c r="B16" s="201">
        <v>4352592</v>
      </c>
      <c r="C16" s="202">
        <v>686510.17</v>
      </c>
      <c r="D16" s="203">
        <v>17416.78</v>
      </c>
      <c r="E16" s="204">
        <f t="array" ref="E16">SUM(ROUND(B16:D16,2))</f>
        <v>5056518.95</v>
      </c>
      <c r="F16" s="205">
        <f t="shared" si="0"/>
        <v>8.9206853258136098E-2</v>
      </c>
      <c r="G16" s="20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12.75" customHeight="1">
      <c r="A17" s="200" t="s">
        <v>13</v>
      </c>
      <c r="B17" s="201">
        <f>7533931.57-308</f>
        <v>7533623.5700000003</v>
      </c>
      <c r="C17" s="202">
        <f>12646703.06+1250557.18</f>
        <v>13897260.24</v>
      </c>
      <c r="D17" s="203">
        <v>2572392.79</v>
      </c>
      <c r="E17" s="204">
        <f t="array" ref="E17">SUM(ROUND(B17:D17,2))</f>
        <v>24003276.600000001</v>
      </c>
      <c r="F17" s="205">
        <f t="shared" si="0"/>
        <v>0.42346459976594214</v>
      </c>
      <c r="G17" s="20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12.75" customHeight="1">
      <c r="A18" s="200" t="s">
        <v>14</v>
      </c>
      <c r="B18" s="201">
        <v>2225774.6</v>
      </c>
      <c r="C18" s="202">
        <v>4231840.37</v>
      </c>
      <c r="D18" s="203">
        <v>1661367.93</v>
      </c>
      <c r="E18" s="204">
        <f t="array" ref="E18">SUM(ROUND(B18:D18,2))</f>
        <v>8118982.9000000004</v>
      </c>
      <c r="F18" s="205">
        <f t="shared" si="0"/>
        <v>0.14323468839479309</v>
      </c>
      <c r="G18" s="20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12.75" customHeight="1">
      <c r="A19" s="200" t="s">
        <v>15</v>
      </c>
      <c r="B19" s="201">
        <v>19452.02</v>
      </c>
      <c r="C19" s="202">
        <v>92148.13</v>
      </c>
      <c r="D19" s="203">
        <v>0</v>
      </c>
      <c r="E19" s="204">
        <f t="array" ref="E19">SUM(ROUND(B19:D19,2))</f>
        <v>111600.15000000001</v>
      </c>
      <c r="F19" s="205">
        <f t="shared" si="0"/>
        <v>1.9688442391056354E-3</v>
      </c>
      <c r="G19" s="20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12.75" customHeight="1" thickBot="1">
      <c r="A20" s="200" t="s">
        <v>16</v>
      </c>
      <c r="B20" s="211">
        <v>0</v>
      </c>
      <c r="C20" s="212">
        <v>0</v>
      </c>
      <c r="D20" s="203">
        <v>0</v>
      </c>
      <c r="E20" s="213">
        <f t="array" ref="E20">SUM(ROUND(B20:D20,2))</f>
        <v>0</v>
      </c>
      <c r="F20" s="205">
        <f t="shared" si="0"/>
        <v>0</v>
      </c>
      <c r="G20" s="20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12.75" customHeight="1">
      <c r="A21" s="214"/>
      <c r="B21" s="207"/>
      <c r="C21" s="207"/>
      <c r="D21" s="196"/>
      <c r="E21" s="207"/>
      <c r="F21" s="198"/>
      <c r="G21" s="20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12.75" customHeight="1" thickBot="1">
      <c r="A22" s="215" t="s">
        <v>4</v>
      </c>
      <c r="B22" s="213">
        <f t="array" ref="B22">SUM(ROUND(B10:B20,2))</f>
        <v>32263658.280000001</v>
      </c>
      <c r="C22" s="213">
        <f t="array" ref="C22">SUM(ROUND(C10:C20,2))</f>
        <v>19915138.699999999</v>
      </c>
      <c r="D22" s="216">
        <f t="array" ref="D22">SUM(ROUND(D10:D20,2))</f>
        <v>4504280.22</v>
      </c>
      <c r="E22" s="213">
        <f t="array" ref="E22">SUM(ROUND(E10:E20,2))</f>
        <v>56683077.200000003</v>
      </c>
      <c r="F22" s="217">
        <f>SUM(F10:F20)</f>
        <v>0.99999999999999989</v>
      </c>
      <c r="G22" s="20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12.75" customHeight="1">
      <c r="A23" s="218" t="s">
        <v>17</v>
      </c>
      <c r="B23" s="219">
        <f>'[3]Accounts by GL'!D370</f>
        <v>32263658.279999997</v>
      </c>
      <c r="C23" s="219">
        <f>'[3]Accounts by GL'!D407</f>
        <v>19915138.700000003</v>
      </c>
      <c r="D23" s="219">
        <f>'[3]Accounts by GL'!D426</f>
        <v>4504280.22</v>
      </c>
      <c r="E23" s="190"/>
      <c r="F23" s="220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12.75" customHeight="1">
      <c r="A24" s="221"/>
      <c r="B24" s="190"/>
      <c r="C24" s="190"/>
      <c r="D24" s="190"/>
      <c r="E24" s="190"/>
      <c r="F24" s="220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12.75" customHeight="1">
      <c r="A25" s="222" t="s">
        <v>18</v>
      </c>
      <c r="B25" s="206"/>
      <c r="C25" s="206"/>
      <c r="D25" s="206"/>
      <c r="E25" s="20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12.75" customHeight="1">
      <c r="A26" s="186"/>
      <c r="B26" s="206"/>
      <c r="C26" s="206"/>
      <c r="D26" s="206"/>
      <c r="E26" s="20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2.75" customHeight="1">
      <c r="A27" s="186"/>
      <c r="B27" s="206"/>
      <c r="C27" s="206"/>
      <c r="D27" s="206"/>
      <c r="E27" s="20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2.75" customHeight="1">
      <c r="A28" s="186"/>
      <c r="B28" s="206"/>
      <c r="C28" s="206"/>
      <c r="D28" s="206"/>
      <c r="E28" s="20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2.75" customHeight="1">
      <c r="A29" s="186"/>
      <c r="B29" s="206"/>
      <c r="C29" s="206"/>
      <c r="D29" s="206"/>
      <c r="E29" s="20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2.75" customHeight="1">
      <c r="A30" s="186"/>
      <c r="B30" s="206"/>
      <c r="C30" s="206"/>
      <c r="D30" s="206"/>
      <c r="E30" s="20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2.75" customHeight="1">
      <c r="A31" s="186"/>
      <c r="B31" s="206"/>
      <c r="C31" s="206"/>
      <c r="D31" s="206"/>
      <c r="E31" s="20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2.75" customHeight="1">
      <c r="A32" s="186"/>
      <c r="B32" s="206"/>
      <c r="C32" s="206"/>
      <c r="D32" s="206"/>
      <c r="E32" s="20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2.75" customHeight="1">
      <c r="A33" s="186"/>
      <c r="B33" s="206"/>
      <c r="C33" s="206"/>
      <c r="D33" s="206"/>
      <c r="E33" s="20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2.75" customHeight="1">
      <c r="A34" s="186"/>
      <c r="B34" s="206"/>
      <c r="C34" s="206"/>
      <c r="D34" s="206"/>
      <c r="E34" s="20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2.75" customHeight="1">
      <c r="A35" s="186"/>
      <c r="B35" s="206"/>
      <c r="C35" s="206"/>
      <c r="D35" s="206"/>
      <c r="E35" s="20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2.75" customHeight="1">
      <c r="A36" s="186"/>
      <c r="B36" s="206"/>
      <c r="C36" s="206"/>
      <c r="D36" s="206"/>
      <c r="E36" s="20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2.75" customHeight="1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2.75" customHeight="1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2.75" customHeight="1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2.75" customHeight="1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2.75" customHeight="1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2.75" customHeight="1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2.75" customHeight="1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2.75" customHeight="1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2.75" customHeight="1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2.75" customHeight="1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2.75" customHeight="1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2.75" customHeight="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2.75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2.75" customHeigh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12.75" customHeight="1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</row>
    <row r="52" spans="1:26" ht="12.75" customHeight="1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</row>
    <row r="53" spans="1:26" ht="12.75" customHeight="1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</row>
    <row r="54" spans="1:26" ht="12.75" customHeight="1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</row>
    <row r="55" spans="1:26" ht="12.75" customHeight="1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</row>
    <row r="56" spans="1:26" ht="12.75" customHeight="1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spans="1:26" ht="12.75" customHeight="1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spans="1:26" ht="12.75" customHeight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</row>
    <row r="59" spans="1:26" ht="12.75" customHeight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</row>
    <row r="60" spans="1:26" ht="12.75" customHeight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2.75" customHeight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2.75" customHeight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spans="1:26" ht="12.75" customHeight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</row>
    <row r="64" spans="1:26" ht="12.75" customHeight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</row>
    <row r="65" spans="1:26" ht="12.75" customHeight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</row>
    <row r="66" spans="1:26" ht="12.75" customHeight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</row>
    <row r="67" spans="1:26" ht="12.75" customHeight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</row>
    <row r="68" spans="1:26" ht="12.75" customHeight="1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</row>
    <row r="69" spans="1:26" ht="12.75" customHeight="1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</row>
    <row r="70" spans="1:26" ht="12.75" customHeight="1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</row>
    <row r="71" spans="1:26" ht="12.75" customHeight="1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</row>
    <row r="72" spans="1:26" ht="12.75" customHeight="1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</row>
    <row r="73" spans="1:26" ht="12.75" customHeight="1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</row>
    <row r="74" spans="1:26" ht="12.75" customHeight="1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75" spans="1:26" ht="12.75" customHeight="1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</row>
    <row r="76" spans="1:26" ht="12.75" customHeight="1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</row>
    <row r="77" spans="1:26" ht="12.75" customHeight="1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</row>
    <row r="78" spans="1:26" ht="12.75" customHeight="1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</row>
    <row r="79" spans="1:26" ht="12.75" customHeight="1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</row>
    <row r="80" spans="1:26" ht="12.75" customHeight="1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</row>
    <row r="81" spans="1:26" ht="12.75" customHeight="1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 ht="12.75" customHeight="1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 ht="12.75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</row>
    <row r="84" spans="1:26" ht="12.75" customHeight="1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</row>
    <row r="85" spans="1:26" ht="12.75" customHeight="1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</row>
    <row r="86" spans="1:26" ht="12.75" customHeight="1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</row>
    <row r="87" spans="1:26" ht="12.75" customHeight="1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</row>
    <row r="88" spans="1:26" ht="12.75" customHeight="1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</row>
    <row r="89" spans="1:26" ht="12.75" customHeigh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</row>
    <row r="90" spans="1:26" ht="12.75" customHeight="1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</row>
    <row r="91" spans="1:26" ht="12.75" customHeight="1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</row>
    <row r="92" spans="1:26" ht="12.75" customHeight="1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</row>
    <row r="93" spans="1:26" ht="12.75" customHeight="1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</row>
    <row r="94" spans="1:26" ht="12.75" customHeight="1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</row>
    <row r="95" spans="1:26" ht="12.75" customHeight="1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</row>
    <row r="96" spans="1:26" ht="12.75" customHeight="1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</row>
    <row r="97" spans="1:26" ht="12.75" customHeight="1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</row>
    <row r="98" spans="1:26" ht="12.75" customHeight="1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</row>
    <row r="99" spans="1:26" ht="12.75" customHeight="1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</row>
    <row r="100" spans="1:26" ht="12.75" customHeight="1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</row>
    <row r="101" spans="1:26" ht="12.75" customHeight="1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</row>
    <row r="102" spans="1:26" ht="12.75" customHeight="1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</row>
    <row r="103" spans="1:26" ht="12.75" customHeight="1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</row>
    <row r="104" spans="1:26" ht="12.75" customHeight="1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</row>
    <row r="105" spans="1:26" ht="12.75" customHeight="1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spans="1:26" ht="12.75" customHeight="1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</row>
    <row r="107" spans="1:26" ht="12.75" customHeight="1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</row>
    <row r="108" spans="1:26" ht="12.75" customHeight="1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</row>
    <row r="109" spans="1:26" ht="12.75" customHeight="1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</row>
    <row r="110" spans="1:26" ht="12.75" customHeight="1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</row>
    <row r="111" spans="1:26" ht="12.75" customHeight="1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</row>
    <row r="112" spans="1:26" ht="12.75" customHeight="1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</row>
    <row r="113" spans="1:26" ht="12.75" customHeight="1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spans="1:26" ht="12.75" customHeight="1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</row>
    <row r="115" spans="1:26" ht="12.75" customHeight="1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</row>
    <row r="116" spans="1:26" ht="12.75" customHeight="1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</row>
    <row r="117" spans="1:26" ht="12.75" customHeight="1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</row>
    <row r="118" spans="1:26" ht="12.75" customHeight="1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</row>
    <row r="119" spans="1:26" ht="12.75" customHeight="1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</row>
    <row r="120" spans="1:26" ht="12.75" customHeight="1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</row>
    <row r="121" spans="1:26" ht="12.75" customHeight="1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</row>
    <row r="122" spans="1:26" ht="12.75" customHeight="1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</row>
    <row r="123" spans="1:26" ht="12.75" customHeight="1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</row>
    <row r="124" spans="1:26" ht="12.75" customHeight="1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</row>
    <row r="125" spans="1:26" ht="12.75" customHeight="1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</row>
    <row r="126" spans="1:26" ht="12.75" customHeight="1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</row>
    <row r="127" spans="1:26" ht="12.75" customHeight="1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</row>
    <row r="128" spans="1:26" ht="12.75" customHeight="1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</row>
    <row r="129" spans="1:26" ht="12.75" customHeight="1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</row>
    <row r="130" spans="1:26" ht="12.75" customHeight="1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</row>
    <row r="131" spans="1:26" ht="12.75" customHeight="1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</row>
    <row r="132" spans="1:26" ht="12.75" customHeight="1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</row>
    <row r="133" spans="1:26" ht="12.75" customHeight="1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</row>
    <row r="134" spans="1:26" ht="12.75" customHeight="1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</row>
    <row r="135" spans="1:26" ht="12.75" customHeight="1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</row>
    <row r="136" spans="1:26" ht="12.75" customHeight="1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</row>
    <row r="137" spans="1:26" ht="12.75" customHeight="1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</row>
    <row r="138" spans="1:26" ht="12.75" customHeight="1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</row>
    <row r="139" spans="1:26" ht="12.75" customHeight="1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</row>
    <row r="140" spans="1:26" ht="12.75" customHeight="1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</row>
    <row r="141" spans="1:26" ht="12.75" customHeight="1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</row>
    <row r="142" spans="1:26" ht="12.75" customHeight="1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</row>
    <row r="143" spans="1:26" ht="12.75" customHeight="1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</row>
    <row r="144" spans="1:26" ht="12.75" customHeight="1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</row>
    <row r="145" spans="1:26" ht="12.75" customHeight="1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</row>
    <row r="146" spans="1:26" ht="12.75" customHeight="1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</row>
    <row r="147" spans="1:26" ht="12.75" customHeight="1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</row>
    <row r="148" spans="1:26" ht="12.75" customHeight="1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</row>
    <row r="149" spans="1:26" ht="12.75" customHeight="1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</row>
    <row r="150" spans="1:26" ht="12.75" customHeight="1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</row>
    <row r="151" spans="1:26" ht="12.75" customHeight="1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</row>
    <row r="152" spans="1:26" ht="12.75" customHeight="1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</row>
    <row r="153" spans="1:26" ht="12.75" customHeight="1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</row>
    <row r="154" spans="1:26" ht="12.75" customHeight="1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</row>
    <row r="155" spans="1:26" ht="12.75" customHeight="1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</row>
    <row r="156" spans="1:26" ht="12.75" customHeight="1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</row>
    <row r="157" spans="1:26" ht="12.75" customHeight="1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</row>
    <row r="158" spans="1:26" ht="12.75" customHeight="1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</row>
    <row r="159" spans="1:26" ht="12.75" customHeight="1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</row>
    <row r="160" spans="1:26" ht="12.75" customHeight="1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</row>
    <row r="161" spans="1:26" ht="12.75" customHeight="1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</row>
    <row r="162" spans="1:26" ht="12.75" customHeight="1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</row>
    <row r="163" spans="1:26" ht="12.75" customHeight="1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</row>
    <row r="164" spans="1:26" ht="12.75" customHeight="1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</row>
    <row r="165" spans="1:26" ht="12.75" customHeight="1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</row>
    <row r="166" spans="1:26" ht="12.75" customHeight="1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</row>
    <row r="167" spans="1:26" ht="12.75" customHeight="1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</row>
    <row r="168" spans="1:26" ht="12.75" customHeight="1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</row>
    <row r="169" spans="1:26" ht="12.75" customHeight="1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</row>
    <row r="170" spans="1:26" ht="12.75" customHeight="1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</row>
    <row r="171" spans="1:26" ht="12.75" customHeight="1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</row>
    <row r="172" spans="1:26" ht="12.75" customHeight="1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</row>
    <row r="173" spans="1:26" ht="12.75" customHeight="1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</row>
    <row r="174" spans="1:26" ht="12.75" customHeight="1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</row>
    <row r="175" spans="1:26" ht="12.75" customHeight="1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</row>
    <row r="176" spans="1:26" ht="12.75" customHeight="1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</row>
    <row r="177" spans="1:26" ht="12.75" customHeight="1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</row>
    <row r="178" spans="1:26" ht="12.75" customHeight="1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</row>
    <row r="179" spans="1:26" ht="12.75" customHeight="1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</row>
    <row r="180" spans="1:26" ht="12.75" customHeight="1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</row>
    <row r="181" spans="1:26" ht="12.75" customHeight="1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</row>
    <row r="182" spans="1:26" ht="12.75" customHeight="1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</row>
    <row r="183" spans="1:26" ht="12.75" customHeight="1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</row>
    <row r="184" spans="1:26" ht="12.75" customHeight="1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</row>
    <row r="185" spans="1:26" ht="12.75" customHeight="1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</row>
    <row r="186" spans="1:26" ht="12.75" customHeight="1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</row>
    <row r="187" spans="1:26" ht="12.75" customHeight="1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</row>
    <row r="188" spans="1:26" ht="12.75" customHeight="1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spans="1:26" ht="12.75" customHeight="1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</row>
    <row r="190" spans="1:26" ht="12.75" customHeight="1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</row>
    <row r="191" spans="1:26" ht="12.75" customHeight="1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</row>
    <row r="192" spans="1:26" ht="12.75" customHeight="1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</row>
    <row r="193" spans="1:26" ht="12.75" customHeight="1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</row>
    <row r="194" spans="1:26" ht="12.75" customHeight="1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</row>
    <row r="195" spans="1:26" ht="12.75" customHeight="1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</row>
    <row r="196" spans="1:26" ht="12.75" customHeight="1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</row>
    <row r="197" spans="1:26" ht="12.75" customHeight="1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</row>
    <row r="198" spans="1:26" ht="12.75" customHeight="1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</row>
    <row r="199" spans="1:26" ht="12.75" customHeight="1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</row>
    <row r="200" spans="1:26" ht="12.75" customHeight="1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</row>
    <row r="201" spans="1:26" ht="12.75" customHeight="1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</row>
    <row r="202" spans="1:26" ht="12.75" customHeight="1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</row>
    <row r="203" spans="1:26" ht="12.75" customHeight="1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</row>
    <row r="204" spans="1:26" ht="12.75" customHeight="1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</row>
    <row r="205" spans="1:26" ht="12.75" customHeight="1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</row>
    <row r="206" spans="1:26" ht="12.75" customHeight="1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</row>
    <row r="207" spans="1:26" ht="12.75" customHeight="1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</row>
    <row r="208" spans="1:26" ht="12.75" customHeight="1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</row>
    <row r="209" spans="1:26" ht="12.75" customHeight="1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</row>
    <row r="210" spans="1:26" ht="12.75" customHeight="1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</row>
    <row r="211" spans="1:26" ht="12.75" customHeight="1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</row>
    <row r="212" spans="1:26" ht="12.75" customHeight="1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</row>
    <row r="213" spans="1:26" ht="12.75" customHeight="1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</row>
    <row r="214" spans="1:26" ht="12.75" customHeight="1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</row>
    <row r="215" spans="1:26" ht="12.75" customHeight="1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</row>
    <row r="216" spans="1:26" ht="12.7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</row>
    <row r="217" spans="1:26" ht="12.75" customHeight="1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</row>
    <row r="218" spans="1:26" ht="12.75" customHeight="1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</row>
    <row r="219" spans="1:26" ht="12.75" customHeight="1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</row>
    <row r="220" spans="1:26" ht="12.75" customHeight="1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</row>
    <row r="221" spans="1:26" ht="12.75" customHeight="1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</row>
    <row r="222" spans="1:26" ht="12.75" customHeight="1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</row>
    <row r="223" spans="1:26" ht="12.75" customHeight="1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</row>
    <row r="224" spans="1:26" ht="12.75" customHeight="1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</row>
    <row r="225" spans="1:26" ht="12.75" customHeight="1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</row>
    <row r="226" spans="1:26" ht="12.75" customHeight="1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</row>
    <row r="227" spans="1:26" ht="12.75" customHeight="1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</row>
    <row r="228" spans="1:26" ht="12.75" customHeight="1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</row>
    <row r="229" spans="1:26" ht="12.75" customHeight="1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</row>
    <row r="230" spans="1:26" ht="12.75" customHeight="1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</row>
    <row r="231" spans="1:26" ht="12.75" customHeight="1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</row>
    <row r="232" spans="1:26" ht="12.75" customHeight="1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</row>
    <row r="233" spans="1:26" ht="12.75" customHeight="1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</row>
    <row r="234" spans="1:26" ht="12.75" customHeight="1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</row>
    <row r="235" spans="1:26" ht="12.75" customHeight="1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</row>
    <row r="236" spans="1:26" ht="12.75" customHeight="1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</row>
    <row r="237" spans="1:26" ht="12.75" customHeight="1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</row>
    <row r="238" spans="1:26" ht="12.75" customHeight="1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</row>
    <row r="239" spans="1:26" ht="12.75" customHeight="1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</row>
    <row r="240" spans="1:26" ht="12.75" customHeight="1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</row>
    <row r="241" spans="1:26" ht="12.75" customHeight="1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</row>
    <row r="242" spans="1:26" ht="12.75" customHeight="1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</row>
    <row r="243" spans="1:26" ht="12.75" customHeight="1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</row>
    <row r="244" spans="1:26" ht="12.75" customHeight="1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</row>
    <row r="245" spans="1:26" ht="12.75" customHeight="1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</row>
    <row r="246" spans="1:26" ht="12.75" customHeight="1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</row>
    <row r="247" spans="1:26" ht="12.75" customHeight="1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</row>
    <row r="248" spans="1:26" ht="12.75" customHeight="1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</row>
    <row r="249" spans="1:26" ht="12.75" customHeight="1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</row>
    <row r="250" spans="1:26" ht="12.75" customHeight="1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</row>
    <row r="251" spans="1:26" ht="12.75" customHeight="1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</row>
    <row r="252" spans="1:26" ht="12.75" customHeight="1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</row>
    <row r="253" spans="1:26" ht="12.75" customHeight="1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</row>
    <row r="254" spans="1:26" ht="12.75" customHeight="1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</row>
    <row r="255" spans="1:26" ht="12.75" customHeight="1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</row>
    <row r="256" spans="1:26" ht="12.75" customHeight="1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</row>
    <row r="257" spans="1:26" ht="12.75" customHeight="1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</row>
    <row r="258" spans="1:26" ht="12.75" customHeight="1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</row>
    <row r="259" spans="1:26" ht="12.75" customHeight="1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</row>
    <row r="260" spans="1:26" ht="12.75" customHeight="1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</row>
    <row r="261" spans="1:26" ht="12.75" customHeight="1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</row>
    <row r="262" spans="1:26" ht="12.75" customHeight="1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</row>
    <row r="263" spans="1:26" ht="12.75" customHeight="1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</row>
    <row r="264" spans="1:26" ht="12.75" customHeight="1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</row>
    <row r="265" spans="1:26" ht="12.75" customHeight="1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</row>
    <row r="266" spans="1:26" ht="12.7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</row>
    <row r="267" spans="1:26" ht="12.75" customHeight="1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</row>
    <row r="268" spans="1:26" ht="12.75" customHeight="1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</row>
    <row r="269" spans="1:26" ht="12.75" customHeight="1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</row>
    <row r="270" spans="1:26" ht="12.75" customHeight="1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</row>
    <row r="271" spans="1:26" ht="12.75" customHeight="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</row>
    <row r="272" spans="1:26" ht="12.75" customHeight="1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</row>
    <row r="273" spans="1:26" ht="12.75" customHeight="1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</row>
    <row r="274" spans="1:26" ht="12.75" customHeight="1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</row>
    <row r="275" spans="1:26" ht="12.75" customHeight="1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</row>
    <row r="276" spans="1:26" ht="12.75" customHeight="1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</row>
    <row r="277" spans="1:26" ht="12.75" customHeight="1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</row>
    <row r="278" spans="1:26" ht="12.75" customHeight="1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</row>
    <row r="279" spans="1:26" ht="12.75" customHeight="1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</row>
    <row r="280" spans="1:26" ht="12.75" customHeight="1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</row>
    <row r="281" spans="1:26" ht="12.7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</row>
    <row r="282" spans="1:26" ht="12.75" customHeight="1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</row>
    <row r="283" spans="1:26" ht="12.75" customHeight="1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</row>
    <row r="284" spans="1:26" ht="12.75" customHeight="1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</row>
    <row r="285" spans="1:26" ht="12.75" customHeight="1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</row>
    <row r="286" spans="1:26" ht="12.75" customHeight="1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</row>
    <row r="287" spans="1:26" ht="12.75" customHeight="1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</row>
    <row r="288" spans="1:26" ht="12.75" customHeight="1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</row>
    <row r="289" spans="1:26" ht="12.7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</row>
    <row r="290" spans="1:26" ht="12.75" customHeight="1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</row>
    <row r="291" spans="1:26" ht="12.75" customHeight="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</row>
    <row r="292" spans="1:26" ht="12.75" customHeight="1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</row>
    <row r="293" spans="1:26" ht="12.75" customHeight="1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</row>
    <row r="294" spans="1:26" ht="12.75" customHeight="1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</row>
    <row r="295" spans="1:26" ht="12.75" customHeight="1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</row>
    <row r="296" spans="1:26" ht="12.7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</row>
    <row r="297" spans="1:26" ht="12.75" customHeight="1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</row>
    <row r="298" spans="1:26" ht="12.7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</row>
    <row r="299" spans="1:26" ht="12.75" customHeight="1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</row>
    <row r="300" spans="1:26" ht="12.75" customHeight="1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</row>
    <row r="301" spans="1:26" ht="12.75" customHeight="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</row>
    <row r="302" spans="1:26" ht="12.75" customHeight="1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</row>
    <row r="303" spans="1:26" ht="12.75" customHeight="1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</row>
    <row r="304" spans="1:26" ht="12.75" customHeight="1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</row>
    <row r="305" spans="1:26" ht="12.75" customHeight="1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</row>
    <row r="306" spans="1:26" ht="12.75" customHeight="1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</row>
    <row r="307" spans="1:26" ht="12.75" customHeight="1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</row>
    <row r="308" spans="1:26" ht="12.75" customHeight="1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</row>
    <row r="309" spans="1:26" ht="12.7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</row>
    <row r="310" spans="1:26" ht="12.75" customHeight="1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</row>
    <row r="311" spans="1:26" ht="12.75" customHeight="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</row>
    <row r="312" spans="1:26" ht="12.75" customHeight="1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</row>
    <row r="313" spans="1:26" ht="12.75" customHeight="1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</row>
    <row r="314" spans="1:26" ht="12.75" customHeight="1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</row>
    <row r="315" spans="1:26" ht="12.75" customHeight="1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</row>
    <row r="316" spans="1:26" ht="12.75" customHeight="1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</row>
    <row r="317" spans="1:26" ht="12.75" customHeight="1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</row>
    <row r="318" spans="1:26" ht="12.75" customHeight="1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</row>
    <row r="319" spans="1:26" ht="12.75" customHeight="1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</row>
    <row r="320" spans="1:26" ht="12.7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</row>
    <row r="321" spans="1:26" ht="12.7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</row>
    <row r="322" spans="1:26" ht="12.7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</row>
    <row r="323" spans="1:26" ht="12.7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</row>
    <row r="324" spans="1:26" ht="12.75" customHeight="1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</row>
    <row r="325" spans="1:26" ht="12.75" customHeight="1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</row>
    <row r="326" spans="1:26" ht="12.75" customHeight="1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</row>
    <row r="327" spans="1:26" ht="12.75" customHeight="1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</row>
    <row r="328" spans="1:26" ht="12.75" customHeight="1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</row>
    <row r="329" spans="1:26" ht="12.75" customHeight="1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</row>
    <row r="330" spans="1:26" ht="12.75" customHeight="1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</row>
    <row r="331" spans="1:26" ht="12.75" customHeight="1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</row>
    <row r="332" spans="1:26" ht="12.75" customHeight="1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</row>
    <row r="333" spans="1:26" ht="12.75" customHeight="1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</row>
    <row r="334" spans="1:26" ht="12.75" customHeight="1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</row>
    <row r="335" spans="1:26" ht="12.75" customHeight="1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</row>
    <row r="336" spans="1:26" ht="12.75" customHeight="1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</row>
    <row r="337" spans="1:26" ht="12.75" customHeight="1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</row>
    <row r="338" spans="1:26" ht="12.75" customHeight="1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</row>
    <row r="339" spans="1:26" ht="12.75" customHeight="1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</row>
    <row r="340" spans="1:26" ht="12.75" customHeight="1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</row>
    <row r="341" spans="1:26" ht="12.75" customHeight="1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</row>
    <row r="342" spans="1:26" ht="12.75" customHeight="1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</row>
    <row r="343" spans="1:26" ht="12.75" customHeight="1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</row>
    <row r="344" spans="1:26" ht="12.75" customHeight="1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</row>
    <row r="345" spans="1:26" ht="12.75" customHeight="1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</row>
    <row r="346" spans="1:26" ht="12.75" customHeight="1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</row>
    <row r="347" spans="1:26" ht="12.75" customHeight="1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</row>
    <row r="348" spans="1:26" ht="12.75" customHeight="1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</row>
    <row r="349" spans="1:26" ht="12.75" customHeight="1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</row>
    <row r="350" spans="1:26" ht="12.75" customHeight="1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</row>
    <row r="351" spans="1:26" ht="12.75" customHeight="1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</row>
    <row r="352" spans="1:26" ht="12.75" customHeight="1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</row>
    <row r="353" spans="1:26" ht="12.75" customHeight="1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</row>
    <row r="354" spans="1:26" ht="12.75" customHeight="1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</row>
    <row r="355" spans="1:26" ht="12.75" customHeight="1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</row>
    <row r="356" spans="1:26" ht="12.75" customHeight="1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</row>
    <row r="357" spans="1:26" ht="12.75" customHeight="1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</row>
    <row r="358" spans="1:26" ht="12.75" customHeight="1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</row>
    <row r="359" spans="1:26" ht="12.75" customHeight="1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</row>
    <row r="360" spans="1:26" ht="12.75" customHeight="1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</row>
    <row r="361" spans="1:26" ht="12.75" customHeight="1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</row>
    <row r="362" spans="1:26" ht="12.75" customHeight="1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</row>
    <row r="363" spans="1:26" ht="12.75" customHeight="1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</row>
    <row r="364" spans="1:26" ht="12.75" customHeight="1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</row>
    <row r="365" spans="1:26" ht="12.75" customHeight="1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</row>
    <row r="366" spans="1:26" ht="12.75" customHeight="1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</row>
    <row r="367" spans="1:26" ht="12.75" customHeight="1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</row>
    <row r="368" spans="1:26" ht="12.75" customHeight="1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</row>
    <row r="369" spans="1:26" ht="12.75" customHeight="1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</row>
    <row r="370" spans="1:26" ht="12.75" customHeight="1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</row>
    <row r="371" spans="1:26" ht="12.75" customHeight="1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</row>
    <row r="372" spans="1:26" ht="12.75" customHeight="1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</row>
    <row r="373" spans="1:26" ht="12.75" customHeight="1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</row>
    <row r="374" spans="1:26" ht="12.75" customHeight="1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</row>
    <row r="375" spans="1:26" ht="12.75" customHeight="1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</row>
    <row r="376" spans="1:26" ht="12.75" customHeight="1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</row>
    <row r="377" spans="1:26" ht="12.75" customHeight="1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</row>
    <row r="378" spans="1:26" ht="12.75" customHeight="1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</row>
    <row r="379" spans="1:26" ht="12.75" customHeight="1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</row>
    <row r="380" spans="1:26" ht="12.75" customHeight="1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</row>
    <row r="381" spans="1:26" ht="12.75" customHeight="1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</row>
    <row r="382" spans="1:26" ht="12.75" customHeight="1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</row>
    <row r="383" spans="1:26" ht="12.75" customHeight="1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</row>
    <row r="384" spans="1:26" ht="12.75" customHeight="1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</row>
    <row r="385" spans="1:26" ht="12.75" customHeight="1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</row>
    <row r="386" spans="1:26" ht="12.75" customHeight="1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</row>
    <row r="387" spans="1:26" ht="12.75" customHeight="1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</row>
    <row r="388" spans="1:26" ht="12.75" customHeight="1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</row>
    <row r="389" spans="1:26" ht="12.75" customHeight="1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</row>
    <row r="390" spans="1:26" ht="12.75" customHeight="1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</row>
    <row r="391" spans="1:26" ht="12.75" customHeight="1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</row>
    <row r="392" spans="1:26" ht="12.75" customHeight="1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</row>
    <row r="393" spans="1:26" ht="12.75" customHeight="1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</row>
    <row r="394" spans="1:26" ht="12.75" customHeight="1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</row>
    <row r="395" spans="1:26" ht="12.75" customHeight="1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</row>
    <row r="396" spans="1:26" ht="12.75" customHeight="1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</row>
    <row r="397" spans="1:26" ht="12.75" customHeight="1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</row>
    <row r="398" spans="1:26" ht="12.75" customHeight="1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</row>
    <row r="399" spans="1:26" ht="12.75" customHeight="1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</row>
    <row r="400" spans="1:26" ht="12.75" customHeight="1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</row>
    <row r="401" spans="1:26" ht="12.75" customHeight="1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</row>
    <row r="402" spans="1:26" ht="12.75" customHeight="1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</row>
    <row r="403" spans="1:26" ht="12.75" customHeight="1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</row>
    <row r="404" spans="1:26" ht="12.75" customHeight="1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</row>
    <row r="405" spans="1:26" ht="12.75" customHeight="1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</row>
    <row r="406" spans="1:26" ht="12.75" customHeight="1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</row>
    <row r="407" spans="1:26" ht="12.75" customHeight="1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</row>
    <row r="408" spans="1:26" ht="12.75" customHeight="1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</row>
    <row r="409" spans="1:26" ht="12.75" customHeight="1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</row>
    <row r="410" spans="1:26" ht="12.75" customHeight="1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</row>
    <row r="411" spans="1:26" ht="12.75" customHeight="1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</row>
    <row r="412" spans="1:26" ht="12.75" customHeight="1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</row>
    <row r="413" spans="1:26" ht="12.75" customHeight="1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</row>
    <row r="414" spans="1:26" ht="12.75" customHeight="1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</row>
    <row r="415" spans="1:26" ht="12.75" customHeight="1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</row>
    <row r="416" spans="1:26" ht="12.75" customHeight="1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</row>
    <row r="417" spans="1:26" ht="12.75" customHeight="1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</row>
    <row r="418" spans="1:26" ht="12.75" customHeight="1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</row>
    <row r="419" spans="1:26" ht="12.75" customHeight="1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</row>
    <row r="420" spans="1:26" ht="12.75" customHeight="1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</row>
    <row r="421" spans="1:26" ht="12.75" customHeight="1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</row>
    <row r="422" spans="1:26" ht="12.75" customHeight="1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</row>
    <row r="423" spans="1:26" ht="12.75" customHeight="1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</row>
    <row r="424" spans="1:26" ht="12.75" customHeight="1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</row>
    <row r="425" spans="1:26" ht="12.75" customHeight="1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</row>
    <row r="426" spans="1:26" ht="12.75" customHeight="1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</row>
    <row r="427" spans="1:26" ht="12.75" customHeight="1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</row>
    <row r="428" spans="1:26" ht="12.75" customHeight="1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</row>
    <row r="429" spans="1:26" ht="12.75" customHeight="1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</row>
    <row r="430" spans="1:26" ht="12.75" customHeight="1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</row>
    <row r="431" spans="1:26" ht="12.75" customHeight="1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</row>
    <row r="432" spans="1:26" ht="12.75" customHeight="1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</row>
    <row r="433" spans="1:26" ht="12.75" customHeight="1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</row>
    <row r="434" spans="1:26" ht="12.75" customHeight="1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</row>
    <row r="435" spans="1:26" ht="12.75" customHeight="1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</row>
    <row r="436" spans="1:26" ht="12.75" customHeight="1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</row>
    <row r="437" spans="1:26" ht="12.75" customHeight="1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</row>
    <row r="438" spans="1:26" ht="12.75" customHeight="1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</row>
    <row r="439" spans="1:26" ht="12.75" customHeight="1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</row>
    <row r="440" spans="1:26" ht="12.75" customHeight="1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</row>
    <row r="441" spans="1:26" ht="12.75" customHeight="1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</row>
    <row r="442" spans="1:26" ht="12.75" customHeight="1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</row>
    <row r="443" spans="1:26" ht="12.75" customHeight="1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</row>
    <row r="444" spans="1:26" ht="12.75" customHeight="1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</row>
    <row r="445" spans="1:26" ht="12.75" customHeight="1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</row>
    <row r="446" spans="1:26" ht="12.75" customHeight="1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</row>
    <row r="447" spans="1:26" ht="12.75" customHeight="1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</row>
    <row r="448" spans="1:26" ht="12.75" customHeight="1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</row>
    <row r="449" spans="1:26" ht="12.75" customHeight="1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</row>
    <row r="450" spans="1:26" ht="12.75" customHeight="1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</row>
    <row r="451" spans="1:26" ht="12.75" customHeight="1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</row>
    <row r="452" spans="1:26" ht="12.75" customHeight="1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</row>
    <row r="453" spans="1:26" ht="12.75" customHeight="1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</row>
    <row r="454" spans="1:26" ht="12.75" customHeight="1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</row>
    <row r="455" spans="1:26" ht="12.75" customHeight="1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</row>
    <row r="456" spans="1:26" ht="12.75" customHeight="1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</row>
    <row r="457" spans="1:26" ht="12.75" customHeight="1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</row>
    <row r="458" spans="1:26" ht="12.75" customHeight="1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</row>
    <row r="459" spans="1:26" ht="12.75" customHeight="1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</row>
    <row r="460" spans="1:26" ht="12.75" customHeight="1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</row>
    <row r="461" spans="1:26" ht="12.75" customHeight="1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</row>
    <row r="462" spans="1:26" ht="12.75" customHeight="1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</row>
    <row r="463" spans="1:26" ht="12.75" customHeight="1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</row>
    <row r="464" spans="1:26" ht="12.75" customHeight="1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</row>
    <row r="465" spans="1:26" ht="12.75" customHeight="1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</row>
    <row r="466" spans="1:26" ht="12.75" customHeight="1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</row>
    <row r="467" spans="1:26" ht="12.75" customHeight="1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</row>
    <row r="468" spans="1:26" ht="12.75" customHeight="1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</row>
    <row r="469" spans="1:26" ht="12.75" customHeight="1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</row>
    <row r="470" spans="1:26" ht="12.75" customHeight="1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</row>
    <row r="471" spans="1:26" ht="12.75" customHeight="1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</row>
    <row r="472" spans="1:26" ht="12.75" customHeight="1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</row>
    <row r="473" spans="1:26" ht="12.75" customHeight="1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</row>
    <row r="474" spans="1:26" ht="12.75" customHeight="1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</row>
    <row r="475" spans="1:26" ht="12.75" customHeight="1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</row>
    <row r="476" spans="1:26" ht="12.75" customHeight="1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</row>
    <row r="477" spans="1:26" ht="12.75" customHeight="1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</row>
    <row r="478" spans="1:26" ht="12.75" customHeight="1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</row>
    <row r="479" spans="1:26" ht="12.75" customHeight="1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</row>
    <row r="480" spans="1:26" ht="12.75" customHeight="1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</row>
    <row r="481" spans="1:26" ht="12.75" customHeight="1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</row>
    <row r="482" spans="1:26" ht="12.75" customHeight="1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</row>
    <row r="483" spans="1:26" ht="12.75" customHeight="1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</row>
    <row r="484" spans="1:26" ht="12.75" customHeight="1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</row>
    <row r="485" spans="1:26" ht="12.75" customHeight="1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</row>
    <row r="486" spans="1:26" ht="12.75" customHeight="1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</row>
    <row r="487" spans="1:26" ht="12.75" customHeight="1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</row>
    <row r="488" spans="1:26" ht="12.75" customHeight="1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</row>
    <row r="489" spans="1:26" ht="12.75" customHeight="1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</row>
    <row r="490" spans="1:26" ht="12.75" customHeight="1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</row>
    <row r="491" spans="1:26" ht="12.75" customHeight="1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</row>
    <row r="492" spans="1:26" ht="12.75" customHeight="1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</row>
    <row r="493" spans="1:26" ht="12.75" customHeight="1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</row>
    <row r="494" spans="1:26" ht="12.75" customHeight="1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</row>
    <row r="495" spans="1:26" ht="12.75" customHeight="1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</row>
    <row r="496" spans="1:26" ht="12.75" customHeight="1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</row>
    <row r="497" spans="1:26" ht="12.75" customHeight="1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</row>
    <row r="498" spans="1:26" ht="12.75" customHeight="1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</row>
    <row r="499" spans="1:26" ht="12.75" customHeight="1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</row>
    <row r="500" spans="1:26" ht="12.75" customHeight="1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</row>
    <row r="501" spans="1:26" ht="12.75" customHeight="1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</row>
    <row r="502" spans="1:26" ht="12.75" customHeight="1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</row>
    <row r="503" spans="1:26" ht="12.75" customHeight="1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</row>
    <row r="504" spans="1:26" ht="12.75" customHeight="1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</row>
    <row r="505" spans="1:26" ht="12.75" customHeight="1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</row>
    <row r="506" spans="1:26" ht="12.75" customHeight="1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</row>
    <row r="507" spans="1:26" ht="12.75" customHeight="1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</row>
    <row r="508" spans="1:26" ht="12.75" customHeight="1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</row>
    <row r="509" spans="1:26" ht="12.75" customHeight="1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</row>
    <row r="510" spans="1:26" ht="12.75" customHeight="1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</row>
    <row r="511" spans="1:26" ht="12.75" customHeight="1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</row>
    <row r="512" spans="1:26" ht="12.75" customHeight="1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</row>
    <row r="513" spans="1:26" ht="12.75" customHeight="1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</row>
    <row r="514" spans="1:26" ht="12.75" customHeight="1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</row>
    <row r="515" spans="1:26" ht="12.75" customHeight="1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</row>
    <row r="516" spans="1:26" ht="12.75" customHeight="1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</row>
    <row r="517" spans="1:26" ht="12.75" customHeight="1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</row>
    <row r="518" spans="1:26" ht="12.75" customHeight="1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</row>
    <row r="519" spans="1:26" ht="12.75" customHeight="1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</row>
    <row r="520" spans="1:26" ht="12.75" customHeight="1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</row>
    <row r="521" spans="1:26" ht="12.75" customHeight="1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</row>
    <row r="522" spans="1:26" ht="12.75" customHeight="1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</row>
    <row r="523" spans="1:26" ht="12.75" customHeight="1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</row>
    <row r="524" spans="1:26" ht="12.75" customHeight="1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</row>
    <row r="525" spans="1:26" ht="12.75" customHeight="1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</row>
    <row r="526" spans="1:26" ht="12.75" customHeight="1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</row>
    <row r="527" spans="1:26" ht="12.75" customHeight="1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</row>
    <row r="528" spans="1:26" ht="12.75" customHeight="1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</row>
    <row r="529" spans="1:26" ht="12.75" customHeight="1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</row>
    <row r="530" spans="1:26" ht="12.75" customHeight="1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</row>
    <row r="531" spans="1:26" ht="12.75" customHeight="1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</row>
    <row r="532" spans="1:26" ht="12.75" customHeight="1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</row>
    <row r="533" spans="1:26" ht="12.75" customHeight="1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</row>
    <row r="534" spans="1:26" ht="12.75" customHeight="1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</row>
    <row r="535" spans="1:26" ht="12.75" customHeight="1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</row>
    <row r="536" spans="1:26" ht="12.75" customHeight="1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</row>
    <row r="537" spans="1:26" ht="12.75" customHeight="1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</row>
    <row r="538" spans="1:26" ht="12.75" customHeight="1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</row>
    <row r="539" spans="1:26" ht="12.75" customHeight="1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</row>
    <row r="540" spans="1:26" ht="12.75" customHeight="1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</row>
    <row r="541" spans="1:26" ht="12.75" customHeight="1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</row>
    <row r="542" spans="1:26" ht="12.75" customHeight="1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</row>
    <row r="543" spans="1:26" ht="12.75" customHeight="1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</row>
    <row r="544" spans="1:26" ht="12.75" customHeight="1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</row>
    <row r="545" spans="1:26" ht="12.75" customHeight="1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</row>
    <row r="546" spans="1:26" ht="12.75" customHeight="1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</row>
    <row r="547" spans="1:26" ht="12.75" customHeight="1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</row>
    <row r="548" spans="1:26" ht="12.75" customHeight="1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</row>
    <row r="549" spans="1:26" ht="12.75" customHeight="1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</row>
    <row r="550" spans="1:26" ht="12.75" customHeight="1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</row>
    <row r="551" spans="1:26" ht="12.75" customHeight="1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</row>
    <row r="552" spans="1:26" ht="12.75" customHeight="1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</row>
    <row r="553" spans="1:26" ht="12.75" customHeight="1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</row>
    <row r="554" spans="1:26" ht="12.75" customHeight="1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</row>
    <row r="555" spans="1:26" ht="12.75" customHeight="1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</row>
    <row r="556" spans="1:26" ht="12.75" customHeight="1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</row>
    <row r="557" spans="1:26" ht="12.75" customHeight="1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</row>
    <row r="558" spans="1:26" ht="12.75" customHeight="1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</row>
    <row r="559" spans="1:26" ht="12.75" customHeight="1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</row>
    <row r="560" spans="1:26" ht="12.75" customHeight="1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</row>
    <row r="561" spans="1:26" ht="12.75" customHeight="1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</row>
    <row r="562" spans="1:26" ht="12.75" customHeight="1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</row>
    <row r="563" spans="1:26" ht="12.75" customHeight="1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</row>
    <row r="564" spans="1:26" ht="12.75" customHeight="1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</row>
    <row r="565" spans="1:26" ht="12.75" customHeight="1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</row>
    <row r="566" spans="1:26" ht="12.75" customHeight="1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</row>
    <row r="567" spans="1:26" ht="12.75" customHeight="1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</row>
    <row r="568" spans="1:26" ht="12.75" customHeight="1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</row>
    <row r="569" spans="1:26" ht="12.75" customHeight="1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</row>
    <row r="570" spans="1:26" ht="12.75" customHeight="1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</row>
    <row r="571" spans="1:26" ht="12.75" customHeight="1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</row>
    <row r="572" spans="1:26" ht="12.75" customHeight="1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</row>
    <row r="573" spans="1:26" ht="12.75" customHeight="1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</row>
    <row r="574" spans="1:26" ht="12.75" customHeight="1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</row>
    <row r="575" spans="1:26" ht="12.75" customHeight="1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</row>
    <row r="576" spans="1:26" ht="12.75" customHeight="1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</row>
    <row r="577" spans="1:26" ht="12.75" customHeight="1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</row>
    <row r="578" spans="1:26" ht="12.75" customHeight="1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</row>
    <row r="579" spans="1:26" ht="12.75" customHeight="1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</row>
    <row r="580" spans="1:26" ht="12.75" customHeight="1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</row>
    <row r="581" spans="1:26" ht="12.75" customHeight="1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</row>
    <row r="582" spans="1:26" ht="12.75" customHeight="1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</row>
    <row r="583" spans="1:26" ht="12.75" customHeight="1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</row>
    <row r="584" spans="1:26" ht="12.75" customHeight="1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</row>
    <row r="585" spans="1:26" ht="12.75" customHeight="1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</row>
    <row r="586" spans="1:26" ht="12.75" customHeight="1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</row>
    <row r="587" spans="1:26" ht="12.75" customHeight="1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</row>
    <row r="588" spans="1:26" ht="12.75" customHeight="1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</row>
    <row r="589" spans="1:26" ht="12.75" customHeight="1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</row>
    <row r="590" spans="1:26" ht="12.75" customHeight="1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</row>
    <row r="591" spans="1:26" ht="12.75" customHeight="1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</row>
    <row r="592" spans="1:26" ht="12.75" customHeight="1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</row>
    <row r="593" spans="1:26" ht="12.75" customHeight="1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</row>
    <row r="594" spans="1:26" ht="12.75" customHeight="1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</row>
    <row r="595" spans="1:26" ht="12.75" customHeight="1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</row>
    <row r="596" spans="1:26" ht="12.75" customHeight="1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</row>
    <row r="597" spans="1:26" ht="12.75" customHeight="1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</row>
    <row r="598" spans="1:26" ht="12.75" customHeight="1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</row>
    <row r="599" spans="1:26" ht="12.75" customHeight="1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</row>
    <row r="600" spans="1:26" ht="12.75" customHeight="1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</row>
    <row r="601" spans="1:26" ht="12.75" customHeight="1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</row>
    <row r="602" spans="1:26" ht="12.75" customHeight="1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</row>
    <row r="603" spans="1:26" ht="12.75" customHeight="1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</row>
    <row r="604" spans="1:26" ht="12.75" customHeight="1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</row>
    <row r="605" spans="1:26" ht="12.75" customHeight="1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</row>
    <row r="606" spans="1:26" ht="12.75" customHeight="1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</row>
    <row r="607" spans="1:26" ht="12.75" customHeight="1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</row>
    <row r="608" spans="1:26" ht="12.75" customHeight="1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</row>
    <row r="609" spans="1:26" ht="12.75" customHeight="1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</row>
    <row r="610" spans="1:26" ht="12.75" customHeight="1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</row>
    <row r="611" spans="1:26" ht="12.75" customHeight="1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</row>
    <row r="612" spans="1:26" ht="12.75" customHeight="1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</row>
    <row r="613" spans="1:26" ht="12.75" customHeight="1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</row>
    <row r="614" spans="1:26" ht="12.75" customHeight="1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</row>
    <row r="615" spans="1:26" ht="12.75" customHeight="1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</row>
    <row r="616" spans="1:26" ht="12.75" customHeight="1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</row>
    <row r="617" spans="1:26" ht="12.75" customHeight="1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</row>
    <row r="618" spans="1:26" ht="12.75" customHeight="1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</row>
    <row r="619" spans="1:26" ht="12.75" customHeight="1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</row>
    <row r="620" spans="1:26" ht="12.75" customHeight="1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</row>
    <row r="621" spans="1:26" ht="12.75" customHeight="1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</row>
    <row r="622" spans="1:26" ht="12.75" customHeight="1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</row>
    <row r="623" spans="1:26" ht="12.75" customHeight="1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</row>
    <row r="624" spans="1:26" ht="12.75" customHeight="1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</row>
    <row r="625" spans="1:26" ht="12.75" customHeight="1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</row>
    <row r="626" spans="1:26" ht="12.75" customHeight="1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</row>
    <row r="627" spans="1:26" ht="12.75" customHeight="1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</row>
    <row r="628" spans="1:26" ht="12.75" customHeight="1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</row>
    <row r="629" spans="1:26" ht="12.75" customHeight="1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</row>
    <row r="630" spans="1:26" ht="12.75" customHeight="1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</row>
    <row r="631" spans="1:26" ht="12.75" customHeight="1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</row>
    <row r="632" spans="1:26" ht="12.75" customHeight="1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</row>
    <row r="633" spans="1:26" ht="12.75" customHeight="1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</row>
    <row r="634" spans="1:26" ht="12.75" customHeight="1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</row>
    <row r="635" spans="1:26" ht="12.75" customHeight="1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</row>
    <row r="636" spans="1:26" ht="12.75" customHeight="1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</row>
    <row r="637" spans="1:26" ht="12.75" customHeight="1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</row>
    <row r="638" spans="1:26" ht="12.75" customHeight="1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</row>
    <row r="639" spans="1:26" ht="12.75" customHeight="1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</row>
    <row r="640" spans="1:26" ht="12.75" customHeight="1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</row>
    <row r="641" spans="1:26" ht="12.75" customHeight="1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</row>
    <row r="642" spans="1:26" ht="12.75" customHeight="1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</row>
    <row r="643" spans="1:26" ht="12.75" customHeight="1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</row>
    <row r="644" spans="1:26" ht="12.75" customHeight="1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</row>
    <row r="645" spans="1:26" ht="12.75" customHeight="1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</row>
    <row r="646" spans="1:26" ht="12.75" customHeight="1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</row>
    <row r="647" spans="1:26" ht="12.75" customHeight="1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</row>
    <row r="648" spans="1:26" ht="12.75" customHeight="1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</row>
    <row r="649" spans="1:26" ht="12.75" customHeight="1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</row>
    <row r="650" spans="1:26" ht="12.75" customHeight="1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</row>
    <row r="651" spans="1:26" ht="12.75" customHeight="1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</row>
    <row r="652" spans="1:26" ht="12.75" customHeight="1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</row>
    <row r="653" spans="1:26" ht="12.75" customHeight="1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</row>
    <row r="654" spans="1:26" ht="12.75" customHeight="1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</row>
    <row r="655" spans="1:26" ht="12.75" customHeight="1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</row>
    <row r="656" spans="1:26" ht="12.75" customHeight="1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</row>
    <row r="657" spans="1:26" ht="12.75" customHeight="1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</row>
    <row r="658" spans="1:26" ht="12.75" customHeight="1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</row>
    <row r="659" spans="1:26" ht="12.75" customHeight="1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</row>
    <row r="660" spans="1:26" ht="12.75" customHeight="1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</row>
    <row r="661" spans="1:26" ht="12.75" customHeight="1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</row>
    <row r="662" spans="1:26" ht="12.75" customHeight="1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</row>
    <row r="663" spans="1:26" ht="12.75" customHeight="1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</row>
    <row r="664" spans="1:26" ht="12.75" customHeight="1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</row>
    <row r="665" spans="1:26" ht="12.75" customHeight="1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</row>
    <row r="666" spans="1:26" ht="12.75" customHeight="1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</row>
    <row r="667" spans="1:26" ht="12.75" customHeight="1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</row>
    <row r="668" spans="1:26" ht="12.75" customHeight="1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</row>
    <row r="669" spans="1:26" ht="12.75" customHeight="1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</row>
    <row r="670" spans="1:26" ht="12.75" customHeight="1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</row>
    <row r="671" spans="1:26" ht="12.75" customHeight="1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</row>
    <row r="672" spans="1:26" ht="12.75" customHeight="1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</row>
    <row r="673" spans="1:26" ht="12.75" customHeight="1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</row>
    <row r="674" spans="1:26" ht="12.75" customHeight="1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</row>
    <row r="675" spans="1:26" ht="12.75" customHeight="1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</row>
    <row r="676" spans="1:26" ht="12.75" customHeight="1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</row>
    <row r="677" spans="1:26" ht="12.75" customHeight="1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</row>
    <row r="678" spans="1:26" ht="12.75" customHeight="1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</row>
    <row r="679" spans="1:26" ht="12.75" customHeight="1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</row>
    <row r="680" spans="1:26" ht="12.75" customHeight="1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</row>
    <row r="681" spans="1:26" ht="12.75" customHeight="1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</row>
    <row r="682" spans="1:26" ht="12.75" customHeight="1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</row>
    <row r="683" spans="1:26" ht="12.75" customHeight="1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</row>
    <row r="684" spans="1:26" ht="12.75" customHeight="1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</row>
    <row r="685" spans="1:26" ht="12.75" customHeight="1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</row>
    <row r="686" spans="1:26" ht="12.75" customHeight="1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</row>
    <row r="687" spans="1:26" ht="12.75" customHeight="1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</row>
    <row r="688" spans="1:26" ht="12.75" customHeight="1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</row>
    <row r="689" spans="1:26" ht="12.75" customHeight="1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</row>
    <row r="690" spans="1:26" ht="12.75" customHeight="1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</row>
    <row r="691" spans="1:26" ht="12.75" customHeight="1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</row>
    <row r="692" spans="1:26" ht="12.75" customHeight="1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</row>
    <row r="693" spans="1:26" ht="12.75" customHeight="1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</row>
    <row r="694" spans="1:26" ht="12.75" customHeight="1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</row>
    <row r="695" spans="1:26" ht="12.75" customHeight="1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</row>
    <row r="696" spans="1:26" ht="12.75" customHeight="1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</row>
    <row r="697" spans="1:26" ht="12.75" customHeight="1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</row>
    <row r="698" spans="1:26" ht="12.75" customHeight="1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</row>
    <row r="699" spans="1:26" ht="12.75" customHeight="1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</row>
    <row r="700" spans="1:26" ht="12.75" customHeight="1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</row>
    <row r="701" spans="1:26" ht="12.75" customHeight="1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</row>
    <row r="702" spans="1:26" ht="12.75" customHeight="1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</row>
    <row r="703" spans="1:26" ht="12.75" customHeight="1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</row>
    <row r="704" spans="1:26" ht="12.75" customHeight="1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</row>
    <row r="705" spans="1:26" ht="12.75" customHeight="1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</row>
    <row r="706" spans="1:26" ht="12.75" customHeight="1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</row>
    <row r="707" spans="1:26" ht="12.75" customHeight="1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</row>
    <row r="708" spans="1:26" ht="12.75" customHeight="1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</row>
    <row r="709" spans="1:26" ht="12.75" customHeight="1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</row>
    <row r="710" spans="1:26" ht="12.75" customHeight="1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</row>
    <row r="711" spans="1:26" ht="12.75" customHeight="1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</row>
    <row r="712" spans="1:26" ht="12.75" customHeight="1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</row>
    <row r="713" spans="1:26" ht="12.75" customHeight="1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</row>
    <row r="714" spans="1:26" ht="12.75" customHeight="1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</row>
    <row r="715" spans="1:26" ht="12.75" customHeight="1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</row>
    <row r="716" spans="1:26" ht="12.75" customHeight="1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</row>
    <row r="717" spans="1:26" ht="12.75" customHeight="1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</row>
    <row r="718" spans="1:26" ht="12.75" customHeight="1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</row>
    <row r="719" spans="1:26" ht="12.75" customHeight="1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</row>
    <row r="720" spans="1:26" ht="12.75" customHeight="1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</row>
    <row r="721" spans="1:26" ht="12.75" customHeight="1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</row>
    <row r="722" spans="1:26" ht="12.75" customHeight="1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</row>
    <row r="723" spans="1:26" ht="12.75" customHeight="1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</row>
    <row r="724" spans="1:26" ht="12.75" customHeight="1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</row>
    <row r="725" spans="1:26" ht="12.75" customHeight="1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</row>
    <row r="726" spans="1:26" ht="12.75" customHeight="1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</row>
    <row r="727" spans="1:26" ht="12.75" customHeight="1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</row>
    <row r="728" spans="1:26" ht="12.75" customHeight="1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</row>
    <row r="729" spans="1:26" ht="12.75" customHeight="1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</row>
    <row r="730" spans="1:26" ht="12.75" customHeight="1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</row>
    <row r="731" spans="1:26" ht="12.75" customHeight="1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</row>
    <row r="732" spans="1:26" ht="12.75" customHeight="1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</row>
    <row r="733" spans="1:26" ht="12.75" customHeight="1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</row>
    <row r="734" spans="1:26" ht="12.75" customHeight="1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</row>
    <row r="735" spans="1:26" ht="12.75" customHeight="1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</row>
    <row r="736" spans="1:26" ht="12.75" customHeight="1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</row>
    <row r="737" spans="1:26" ht="12.75" customHeight="1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</row>
    <row r="738" spans="1:26" ht="12.75" customHeight="1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</row>
    <row r="739" spans="1:26" ht="12.75" customHeight="1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</row>
    <row r="740" spans="1:26" ht="12.75" customHeight="1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</row>
    <row r="741" spans="1:26" ht="12.75" customHeight="1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</row>
    <row r="742" spans="1:26" ht="12.75" customHeight="1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</row>
    <row r="743" spans="1:26" ht="12.75" customHeight="1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</row>
    <row r="744" spans="1:26" ht="12.75" customHeight="1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</row>
    <row r="745" spans="1:26" ht="12.75" customHeight="1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</row>
    <row r="746" spans="1:26" ht="12.75" customHeight="1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</row>
    <row r="747" spans="1:26" ht="12.75" customHeight="1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</row>
    <row r="748" spans="1:26" ht="12.75" customHeight="1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</row>
    <row r="749" spans="1:26" ht="12.75" customHeight="1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</row>
    <row r="750" spans="1:26" ht="12.75" customHeight="1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</row>
    <row r="751" spans="1:26" ht="12.75" customHeight="1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</row>
    <row r="752" spans="1:26" ht="12.75" customHeight="1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</row>
    <row r="753" spans="1:26" ht="12.75" customHeight="1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</row>
    <row r="754" spans="1:26" ht="12.75" customHeight="1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</row>
    <row r="755" spans="1:26" ht="12.75" customHeight="1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</row>
    <row r="756" spans="1:26" ht="12.75" customHeight="1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</row>
    <row r="757" spans="1:26" ht="12.75" customHeight="1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</row>
    <row r="758" spans="1:26" ht="12.75" customHeight="1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</row>
    <row r="759" spans="1:26" ht="12.75" customHeight="1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</row>
    <row r="760" spans="1:26" ht="12.75" customHeight="1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</row>
    <row r="761" spans="1:26" ht="12.75" customHeight="1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</row>
    <row r="762" spans="1:26" ht="12.75" customHeight="1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</row>
    <row r="763" spans="1:26" ht="12.75" customHeight="1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</row>
    <row r="764" spans="1:26" ht="12.75" customHeight="1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</row>
    <row r="765" spans="1:26" ht="12.75" customHeight="1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</row>
    <row r="766" spans="1:26" ht="12.75" customHeight="1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</row>
    <row r="767" spans="1:26" ht="12.75" customHeight="1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</row>
    <row r="768" spans="1:26" ht="12.75" customHeight="1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</row>
    <row r="769" spans="1:26" ht="12.75" customHeight="1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</row>
    <row r="770" spans="1:26" ht="12.75" customHeight="1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</row>
    <row r="771" spans="1:26" ht="12.75" customHeight="1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</row>
    <row r="772" spans="1:26" ht="12.75" customHeight="1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</row>
    <row r="773" spans="1:26" ht="12.75" customHeight="1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</row>
    <row r="774" spans="1:26" ht="12.75" customHeight="1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</row>
    <row r="775" spans="1:26" ht="12.75" customHeight="1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</row>
    <row r="776" spans="1:26" ht="12.75" customHeight="1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</row>
    <row r="777" spans="1:26" ht="12.75" customHeight="1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</row>
    <row r="778" spans="1:26" ht="12.75" customHeight="1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</row>
    <row r="779" spans="1:26" ht="12.75" customHeight="1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</row>
    <row r="780" spans="1:26" ht="12.75" customHeight="1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</row>
    <row r="781" spans="1:26" ht="12.75" customHeight="1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</row>
    <row r="782" spans="1:26" ht="12.75" customHeight="1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</row>
    <row r="783" spans="1:26" ht="12.75" customHeight="1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</row>
    <row r="784" spans="1:26" ht="12.75" customHeight="1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</row>
    <row r="785" spans="1:26" ht="12.75" customHeight="1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</row>
    <row r="786" spans="1:26" ht="12.75" customHeight="1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</row>
    <row r="787" spans="1:26" ht="12.75" customHeight="1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</row>
    <row r="788" spans="1:26" ht="12.75" customHeight="1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</row>
    <row r="789" spans="1:26" ht="12.75" customHeight="1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</row>
    <row r="790" spans="1:26" ht="12.75" customHeight="1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</row>
    <row r="791" spans="1:26" ht="12.75" customHeight="1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</row>
    <row r="792" spans="1:26" ht="12.75" customHeight="1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</row>
    <row r="793" spans="1:26" ht="12.75" customHeight="1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</row>
    <row r="794" spans="1:26" ht="12.75" customHeight="1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</row>
    <row r="795" spans="1:26" ht="12.75" customHeight="1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</row>
    <row r="796" spans="1:26" ht="12.75" customHeight="1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</row>
    <row r="797" spans="1:26" ht="12.75" customHeight="1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</row>
    <row r="798" spans="1:26" ht="12.75" customHeight="1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</row>
    <row r="799" spans="1:26" ht="12.75" customHeight="1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</row>
    <row r="800" spans="1:26" ht="12.75" customHeight="1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</row>
    <row r="801" spans="1:26" ht="12.75" customHeight="1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</row>
    <row r="802" spans="1:26" ht="12.75" customHeight="1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</row>
    <row r="803" spans="1:26" ht="12.75" customHeight="1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</row>
    <row r="804" spans="1:26" ht="12.75" customHeight="1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</row>
    <row r="805" spans="1:26" ht="12.75" customHeight="1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</row>
    <row r="806" spans="1:26" ht="12.75" customHeight="1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</row>
    <row r="807" spans="1:26" ht="12.75" customHeight="1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</row>
    <row r="808" spans="1:26" ht="12.75" customHeight="1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</row>
    <row r="809" spans="1:26" ht="12.75" customHeight="1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</row>
    <row r="810" spans="1:26" ht="12.75" customHeight="1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</row>
    <row r="811" spans="1:26" ht="12.75" customHeight="1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</row>
    <row r="812" spans="1:26" ht="12.75" customHeight="1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</row>
    <row r="813" spans="1:26" ht="12.75" customHeight="1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</row>
    <row r="814" spans="1:26" ht="12.75" customHeight="1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</row>
    <row r="815" spans="1:26" ht="12.75" customHeight="1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</row>
    <row r="816" spans="1:26" ht="12.75" customHeight="1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</row>
    <row r="817" spans="1:26" ht="12.75" customHeight="1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</row>
    <row r="818" spans="1:26" ht="12.75" customHeight="1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</row>
    <row r="819" spans="1:26" ht="12.75" customHeight="1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</row>
    <row r="820" spans="1:26" ht="12.75" customHeight="1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</row>
    <row r="821" spans="1:26" ht="12.75" customHeight="1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</row>
    <row r="822" spans="1:26" ht="12.75" customHeight="1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</row>
    <row r="823" spans="1:26" ht="12.75" customHeight="1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</row>
    <row r="824" spans="1:26" ht="12.75" customHeight="1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</row>
    <row r="825" spans="1:26" ht="12.75" customHeight="1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</row>
    <row r="826" spans="1:26" ht="12.75" customHeight="1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</row>
    <row r="827" spans="1:26" ht="12.75" customHeight="1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</row>
    <row r="828" spans="1:26" ht="12.75" customHeight="1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</row>
    <row r="829" spans="1:26" ht="12.75" customHeight="1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</row>
    <row r="830" spans="1:26" ht="12.75" customHeight="1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</row>
    <row r="831" spans="1:26" ht="12.75" customHeight="1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</row>
    <row r="832" spans="1:26" ht="12.75" customHeight="1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</row>
    <row r="833" spans="1:26" ht="12.75" customHeight="1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</row>
    <row r="834" spans="1:26" ht="12.75" customHeight="1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</row>
    <row r="835" spans="1:26" ht="12.75" customHeight="1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</row>
    <row r="836" spans="1:26" ht="12.75" customHeight="1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</row>
    <row r="837" spans="1:26" ht="12.75" customHeight="1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</row>
    <row r="838" spans="1:26" ht="12.75" customHeight="1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</row>
    <row r="839" spans="1:26" ht="12.75" customHeight="1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</row>
    <row r="840" spans="1:26" ht="12.75" customHeight="1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</row>
    <row r="841" spans="1:26" ht="12.75" customHeight="1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</row>
    <row r="842" spans="1:26" ht="12.75" customHeight="1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</row>
    <row r="843" spans="1:26" ht="12.75" customHeight="1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</row>
    <row r="844" spans="1:26" ht="12.75" customHeight="1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</row>
    <row r="845" spans="1:26" ht="12.75" customHeight="1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</row>
    <row r="846" spans="1:26" ht="12.75" customHeight="1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</row>
    <row r="847" spans="1:26" ht="12.75" customHeight="1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</row>
    <row r="848" spans="1:26" ht="12.75" customHeight="1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</row>
    <row r="849" spans="1:26" ht="12.75" customHeight="1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</row>
    <row r="850" spans="1:26" ht="12.75" customHeight="1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</row>
    <row r="851" spans="1:26" ht="12.75" customHeight="1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</row>
    <row r="852" spans="1:26" ht="12.75" customHeight="1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</row>
    <row r="853" spans="1:26" ht="12.75" customHeight="1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</row>
    <row r="854" spans="1:26" ht="12.75" customHeight="1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</row>
    <row r="855" spans="1:26" ht="12.75" customHeight="1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</row>
    <row r="856" spans="1:26" ht="12.75" customHeight="1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</row>
    <row r="857" spans="1:26" ht="12.75" customHeight="1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</row>
    <row r="858" spans="1:26" ht="12.75" customHeight="1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</row>
    <row r="859" spans="1:26" ht="12.75" customHeight="1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</row>
    <row r="860" spans="1:26" ht="12.75" customHeight="1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</row>
    <row r="861" spans="1:26" ht="12.75" customHeight="1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</row>
    <row r="862" spans="1:26" ht="12.75" customHeight="1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</row>
    <row r="863" spans="1:26" ht="12.75" customHeight="1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</row>
    <row r="864" spans="1:26" ht="12.75" customHeight="1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</row>
    <row r="865" spans="1:26" ht="12.75" customHeight="1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</row>
    <row r="866" spans="1:26" ht="12.75" customHeight="1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</row>
    <row r="867" spans="1:26" ht="12.75" customHeight="1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</row>
    <row r="868" spans="1:26" ht="12.75" customHeight="1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</row>
    <row r="869" spans="1:26" ht="12.75" customHeight="1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</row>
    <row r="870" spans="1:26" ht="12.75" customHeight="1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</row>
    <row r="871" spans="1:26" ht="12.75" customHeight="1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</row>
    <row r="872" spans="1:26" ht="12.75" customHeight="1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</row>
    <row r="873" spans="1:26" ht="12.75" customHeight="1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</row>
    <row r="874" spans="1:26" ht="12.75" customHeight="1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</row>
    <row r="875" spans="1:26" ht="12.75" customHeight="1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</row>
    <row r="876" spans="1:26" ht="12.75" customHeight="1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</row>
    <row r="877" spans="1:26" ht="12.75" customHeight="1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</row>
    <row r="878" spans="1:26" ht="12.75" customHeight="1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</row>
    <row r="879" spans="1:26" ht="12.75" customHeight="1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</row>
    <row r="880" spans="1:26" ht="12.75" customHeight="1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</row>
    <row r="881" spans="1:26" ht="12.75" customHeight="1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</row>
    <row r="882" spans="1:26" ht="12.75" customHeight="1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</row>
    <row r="883" spans="1:26" ht="12.75" customHeight="1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</row>
    <row r="884" spans="1:26" ht="12.75" customHeight="1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</row>
    <row r="885" spans="1:26" ht="12.75" customHeight="1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</row>
    <row r="886" spans="1:26" ht="12.75" customHeight="1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</row>
    <row r="887" spans="1:26" ht="12.75" customHeight="1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</row>
    <row r="888" spans="1:26" ht="12.75" customHeight="1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</row>
    <row r="889" spans="1:26" ht="12.75" customHeight="1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</row>
    <row r="890" spans="1:26" ht="12.75" customHeight="1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</row>
    <row r="891" spans="1:26" ht="12.75" customHeight="1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</row>
    <row r="892" spans="1:26" ht="12.75" customHeight="1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</row>
    <row r="893" spans="1:26" ht="12.75" customHeight="1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</row>
    <row r="894" spans="1:26" ht="12.75" customHeight="1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</row>
    <row r="895" spans="1:26" ht="12.75" customHeight="1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</row>
    <row r="896" spans="1:26" ht="12.75" customHeight="1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</row>
    <row r="897" spans="1:26" ht="12.75" customHeight="1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</row>
    <row r="898" spans="1:26" ht="12.75" customHeight="1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</row>
    <row r="899" spans="1:26" ht="12.75" customHeight="1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</row>
    <row r="900" spans="1:26" ht="12.75" customHeight="1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</row>
    <row r="901" spans="1:26" ht="12.75" customHeight="1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</row>
    <row r="902" spans="1:26" ht="12.75" customHeight="1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</row>
    <row r="903" spans="1:26" ht="12.75" customHeight="1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</row>
    <row r="904" spans="1:26" ht="12.75" customHeight="1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</row>
    <row r="905" spans="1:26" ht="12.75" customHeight="1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</row>
    <row r="906" spans="1:26" ht="12.75" customHeight="1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</row>
    <row r="907" spans="1:26" ht="12.75" customHeight="1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</row>
    <row r="908" spans="1:26" ht="12.75" customHeight="1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</row>
    <row r="909" spans="1:26" ht="12.75" customHeight="1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</row>
    <row r="910" spans="1:26" ht="12.75" customHeight="1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</row>
    <row r="911" spans="1:26" ht="12.75" customHeight="1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</row>
    <row r="912" spans="1:26" ht="12.75" customHeight="1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</row>
    <row r="913" spans="1:26" ht="12.75" customHeight="1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</row>
    <row r="914" spans="1:26" ht="12.75" customHeight="1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</row>
    <row r="915" spans="1:26" ht="12.75" customHeight="1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</row>
    <row r="916" spans="1:26" ht="12.75" customHeight="1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</row>
    <row r="917" spans="1:26" ht="12.75" customHeight="1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</row>
    <row r="918" spans="1:26" ht="12.75" customHeight="1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</row>
    <row r="919" spans="1:26" ht="12.75" customHeight="1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</row>
    <row r="920" spans="1:26" ht="12.75" customHeight="1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</row>
    <row r="921" spans="1:26" ht="12.75" customHeight="1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</row>
    <row r="922" spans="1:26" ht="12.75" customHeight="1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</row>
    <row r="923" spans="1:26" ht="12.75" customHeight="1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</row>
    <row r="924" spans="1:26" ht="12.75" customHeight="1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</row>
    <row r="925" spans="1:26" ht="12.75" customHeight="1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</row>
    <row r="926" spans="1:26" ht="12.75" customHeight="1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</row>
    <row r="927" spans="1:26" ht="12.75" customHeight="1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</row>
    <row r="928" spans="1:26" ht="12.75" customHeight="1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</row>
    <row r="929" spans="1:26" ht="12.75" customHeight="1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</row>
    <row r="930" spans="1:26" ht="12.75" customHeight="1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</row>
    <row r="931" spans="1:26" ht="12.75" customHeight="1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</row>
    <row r="932" spans="1:26" ht="12.75" customHeight="1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</row>
    <row r="933" spans="1:26" ht="12.75" customHeight="1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</row>
    <row r="934" spans="1:26" ht="12.75" customHeight="1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</row>
    <row r="935" spans="1:26" ht="12.75" customHeight="1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</row>
    <row r="936" spans="1:26" ht="12.75" customHeight="1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</row>
    <row r="937" spans="1:26" ht="12.75" customHeight="1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</row>
    <row r="938" spans="1:26" ht="12.75" customHeight="1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</row>
    <row r="939" spans="1:26" ht="12.75" customHeight="1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</row>
    <row r="940" spans="1:26" ht="12.75" customHeight="1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</row>
    <row r="941" spans="1:26" ht="12.75" customHeight="1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</row>
    <row r="942" spans="1:26" ht="12.75" customHeight="1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</row>
    <row r="943" spans="1:26" ht="12.75" customHeight="1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  <c r="Z943" s="186"/>
    </row>
    <row r="944" spans="1:26" ht="12.75" customHeight="1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</row>
    <row r="945" spans="1:26" ht="12.75" customHeight="1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</row>
    <row r="946" spans="1:26" ht="12.75" customHeight="1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</row>
    <row r="947" spans="1:26" ht="12.75" customHeight="1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</row>
    <row r="948" spans="1:26" ht="12.75" customHeight="1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  <c r="Z948" s="186"/>
    </row>
    <row r="949" spans="1:26" ht="12.75" customHeight="1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</row>
    <row r="950" spans="1:26" ht="12.75" customHeight="1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</row>
    <row r="951" spans="1:26" ht="12.75" customHeight="1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  <c r="Z951" s="186"/>
    </row>
    <row r="952" spans="1:26" ht="12.75" customHeight="1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</row>
    <row r="953" spans="1:26" ht="12.75" customHeight="1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</row>
    <row r="954" spans="1:26" ht="12.75" customHeight="1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</row>
    <row r="955" spans="1:26" ht="12.75" customHeight="1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</row>
    <row r="956" spans="1:26" ht="12.75" customHeight="1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</row>
    <row r="957" spans="1:26" ht="12.75" customHeight="1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</row>
    <row r="958" spans="1:26" ht="12.75" customHeight="1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</row>
    <row r="959" spans="1:26" ht="12.75" customHeight="1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</row>
    <row r="960" spans="1:26" ht="12.75" customHeight="1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</row>
    <row r="961" spans="1:26" ht="12.75" customHeight="1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</row>
    <row r="962" spans="1:26" ht="12.75" customHeight="1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</row>
    <row r="963" spans="1:26" ht="12.75" customHeight="1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</row>
    <row r="964" spans="1:26" ht="12.75" customHeight="1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</row>
    <row r="965" spans="1:26" ht="12.75" customHeight="1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</row>
    <row r="966" spans="1:26" ht="12.75" customHeight="1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</row>
    <row r="967" spans="1:26" ht="12.75" customHeight="1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</row>
    <row r="968" spans="1:26" ht="12.75" customHeight="1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</row>
    <row r="969" spans="1:26" ht="12.75" customHeight="1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</row>
    <row r="970" spans="1:26" ht="12.75" customHeight="1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</row>
    <row r="971" spans="1:26" ht="12.75" customHeight="1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</row>
    <row r="972" spans="1:26" ht="12.75" customHeight="1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</row>
    <row r="973" spans="1:26" ht="12.75" customHeight="1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</row>
    <row r="974" spans="1:26" ht="12.75" customHeight="1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6"/>
      <c r="Y974" s="186"/>
      <c r="Z974" s="186"/>
    </row>
    <row r="975" spans="1:26" ht="12.75" customHeight="1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</row>
    <row r="976" spans="1:26" ht="12.75" customHeight="1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</row>
    <row r="977" spans="1:26" ht="12.75" customHeight="1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</row>
    <row r="978" spans="1:26" ht="12.75" customHeight="1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</row>
    <row r="979" spans="1:26" ht="12.75" customHeight="1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  <c r="Z979" s="186"/>
    </row>
    <row r="980" spans="1:26" ht="12.75" customHeight="1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</row>
    <row r="981" spans="1:26" ht="12.75" customHeight="1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</row>
    <row r="982" spans="1:26" ht="12.75" customHeight="1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</row>
    <row r="983" spans="1:26" ht="12.75" customHeight="1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</row>
    <row r="984" spans="1:26" ht="12.75" customHeight="1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</row>
    <row r="985" spans="1:26" ht="12.75" customHeight="1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</row>
    <row r="986" spans="1:26" ht="12.75" customHeight="1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</row>
    <row r="987" spans="1:26" ht="12.75" customHeight="1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  <c r="V987" s="186"/>
      <c r="W987" s="186"/>
      <c r="X987" s="186"/>
      <c r="Y987" s="186"/>
      <c r="Z987" s="186"/>
    </row>
    <row r="988" spans="1:26" ht="12.75" customHeight="1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  <c r="Z988" s="186"/>
    </row>
    <row r="989" spans="1:26" ht="12.75" customHeight="1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  <c r="Z989" s="186"/>
    </row>
    <row r="990" spans="1:26" ht="12.75" customHeight="1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  <c r="Z990" s="186"/>
    </row>
    <row r="991" spans="1:26" ht="12.75" customHeight="1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  <c r="Z991" s="186"/>
    </row>
    <row r="992" spans="1:26" ht="12.75" customHeight="1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</row>
    <row r="993" spans="1:26" ht="12.75" customHeight="1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  <c r="Z993" s="186"/>
    </row>
    <row r="994" spans="1:26" ht="12.75" customHeight="1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</row>
    <row r="995" spans="1:26" ht="12.75" customHeight="1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</row>
    <row r="996" spans="1:26" ht="12.75" customHeight="1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</row>
    <row r="997" spans="1:26" ht="12.75" customHeight="1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</row>
    <row r="998" spans="1:26" ht="12.75" customHeight="1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</row>
    <row r="999" spans="1:26" ht="12.75" customHeight="1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</row>
    <row r="1000" spans="1:26" ht="12.75" customHeight="1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</row>
  </sheetData>
  <sheetProtection algorithmName="SHA-512" hashValue="AI2aAs9xWafr2aIR2pwSX0ALY+FYD4AKw54Q4gqhFt8r116LdOqyhDvKMY2k2fpRbLN389Nz8hPFPiMf3jtxoA==" saltValue="AVt8hDusqqUImmflc+0dOw==" spinCount="100000" sheet="1" formatColumns="0"/>
  <conditionalFormatting sqref="B23:D23">
    <cfRule type="cellIs" dxfId="63" priority="1" operator="notEqual">
      <formula>B22</formula>
    </cfRule>
    <cfRule type="cellIs" dxfId="62" priority="2" operator="equal">
      <formula>B22</formula>
    </cfRule>
  </conditionalFormatting>
  <printOptions horizontalCentered="1"/>
  <pageMargins left="0.7" right="0.7" top="0.75" bottom="0.75" header="0.5" footer="0.5"/>
  <pageSetup scale="92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995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5818592.1200000001</v>
      </c>
      <c r="C10" s="32">
        <v>327842.64</v>
      </c>
      <c r="D10" s="33">
        <v>25977.87</v>
      </c>
      <c r="E10" s="11">
        <v>6172412.6299999999</v>
      </c>
      <c r="F10" s="12">
        <v>0.35264174935124382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13223.33</v>
      </c>
      <c r="C12" s="32">
        <v>4267.46</v>
      </c>
      <c r="D12" s="33">
        <v>10484.9</v>
      </c>
      <c r="E12" s="11">
        <v>27975.690000000002</v>
      </c>
      <c r="F12" s="12">
        <v>1.5983047233360513E-3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689693.9</v>
      </c>
      <c r="C14" s="32">
        <v>101564.96</v>
      </c>
      <c r="D14" s="33">
        <v>3890</v>
      </c>
      <c r="E14" s="11">
        <v>795148.86</v>
      </c>
      <c r="F14" s="12">
        <v>4.5428376518801737E-2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13654.67</v>
      </c>
      <c r="D15" s="33">
        <v>0</v>
      </c>
      <c r="E15" s="11">
        <v>13654.67</v>
      </c>
      <c r="F15" s="12">
        <v>7.8011743612383029E-4</v>
      </c>
      <c r="G15" s="13"/>
      <c r="H15" s="20"/>
      <c r="I15" s="20"/>
    </row>
    <row r="16" spans="1:9">
      <c r="A16" s="10" t="s">
        <v>12</v>
      </c>
      <c r="B16" s="32">
        <v>1847681.08</v>
      </c>
      <c r="C16" s="32">
        <v>370758.86</v>
      </c>
      <c r="D16" s="33">
        <v>6502</v>
      </c>
      <c r="E16" s="11">
        <v>2224941.94</v>
      </c>
      <c r="F16" s="12">
        <v>0.12711519222047701</v>
      </c>
      <c r="G16" s="13"/>
    </row>
    <row r="17" spans="1:7">
      <c r="A17" s="10" t="s">
        <v>13</v>
      </c>
      <c r="B17" s="32">
        <v>2623300.66</v>
      </c>
      <c r="C17" s="32">
        <v>1388919.66</v>
      </c>
      <c r="D17" s="33">
        <v>131117.03</v>
      </c>
      <c r="E17" s="11">
        <v>4143337.35</v>
      </c>
      <c r="F17" s="12">
        <v>0.23671679436252252</v>
      </c>
      <c r="G17" s="13"/>
    </row>
    <row r="18" spans="1:7">
      <c r="A18" s="10" t="s">
        <v>14</v>
      </c>
      <c r="B18" s="32">
        <v>1015566.05</v>
      </c>
      <c r="C18" s="32">
        <v>1649064.64</v>
      </c>
      <c r="D18" s="33">
        <v>274375.06</v>
      </c>
      <c r="E18" s="11">
        <v>2939005.75</v>
      </c>
      <c r="F18" s="12">
        <v>0.1679110246123264</v>
      </c>
      <c r="G18" s="13"/>
    </row>
    <row r="19" spans="1:7">
      <c r="A19" s="10" t="s">
        <v>15</v>
      </c>
      <c r="B19" s="32">
        <v>0</v>
      </c>
      <c r="C19" s="32">
        <v>1875</v>
      </c>
      <c r="D19" s="33">
        <v>0</v>
      </c>
      <c r="E19" s="11">
        <v>1875</v>
      </c>
      <c r="F19" s="12">
        <v>1.0712233929726473E-4</v>
      </c>
      <c r="G19" s="13"/>
    </row>
    <row r="20" spans="1:7" ht="13.5" thickBot="1">
      <c r="A20" s="10" t="s">
        <v>16</v>
      </c>
      <c r="B20" s="32">
        <v>0</v>
      </c>
      <c r="C20" s="34">
        <v>1185000</v>
      </c>
      <c r="D20" s="33">
        <v>0</v>
      </c>
      <c r="E20" s="21">
        <v>1185000</v>
      </c>
      <c r="F20" s="12">
        <v>6.7701318435871308E-2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12008057.140000001</v>
      </c>
      <c r="C22" s="21">
        <v>5042947.8899999997</v>
      </c>
      <c r="D22" s="24">
        <v>452346.86</v>
      </c>
      <c r="E22" s="21">
        <v>17503351.890000001</v>
      </c>
      <c r="F22" s="25">
        <v>1</v>
      </c>
      <c r="G22" s="18"/>
    </row>
    <row r="23" spans="1:7" ht="12.75" customHeight="1">
      <c r="A23" s="39" t="s">
        <v>17</v>
      </c>
      <c r="B23" s="27">
        <v>12008057.140000002</v>
      </c>
      <c r="C23" s="27">
        <v>5042947.8900000006</v>
      </c>
      <c r="D23" s="27">
        <v>452346.86000000004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rX5WHKZSSFj0UMJ0dPnkSOGl3X1H0/uzWboPmJ+0IyEQbOWn5l7pi6RJ3Y3mybwg21t0swR6PHZZSaamHmtefA==" saltValue="Crmu9iKer54QH5FEWB9C7w==" spinCount="100000" sheet="1" formatColumns="0"/>
  <conditionalFormatting sqref="B23:D23">
    <cfRule type="cellIs" dxfId="61" priority="1" operator="notEqual">
      <formula>B22</formula>
    </cfRule>
    <cfRule type="cellIs" dxfId="6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3" tint="0.59999389629810485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994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33046548.805999998</v>
      </c>
      <c r="C10" s="32">
        <v>2673734.8199999998</v>
      </c>
      <c r="D10" s="33">
        <v>537627.71</v>
      </c>
      <c r="E10" s="11">
        <v>36257911.339999996</v>
      </c>
      <c r="F10" s="12">
        <v>0.3926298229864354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329885.09999999998</v>
      </c>
      <c r="C12" s="32">
        <v>2293.83</v>
      </c>
      <c r="D12" s="33">
        <v>0</v>
      </c>
      <c r="E12" s="11">
        <v>332178.93</v>
      </c>
      <c r="F12" s="12">
        <v>3.5971005958591856E-3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6081337.6299999999</v>
      </c>
      <c r="C14" s="32">
        <v>901187.26</v>
      </c>
      <c r="D14" s="33">
        <v>761662.39</v>
      </c>
      <c r="E14" s="11">
        <v>7744187.2799999993</v>
      </c>
      <c r="F14" s="12">
        <v>8.3860287825399171E-2</v>
      </c>
      <c r="G14" s="13"/>
      <c r="H14" s="20"/>
      <c r="I14" s="20"/>
    </row>
    <row r="15" spans="1:9">
      <c r="A15" s="19" t="s">
        <v>11</v>
      </c>
      <c r="B15" s="32">
        <v>107864.92</v>
      </c>
      <c r="C15" s="32">
        <v>209619.44</v>
      </c>
      <c r="D15" s="33">
        <v>0</v>
      </c>
      <c r="E15" s="11">
        <v>317484.36</v>
      </c>
      <c r="F15" s="12">
        <v>3.4379759743701148E-3</v>
      </c>
      <c r="G15" s="13"/>
      <c r="H15" s="20"/>
      <c r="I15" s="20"/>
    </row>
    <row r="16" spans="1:9">
      <c r="A16" s="10" t="s">
        <v>12</v>
      </c>
      <c r="B16" s="32">
        <v>8519994.0600000005</v>
      </c>
      <c r="C16" s="32">
        <v>354270.16</v>
      </c>
      <c r="D16" s="33">
        <v>9885.6299999999992</v>
      </c>
      <c r="E16" s="11">
        <v>8884149.8500000015</v>
      </c>
      <c r="F16" s="12">
        <v>9.620471930335045E-2</v>
      </c>
      <c r="G16" s="13"/>
    </row>
    <row r="17" spans="1:7">
      <c r="A17" s="10" t="s">
        <v>13</v>
      </c>
      <c r="B17" s="32">
        <v>9842377.5899999999</v>
      </c>
      <c r="C17" s="32">
        <v>5175590.0599999996</v>
      </c>
      <c r="D17" s="33">
        <v>591472.21</v>
      </c>
      <c r="E17" s="11">
        <v>15609439.859999999</v>
      </c>
      <c r="F17" s="12">
        <v>0.16903156808119685</v>
      </c>
      <c r="G17" s="13"/>
    </row>
    <row r="18" spans="1:7">
      <c r="A18" s="10" t="s">
        <v>14</v>
      </c>
      <c r="B18" s="32">
        <v>6334865.04</v>
      </c>
      <c r="C18" s="32">
        <v>6384753.0199999996</v>
      </c>
      <c r="D18" s="33">
        <v>10006.780000000001</v>
      </c>
      <c r="E18" s="11">
        <v>12729624.839999998</v>
      </c>
      <c r="F18" s="12">
        <v>0.13784661506684931</v>
      </c>
      <c r="G18" s="13"/>
    </row>
    <row r="19" spans="1:7">
      <c r="A19" s="10" t="s">
        <v>15</v>
      </c>
      <c r="B19" s="32">
        <v>0</v>
      </c>
      <c r="C19" s="32">
        <v>655675.32999999996</v>
      </c>
      <c r="D19" s="33">
        <v>0</v>
      </c>
      <c r="E19" s="11">
        <v>655675.32999999996</v>
      </c>
      <c r="F19" s="12">
        <v>7.1001797742956422E-3</v>
      </c>
      <c r="G19" s="13"/>
    </row>
    <row r="20" spans="1:7" ht="13.5" thickBot="1">
      <c r="A20" s="10" t="s">
        <v>16</v>
      </c>
      <c r="B20" s="32">
        <v>0</v>
      </c>
      <c r="C20" s="34">
        <v>9815648</v>
      </c>
      <c r="D20" s="33">
        <v>0</v>
      </c>
      <c r="E20" s="21">
        <v>9815648</v>
      </c>
      <c r="F20" s="12">
        <v>0.10629173039224379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64262873.149999999</v>
      </c>
      <c r="C22" s="21">
        <v>26172771.920000002</v>
      </c>
      <c r="D22" s="24">
        <v>1910654.72</v>
      </c>
      <c r="E22" s="21">
        <v>92346299.790000007</v>
      </c>
      <c r="F22" s="25">
        <v>1</v>
      </c>
      <c r="G22" s="18"/>
    </row>
    <row r="23" spans="1:7" ht="12.75" customHeight="1">
      <c r="A23" s="39" t="s">
        <v>17</v>
      </c>
      <c r="B23" s="27">
        <v>64262873.150000013</v>
      </c>
      <c r="C23" s="27">
        <v>26172771.920000002</v>
      </c>
      <c r="D23" s="27">
        <v>1910654.72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iSWQdebEGMcSKrdraGkImfdD3qG+k88FJN6qyOl9ULjDv3RsYbeYIi74Cwx8cFX2wYXmrXwasgc2Q0KN/mZlPw==" saltValue="g9vV0e0kNyEU65CFKKYTvw==" spinCount="100000" sheet="1" formatColumns="0"/>
  <conditionalFormatting sqref="B23:D23">
    <cfRule type="cellIs" dxfId="59" priority="1" operator="notEqual">
      <formula>B22</formula>
    </cfRule>
    <cfRule type="cellIs" dxfId="5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993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28908945.899999999</v>
      </c>
      <c r="C10" s="32">
        <v>2029350.16</v>
      </c>
      <c r="D10" s="33">
        <v>130349.64</v>
      </c>
      <c r="E10" s="11">
        <v>31068645.699999999</v>
      </c>
      <c r="F10" s="12">
        <v>0.39740060549853701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6954701.3099999996</v>
      </c>
      <c r="C14" s="32">
        <v>586944.53</v>
      </c>
      <c r="D14" s="33">
        <v>420723</v>
      </c>
      <c r="E14" s="11">
        <v>7962368.8399999999</v>
      </c>
      <c r="F14" s="12">
        <v>0.10184705921116748</v>
      </c>
      <c r="G14" s="13"/>
      <c r="H14" s="20"/>
      <c r="I14" s="20"/>
    </row>
    <row r="15" spans="1:9">
      <c r="A15" s="19" t="s">
        <v>11</v>
      </c>
      <c r="B15" s="32">
        <v>301091.55</v>
      </c>
      <c r="C15" s="32">
        <v>449481.57</v>
      </c>
      <c r="D15" s="33">
        <v>1748</v>
      </c>
      <c r="E15" s="11">
        <v>752321.12</v>
      </c>
      <c r="F15" s="12">
        <v>9.6229771810535502E-3</v>
      </c>
      <c r="G15" s="13"/>
      <c r="H15" s="20"/>
      <c r="I15" s="20"/>
    </row>
    <row r="16" spans="1:9">
      <c r="A16" s="10" t="s">
        <v>12</v>
      </c>
      <c r="B16" s="32">
        <v>8982884.1500000004</v>
      </c>
      <c r="C16" s="32">
        <v>846927.1</v>
      </c>
      <c r="D16" s="33">
        <v>0</v>
      </c>
      <c r="E16" s="11">
        <v>9829811.25</v>
      </c>
      <c r="F16" s="12">
        <v>0.12573360874517717</v>
      </c>
      <c r="G16" s="13"/>
    </row>
    <row r="17" spans="1:7">
      <c r="A17" s="10" t="s">
        <v>13</v>
      </c>
      <c r="B17" s="32">
        <v>10275956.01</v>
      </c>
      <c r="C17" s="32">
        <v>4962866.0599999996</v>
      </c>
      <c r="D17" s="33">
        <v>117240.59</v>
      </c>
      <c r="E17" s="11">
        <v>15356062.66</v>
      </c>
      <c r="F17" s="12">
        <v>0.19642016771775395</v>
      </c>
      <c r="G17" s="13"/>
    </row>
    <row r="18" spans="1:7">
      <c r="A18" s="10" t="s">
        <v>14</v>
      </c>
      <c r="B18" s="32">
        <v>3679163.53</v>
      </c>
      <c r="C18" s="32">
        <v>5787677.71</v>
      </c>
      <c r="D18" s="33">
        <v>40487.17</v>
      </c>
      <c r="E18" s="11">
        <v>9507328.4100000001</v>
      </c>
      <c r="F18" s="12">
        <v>0.12160871456355252</v>
      </c>
      <c r="G18" s="13"/>
    </row>
    <row r="19" spans="1:7">
      <c r="A19" s="10" t="s">
        <v>15</v>
      </c>
      <c r="B19" s="32">
        <v>0</v>
      </c>
      <c r="C19" s="32">
        <v>1303125.74</v>
      </c>
      <c r="D19" s="33">
        <v>0</v>
      </c>
      <c r="E19" s="11">
        <v>1303125.74</v>
      </c>
      <c r="F19" s="12">
        <v>1.6668346702886024E-2</v>
      </c>
      <c r="G19" s="13"/>
    </row>
    <row r="20" spans="1:7" ht="13.5" thickBot="1">
      <c r="A20" s="10" t="s">
        <v>16</v>
      </c>
      <c r="B20" s="32">
        <v>0</v>
      </c>
      <c r="C20" s="34">
        <v>2400000</v>
      </c>
      <c r="D20" s="33">
        <v>0</v>
      </c>
      <c r="E20" s="21">
        <v>2400000</v>
      </c>
      <c r="F20" s="12">
        <v>3.0698520379872522E-2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59102742.449999996</v>
      </c>
      <c r="C22" s="21">
        <v>18366372.869999997</v>
      </c>
      <c r="D22" s="24">
        <v>710548.4</v>
      </c>
      <c r="E22" s="21">
        <v>78179663.719999984</v>
      </c>
      <c r="F22" s="25">
        <v>1</v>
      </c>
      <c r="G22" s="18"/>
    </row>
    <row r="23" spans="1:7" ht="12.75" customHeight="1">
      <c r="A23" s="39" t="s">
        <v>17</v>
      </c>
      <c r="B23" s="27">
        <v>59102742.449999996</v>
      </c>
      <c r="C23" s="27">
        <v>18366372.870000001</v>
      </c>
      <c r="D23" s="27">
        <v>710548.4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R/LKIopY+fH6U/+ALUlW9tr3nbtzDh64d0Lh0ls8uWzq3WGGL9BFXJ7o56ysqLuhDE3x9nZvrvMp7XFK2RUhxA==" saltValue="iU67bNy9lrb3lmtTtd8NKw==" spinCount="100000" sheet="1" formatColumns="0"/>
  <conditionalFormatting sqref="B23:D23">
    <cfRule type="cellIs" dxfId="57" priority="1" operator="notEqual">
      <formula>B22</formula>
    </cfRule>
    <cfRule type="cellIs" dxfId="5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1197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48687022.219999999</v>
      </c>
      <c r="C10" s="32">
        <v>4390482.3600000003</v>
      </c>
      <c r="D10" s="33">
        <v>919934.75</v>
      </c>
      <c r="E10" s="11">
        <v>53997439.329999998</v>
      </c>
      <c r="F10" s="12">
        <v>0.39565122619198939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16935060.469999999</v>
      </c>
      <c r="C14" s="32">
        <v>2500841.17</v>
      </c>
      <c r="D14" s="33">
        <v>529353.61</v>
      </c>
      <c r="E14" s="11">
        <v>19965255.25</v>
      </c>
      <c r="F14" s="12">
        <v>0.14628985779534656</v>
      </c>
      <c r="G14" s="13"/>
      <c r="H14" s="20"/>
      <c r="I14" s="20"/>
    </row>
    <row r="15" spans="1:9">
      <c r="A15" s="19" t="s">
        <v>11</v>
      </c>
      <c r="B15" s="32">
        <v>1376350.27</v>
      </c>
      <c r="C15" s="32">
        <v>266295.02</v>
      </c>
      <c r="D15" s="33">
        <v>675.68</v>
      </c>
      <c r="E15" s="11">
        <v>1643320.97</v>
      </c>
      <c r="F15" s="12">
        <v>1.2040977588473906E-2</v>
      </c>
      <c r="G15" s="13"/>
      <c r="H15" s="20"/>
      <c r="I15" s="20"/>
    </row>
    <row r="16" spans="1:9">
      <c r="A16" s="10" t="s">
        <v>12</v>
      </c>
      <c r="B16" s="32">
        <v>14298691.460000001</v>
      </c>
      <c r="C16" s="32">
        <v>796262.73</v>
      </c>
      <c r="D16" s="33">
        <v>0</v>
      </c>
      <c r="E16" s="11">
        <v>15094954.190000001</v>
      </c>
      <c r="F16" s="12">
        <v>0.11060408065067794</v>
      </c>
      <c r="G16" s="13"/>
    </row>
    <row r="17" spans="1:7">
      <c r="A17" s="10" t="s">
        <v>13</v>
      </c>
      <c r="B17" s="32">
        <v>12577117.550000001</v>
      </c>
      <c r="C17" s="32">
        <v>9629049.6699999999</v>
      </c>
      <c r="D17" s="33">
        <v>1020279.93</v>
      </c>
      <c r="E17" s="11">
        <v>23226447.149999999</v>
      </c>
      <c r="F17" s="12">
        <v>0.17018533487893336</v>
      </c>
      <c r="G17" s="13"/>
    </row>
    <row r="18" spans="1:7">
      <c r="A18" s="10" t="s">
        <v>14</v>
      </c>
      <c r="B18" s="32">
        <v>10271725.23</v>
      </c>
      <c r="C18" s="32">
        <v>6949780.8099999996</v>
      </c>
      <c r="D18" s="33">
        <v>3499793.52</v>
      </c>
      <c r="E18" s="11">
        <v>20721299.559999999</v>
      </c>
      <c r="F18" s="12">
        <v>0.15182956230760822</v>
      </c>
      <c r="G18" s="13"/>
    </row>
    <row r="19" spans="1:7">
      <c r="A19" s="10" t="s">
        <v>15</v>
      </c>
      <c r="B19" s="32">
        <v>532516.25</v>
      </c>
      <c r="C19" s="32">
        <v>77528.67</v>
      </c>
      <c r="D19" s="33">
        <v>0</v>
      </c>
      <c r="E19" s="11">
        <v>610044.92000000004</v>
      </c>
      <c r="F19" s="12">
        <v>4.4699345677322901E-3</v>
      </c>
      <c r="G19" s="13"/>
    </row>
    <row r="20" spans="1:7" ht="13.5" thickBot="1">
      <c r="A20" s="10" t="s">
        <v>16</v>
      </c>
      <c r="B20" s="32">
        <v>0</v>
      </c>
      <c r="C20" s="34">
        <v>1218610</v>
      </c>
      <c r="D20" s="33">
        <v>0</v>
      </c>
      <c r="E20" s="21">
        <v>1218610</v>
      </c>
      <c r="F20" s="12">
        <v>8.9290260192384611E-3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104678483.45</v>
      </c>
      <c r="C22" s="21">
        <v>25828850.430000003</v>
      </c>
      <c r="D22" s="24">
        <v>5970037.4900000002</v>
      </c>
      <c r="E22" s="21">
        <v>136477371.36999997</v>
      </c>
      <c r="F22" s="25">
        <v>1.0000000000000002</v>
      </c>
      <c r="G22" s="18"/>
    </row>
    <row r="23" spans="1:7" ht="12.75" customHeight="1">
      <c r="A23" s="39" t="s">
        <v>17</v>
      </c>
      <c r="B23" s="27">
        <v>104678483.45</v>
      </c>
      <c r="C23" s="27">
        <v>25828850.430000003</v>
      </c>
      <c r="D23" s="27">
        <v>5970037.4900000002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6GQFYdL1iVFv/GiwQse5DbUzpRlMUbTUFPMN/sK8z0MipmfXUyleUKUn5Dm7YSaxI1P+uo8Sd2jBczu8VgfhbA==" saltValue="uqcr1nsOh6eetB8J0YzVgg==" spinCount="100000" sheet="1" formatColumns="0"/>
  <conditionalFormatting sqref="B23:D23">
    <cfRule type="cellIs" dxfId="55" priority="1" operator="notEqual">
      <formula>B22</formula>
    </cfRule>
    <cfRule type="cellIs" dxfId="5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1134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3270893.5</v>
      </c>
      <c r="C10" s="32">
        <v>1042007.09</v>
      </c>
      <c r="D10" s="33">
        <v>0</v>
      </c>
      <c r="E10" s="11">
        <v>4312900.59</v>
      </c>
      <c r="F10" s="12">
        <v>0.32052441645929047</v>
      </c>
      <c r="G10" s="13"/>
    </row>
    <row r="11" spans="1:9">
      <c r="A11" s="10" t="s">
        <v>7</v>
      </c>
      <c r="B11" s="32"/>
      <c r="C11" s="32"/>
      <c r="D11" s="33"/>
      <c r="E11" s="11">
        <v>0</v>
      </c>
      <c r="F11" s="12">
        <v>0</v>
      </c>
      <c r="G11" s="13"/>
    </row>
    <row r="12" spans="1:9">
      <c r="A12" s="10" t="s">
        <v>8</v>
      </c>
      <c r="B12" s="32">
        <v>1922.24</v>
      </c>
      <c r="C12" s="32"/>
      <c r="D12" s="33"/>
      <c r="E12" s="11">
        <v>1922.24</v>
      </c>
      <c r="F12" s="12">
        <v>1.4285626145041903E-4</v>
      </c>
      <c r="G12" s="13"/>
    </row>
    <row r="13" spans="1:9">
      <c r="A13" s="10" t="s">
        <v>9</v>
      </c>
      <c r="B13" s="14"/>
      <c r="C13" s="14"/>
      <c r="D13" s="15"/>
      <c r="E13" s="16"/>
      <c r="F13" s="17"/>
      <c r="G13" s="18"/>
    </row>
    <row r="14" spans="1:9">
      <c r="A14" s="19" t="s">
        <v>10</v>
      </c>
      <c r="B14" s="32">
        <v>1293568.24</v>
      </c>
      <c r="C14" s="32">
        <v>147329.72</v>
      </c>
      <c r="D14" s="33">
        <v>1999</v>
      </c>
      <c r="E14" s="11">
        <v>1442896.96</v>
      </c>
      <c r="F14" s="12">
        <v>0.10723263763306082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58193.64</v>
      </c>
      <c r="D15" s="33">
        <v>0</v>
      </c>
      <c r="E15" s="11">
        <v>58193.64</v>
      </c>
      <c r="F15" s="12">
        <v>4.3248116003160707E-3</v>
      </c>
      <c r="G15" s="13"/>
      <c r="H15" s="20"/>
      <c r="I15" s="20"/>
    </row>
    <row r="16" spans="1:9">
      <c r="A16" s="10" t="s">
        <v>12</v>
      </c>
      <c r="B16" s="32">
        <v>1114481.04</v>
      </c>
      <c r="C16" s="32">
        <v>33097.03</v>
      </c>
      <c r="D16" s="33">
        <v>5936.5</v>
      </c>
      <c r="E16" s="11">
        <v>1153514.57</v>
      </c>
      <c r="F16" s="12">
        <v>8.57264332231083E-2</v>
      </c>
      <c r="G16" s="13"/>
    </row>
    <row r="17" spans="1:7">
      <c r="A17" s="10" t="s">
        <v>13</v>
      </c>
      <c r="B17" s="32">
        <v>2241285.85</v>
      </c>
      <c r="C17" s="32">
        <v>1707954.9600000002</v>
      </c>
      <c r="D17" s="33">
        <v>133082.13</v>
      </c>
      <c r="E17" s="11">
        <v>4082322.94</v>
      </c>
      <c r="F17" s="12">
        <v>0.30338843913438662</v>
      </c>
      <c r="G17" s="13"/>
    </row>
    <row r="18" spans="1:7">
      <c r="A18" s="10" t="s">
        <v>14</v>
      </c>
      <c r="B18" s="32">
        <v>371474.16</v>
      </c>
      <c r="C18" s="32">
        <v>2032537.92</v>
      </c>
      <c r="D18" s="33">
        <v>0</v>
      </c>
      <c r="E18" s="11">
        <v>2404012.08</v>
      </c>
      <c r="F18" s="12">
        <v>0.17866040568838734</v>
      </c>
      <c r="G18" s="13"/>
    </row>
    <row r="19" spans="1:7">
      <c r="A19" s="10" t="s">
        <v>15</v>
      </c>
      <c r="B19" s="32">
        <v>0</v>
      </c>
      <c r="C19" s="32">
        <v>0</v>
      </c>
      <c r="D19" s="33">
        <v>0</v>
      </c>
      <c r="E19" s="11">
        <v>0</v>
      </c>
      <c r="F19" s="12">
        <v>0</v>
      </c>
      <c r="G19" s="13"/>
    </row>
    <row r="20" spans="1:7" ht="13.5" thickBot="1">
      <c r="A20" s="10" t="s">
        <v>16</v>
      </c>
      <c r="B20" s="32">
        <v>0</v>
      </c>
      <c r="C20" s="34">
        <v>0</v>
      </c>
      <c r="D20" s="33">
        <v>0</v>
      </c>
      <c r="E20" s="21">
        <v>0</v>
      </c>
      <c r="F20" s="12">
        <v>0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8293625.0300000012</v>
      </c>
      <c r="C22" s="21">
        <v>5021120.3599999994</v>
      </c>
      <c r="D22" s="24">
        <v>141017.63</v>
      </c>
      <c r="E22" s="21">
        <v>13455763.02</v>
      </c>
      <c r="F22" s="25">
        <v>1</v>
      </c>
      <c r="G22" s="18"/>
    </row>
    <row r="23" spans="1:7" ht="12.75" customHeight="1">
      <c r="A23" s="39" t="s">
        <v>17</v>
      </c>
      <c r="B23" s="27">
        <v>8293625.0300000003</v>
      </c>
      <c r="C23" s="27">
        <v>5021120.3600000003</v>
      </c>
      <c r="D23" s="27">
        <v>141017.63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0hPXhAgItTR/AmTCbQ37XR7lV4UdgCEkQITLRWKTTG+PfopRsncxE0VZ79MwFNK4vnLRyRfCSBKKllnLBPZxKQ==" saltValue="Ou6z2WBavO3WR4GOU8f5Og==" spinCount="100000" sheet="1" formatColumns="0"/>
  <conditionalFormatting sqref="B23:D23">
    <cfRule type="cellIs" dxfId="53" priority="1" operator="notEqual">
      <formula>B22</formula>
    </cfRule>
    <cfRule type="cellIs" dxfId="52" priority="2" operator="equal">
      <formula>B22</formula>
    </cfRule>
  </conditionalFormatting>
  <printOptions horizontalCentered="1"/>
  <pageMargins left="0.7" right="0.7" top="0.75" bottom="0.75" header="0.5" footer="0.5"/>
  <pageSetup scale="93" firstPageNumber="9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992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14792672.82</v>
      </c>
      <c r="C10" s="32">
        <v>925711.4</v>
      </c>
      <c r="D10" s="33">
        <v>276504.99</v>
      </c>
      <c r="E10" s="11">
        <v>15994889.210000001</v>
      </c>
      <c r="F10" s="12">
        <v>0.43726462974770403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111084.15</v>
      </c>
      <c r="C12" s="32">
        <v>10765.41</v>
      </c>
      <c r="D12" s="33">
        <v>0</v>
      </c>
      <c r="E12" s="11">
        <v>121849.56</v>
      </c>
      <c r="F12" s="12">
        <v>3.3310954542285724E-3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1802817.68</v>
      </c>
      <c r="C14" s="32">
        <v>350545.03</v>
      </c>
      <c r="D14" s="33">
        <v>75328</v>
      </c>
      <c r="E14" s="11">
        <v>2228690.71</v>
      </c>
      <c r="F14" s="12">
        <v>6.0927437841896595E-2</v>
      </c>
      <c r="G14" s="13"/>
      <c r="H14" s="20"/>
      <c r="I14" s="20"/>
    </row>
    <row r="15" spans="1:9">
      <c r="A15" s="19" t="s">
        <v>11</v>
      </c>
      <c r="B15" s="32">
        <v>1438.57</v>
      </c>
      <c r="C15" s="32">
        <v>153571.48000000001</v>
      </c>
      <c r="D15" s="33">
        <v>0</v>
      </c>
      <c r="E15" s="11">
        <v>155010.05000000002</v>
      </c>
      <c r="F15" s="12">
        <v>4.2376293596361261E-3</v>
      </c>
      <c r="G15" s="13"/>
      <c r="H15" s="20"/>
      <c r="I15" s="20"/>
    </row>
    <row r="16" spans="1:9">
      <c r="A16" s="10" t="s">
        <v>12</v>
      </c>
      <c r="B16" s="32">
        <v>2308122.2799999998</v>
      </c>
      <c r="C16" s="32">
        <v>354299.82</v>
      </c>
      <c r="D16" s="33">
        <v>0</v>
      </c>
      <c r="E16" s="11">
        <v>2662422.0999999996</v>
      </c>
      <c r="F16" s="12">
        <v>7.2784687565122824E-2</v>
      </c>
      <c r="G16" s="13"/>
    </row>
    <row r="17" spans="1:7">
      <c r="A17" s="10" t="s">
        <v>13</v>
      </c>
      <c r="B17" s="32">
        <v>4363470.03</v>
      </c>
      <c r="C17" s="32">
        <v>3305273.03</v>
      </c>
      <c r="D17" s="33">
        <v>175154.44</v>
      </c>
      <c r="E17" s="11">
        <v>7843897.5000000009</v>
      </c>
      <c r="F17" s="12">
        <v>0.21443467917064998</v>
      </c>
      <c r="G17" s="13"/>
    </row>
    <row r="18" spans="1:7">
      <c r="A18" s="10" t="s">
        <v>14</v>
      </c>
      <c r="B18" s="32">
        <v>1794551.06</v>
      </c>
      <c r="C18" s="32">
        <v>4296577.18</v>
      </c>
      <c r="D18" s="33">
        <v>9947.23</v>
      </c>
      <c r="E18" s="11">
        <v>6101075.4700000007</v>
      </c>
      <c r="F18" s="12">
        <v>0.16678980838357113</v>
      </c>
      <c r="G18" s="13"/>
    </row>
    <row r="19" spans="1:7">
      <c r="A19" s="10" t="s">
        <v>15</v>
      </c>
      <c r="B19" s="32">
        <v>303593.09999999998</v>
      </c>
      <c r="C19" s="32"/>
      <c r="D19" s="33">
        <v>0</v>
      </c>
      <c r="E19" s="11">
        <v>303593.09999999998</v>
      </c>
      <c r="F19" s="12">
        <v>8.2995588604928925E-3</v>
      </c>
      <c r="G19" s="13"/>
    </row>
    <row r="20" spans="1:7" ht="13.5" thickBot="1">
      <c r="A20" s="10" t="s">
        <v>16</v>
      </c>
      <c r="B20" s="32">
        <v>-117204.35</v>
      </c>
      <c r="C20" s="34">
        <v>1285202.75</v>
      </c>
      <c r="D20" s="33">
        <v>0</v>
      </c>
      <c r="E20" s="21">
        <v>1167998.3999999999</v>
      </c>
      <c r="F20" s="12">
        <v>3.1930473616697881E-2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25360545.34</v>
      </c>
      <c r="C22" s="21">
        <v>10681946.1</v>
      </c>
      <c r="D22" s="24">
        <v>536934.65999999992</v>
      </c>
      <c r="E22" s="21">
        <v>36579426.100000001</v>
      </c>
      <c r="F22" s="25">
        <v>1</v>
      </c>
      <c r="G22" s="18"/>
    </row>
    <row r="23" spans="1:7" ht="12.75" customHeight="1">
      <c r="A23" s="39" t="s">
        <v>17</v>
      </c>
      <c r="B23" s="27">
        <v>25360545.340000007</v>
      </c>
      <c r="C23" s="27">
        <v>10681946.1</v>
      </c>
      <c r="D23" s="27">
        <v>536934.66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BuxIimQWyZph2dVj2g0obx0MiD2+cU/gys7Herv3oULrp/FeIWby/OKBaUEBZyoJCCl07M0cxcMenPVDynX+2g==" saltValue="eCbPH68M/is5/ORyjneQDw==" spinCount="100000" sheet="1" formatColumns="0"/>
  <conditionalFormatting sqref="B23:D23">
    <cfRule type="cellIs" dxfId="51" priority="1" operator="notEqual">
      <formula>B22</formula>
    </cfRule>
    <cfRule type="cellIs" dxfId="5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991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52140128.240000002</v>
      </c>
      <c r="C10" s="32">
        <v>3729874.73</v>
      </c>
      <c r="D10" s="33">
        <v>206941.9</v>
      </c>
      <c r="E10" s="11">
        <v>56076944.869999997</v>
      </c>
      <c r="F10" s="12">
        <v>0.40473616992300693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5519.86</v>
      </c>
      <c r="C12" s="32">
        <v>337477.81</v>
      </c>
      <c r="D12" s="33">
        <v>0</v>
      </c>
      <c r="E12" s="11">
        <v>342997.67</v>
      </c>
      <c r="F12" s="12">
        <v>2.4755907007798349E-3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12433030.66</v>
      </c>
      <c r="C14" s="32">
        <v>3486050.52</v>
      </c>
      <c r="D14" s="33">
        <v>722843.73</v>
      </c>
      <c r="E14" s="11">
        <v>16641924.91</v>
      </c>
      <c r="F14" s="12">
        <v>0.12011333648497464</v>
      </c>
      <c r="G14" s="13"/>
      <c r="H14" s="20"/>
      <c r="I14" s="20"/>
    </row>
    <row r="15" spans="1:9">
      <c r="A15" s="19" t="s">
        <v>11</v>
      </c>
      <c r="B15" s="32">
        <v>415264.88</v>
      </c>
      <c r="C15" s="32">
        <v>87000.19</v>
      </c>
      <c r="D15" s="33">
        <v>9753.27</v>
      </c>
      <c r="E15" s="11">
        <v>512018.34</v>
      </c>
      <c r="F15" s="12">
        <v>3.6954998590303188E-3</v>
      </c>
      <c r="G15" s="13"/>
      <c r="H15" s="20"/>
      <c r="I15" s="20"/>
    </row>
    <row r="16" spans="1:9">
      <c r="A16" s="10" t="s">
        <v>12</v>
      </c>
      <c r="B16" s="32">
        <v>13883183.439999999</v>
      </c>
      <c r="C16" s="32">
        <v>1381349.85</v>
      </c>
      <c r="D16" s="33">
        <v>3807.21</v>
      </c>
      <c r="E16" s="11">
        <v>15268340.5</v>
      </c>
      <c r="F16" s="12">
        <v>0.11019947091226635</v>
      </c>
      <c r="G16" s="13"/>
    </row>
    <row r="17" spans="1:7">
      <c r="A17" s="10" t="s">
        <v>13</v>
      </c>
      <c r="B17" s="32">
        <v>14252212.5</v>
      </c>
      <c r="C17" s="32">
        <v>8221552.8300000001</v>
      </c>
      <c r="D17" s="33">
        <v>806309.43</v>
      </c>
      <c r="E17" s="11">
        <v>23280074.759999998</v>
      </c>
      <c r="F17" s="12">
        <v>0.1680242801337844</v>
      </c>
      <c r="G17" s="13"/>
    </row>
    <row r="18" spans="1:7">
      <c r="A18" s="10" t="s">
        <v>14</v>
      </c>
      <c r="B18" s="32">
        <v>4987905.0599999996</v>
      </c>
      <c r="C18" s="32">
        <v>10841525.609999999</v>
      </c>
      <c r="D18" s="33">
        <v>63841.58</v>
      </c>
      <c r="E18" s="11">
        <v>15893272.249999998</v>
      </c>
      <c r="F18" s="12">
        <v>0.1147099249597299</v>
      </c>
      <c r="G18" s="13"/>
    </row>
    <row r="19" spans="1:7">
      <c r="A19" s="10" t="s">
        <v>15</v>
      </c>
      <c r="B19" s="32">
        <v>99820.81</v>
      </c>
      <c r="C19" s="32">
        <v>487302.98</v>
      </c>
      <c r="D19" s="33">
        <v>0</v>
      </c>
      <c r="E19" s="11">
        <v>587123.79</v>
      </c>
      <c r="F19" s="12">
        <v>4.237574543088333E-3</v>
      </c>
      <c r="G19" s="13"/>
    </row>
    <row r="20" spans="1:7" ht="13.5" thickBot="1">
      <c r="A20" s="10" t="s">
        <v>16</v>
      </c>
      <c r="B20" s="32">
        <v>0</v>
      </c>
      <c r="C20" s="34">
        <v>9949152.3300000001</v>
      </c>
      <c r="D20" s="33">
        <v>0</v>
      </c>
      <c r="E20" s="21">
        <v>9949152.3300000001</v>
      </c>
      <c r="F20" s="12">
        <v>7.1808152483339105E-2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98217065.450000018</v>
      </c>
      <c r="C22" s="21">
        <v>38521286.850000001</v>
      </c>
      <c r="D22" s="24">
        <v>1813497.12</v>
      </c>
      <c r="E22" s="21">
        <v>138551849.42000002</v>
      </c>
      <c r="F22" s="25">
        <v>0.99999999999999978</v>
      </c>
      <c r="G22" s="18"/>
    </row>
    <row r="23" spans="1:7" ht="12.75" customHeight="1">
      <c r="A23" s="39" t="s">
        <v>17</v>
      </c>
      <c r="B23" s="27">
        <v>98217065.449999973</v>
      </c>
      <c r="C23" s="27">
        <v>38521286.850000001</v>
      </c>
      <c r="D23" s="27">
        <v>1813497.1199999999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4uQaSjHKihmR6c06BhJbVx98JQpUImfyoOcQApjCB0PxMDamU/phjEk4WZCvF/EpqlTndzbeWcvwV5Gvxvt8pw==" saltValue="Mfo+5ABZdIIup43JRaXGiw==" spinCount="100000" sheet="1" formatColumns="0"/>
  <conditionalFormatting sqref="B23:D23">
    <cfRule type="cellIs" dxfId="49" priority="1" operator="notEqual">
      <formula>B22</formula>
    </cfRule>
    <cfRule type="cellIs" dxfId="4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990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34040712.969999999</v>
      </c>
      <c r="C10" s="32">
        <v>2330361.69</v>
      </c>
      <c r="D10" s="33">
        <v>248835.72</v>
      </c>
      <c r="E10" s="11">
        <v>36619910.379999995</v>
      </c>
      <c r="F10" s="12">
        <v>0.42001067707144457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229600.66</v>
      </c>
      <c r="C12" s="32">
        <v>0</v>
      </c>
      <c r="D12" s="33">
        <v>0</v>
      </c>
      <c r="E12" s="11">
        <v>229600.66</v>
      </c>
      <c r="F12" s="12">
        <v>2.6333960859532433E-3</v>
      </c>
      <c r="G12" s="13"/>
    </row>
    <row r="13" spans="1:9">
      <c r="A13" s="10" t="s">
        <v>9</v>
      </c>
      <c r="B13" s="14"/>
      <c r="C13" s="14"/>
      <c r="D13" s="15"/>
      <c r="E13" s="16"/>
      <c r="F13" s="17"/>
      <c r="G13" s="18"/>
    </row>
    <row r="14" spans="1:9">
      <c r="A14" s="19" t="s">
        <v>10</v>
      </c>
      <c r="B14" s="32">
        <v>8303454.3399999999</v>
      </c>
      <c r="C14" s="32">
        <v>557748.52</v>
      </c>
      <c r="D14" s="33">
        <v>63968.63</v>
      </c>
      <c r="E14" s="11">
        <v>8925171.4900000002</v>
      </c>
      <c r="F14" s="12">
        <v>0.10236691683825072</v>
      </c>
      <c r="G14" s="13"/>
      <c r="H14" s="20"/>
      <c r="I14" s="20"/>
    </row>
    <row r="15" spans="1:9">
      <c r="A15" s="19" t="s">
        <v>11</v>
      </c>
      <c r="B15" s="32">
        <v>700419.85</v>
      </c>
      <c r="C15" s="32">
        <v>26608.52</v>
      </c>
      <c r="D15" s="33">
        <v>226.6</v>
      </c>
      <c r="E15" s="11">
        <v>727254.97</v>
      </c>
      <c r="F15" s="12">
        <v>8.3412233723023418E-3</v>
      </c>
      <c r="G15" s="13"/>
      <c r="H15" s="20"/>
      <c r="I15" s="20"/>
    </row>
    <row r="16" spans="1:9">
      <c r="A16" s="10" t="s">
        <v>12</v>
      </c>
      <c r="B16" s="32">
        <v>8177302.7199999997</v>
      </c>
      <c r="C16" s="32">
        <v>1260083.08</v>
      </c>
      <c r="D16" s="33">
        <v>538965.37</v>
      </c>
      <c r="E16" s="11">
        <v>9976351.1699999999</v>
      </c>
      <c r="F16" s="12">
        <v>0.11442338242047327</v>
      </c>
      <c r="G16" s="13"/>
    </row>
    <row r="17" spans="1:7">
      <c r="A17" s="10" t="s">
        <v>13</v>
      </c>
      <c r="B17" s="32">
        <v>7178163.3300000001</v>
      </c>
      <c r="C17" s="32">
        <v>3376965.19</v>
      </c>
      <c r="D17" s="33">
        <v>681255.28</v>
      </c>
      <c r="E17" s="11">
        <v>11236383.799999999</v>
      </c>
      <c r="F17" s="12">
        <v>0.12887527901352039</v>
      </c>
      <c r="G17" s="13"/>
    </row>
    <row r="18" spans="1:7">
      <c r="A18" s="10" t="s">
        <v>14</v>
      </c>
      <c r="B18" s="32">
        <v>7014988.6699999999</v>
      </c>
      <c r="C18" s="32">
        <v>8104078.1399999997</v>
      </c>
      <c r="D18" s="33">
        <v>142191.15</v>
      </c>
      <c r="E18" s="11">
        <v>15261257.959999999</v>
      </c>
      <c r="F18" s="12">
        <v>0.17503842096354069</v>
      </c>
      <c r="G18" s="13"/>
    </row>
    <row r="19" spans="1:7">
      <c r="A19" s="10" t="s">
        <v>15</v>
      </c>
      <c r="B19" s="32">
        <v>21427.75</v>
      </c>
      <c r="C19" s="32">
        <v>585490.37</v>
      </c>
      <c r="D19" s="33">
        <v>0</v>
      </c>
      <c r="E19" s="11">
        <v>606918.12</v>
      </c>
      <c r="F19" s="12">
        <v>6.9610244225870293E-3</v>
      </c>
      <c r="G19" s="13"/>
    </row>
    <row r="20" spans="1:7" ht="13.5" thickBot="1">
      <c r="A20" s="10" t="s">
        <v>16</v>
      </c>
      <c r="B20" s="32"/>
      <c r="C20" s="34">
        <v>3605197.8</v>
      </c>
      <c r="D20" s="33">
        <v>0</v>
      </c>
      <c r="E20" s="21">
        <v>3605197.8</v>
      </c>
      <c r="F20" s="12">
        <v>4.134967981192756E-2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65666070.289999999</v>
      </c>
      <c r="C22" s="21">
        <v>19846533.309999999</v>
      </c>
      <c r="D22" s="24">
        <v>1675442.75</v>
      </c>
      <c r="E22" s="21">
        <v>87188046.350000009</v>
      </c>
      <c r="F22" s="25">
        <v>0.99999999999999989</v>
      </c>
      <c r="G22" s="18"/>
    </row>
    <row r="23" spans="1:7" ht="12.75" customHeight="1">
      <c r="A23" s="39" t="s">
        <v>17</v>
      </c>
      <c r="B23" s="27">
        <v>65666070.289999999</v>
      </c>
      <c r="C23" s="27">
        <v>19846533.309999999</v>
      </c>
      <c r="D23" s="27">
        <v>1675442.7500000002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Yp/LzyqG6mlLwYIpQX7TeLrMjMbtjoQXoR6lmCvk/ZRzlZXkcRUQe5RfPPlV2VgtrVf++jTyBAJ7MgNekjgdDQ==" saltValue="PnWpwTKxedc05C5ZADZ1Sg==" spinCount="100000" sheet="1" formatColumns="0"/>
  <conditionalFormatting sqref="B23:D23">
    <cfRule type="cellIs" dxfId="47" priority="1" operator="notEqual">
      <formula>B22</formula>
    </cfRule>
    <cfRule type="cellIs" dxfId="4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Z1000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26">
      <c r="A1" s="223"/>
      <c r="B1" s="225"/>
      <c r="C1" s="226" t="s">
        <v>989</v>
      </c>
      <c r="D1" s="225"/>
      <c r="E1" s="225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>
      <c r="A2" s="223"/>
      <c r="B2" s="225"/>
      <c r="C2" s="226" t="s">
        <v>0</v>
      </c>
      <c r="D2" s="225"/>
      <c r="E2" s="225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>
      <c r="A3" s="223"/>
      <c r="B3" s="225"/>
      <c r="C3" s="226" t="s">
        <v>1</v>
      </c>
      <c r="D3" s="225"/>
      <c r="E3" s="225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>
      <c r="A4" s="223"/>
      <c r="B4" s="225"/>
      <c r="C4" s="251" t="s">
        <v>1166</v>
      </c>
      <c r="D4" s="225"/>
      <c r="E4" s="225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>
      <c r="A5" s="229"/>
      <c r="B5" s="230"/>
      <c r="C5" s="230"/>
      <c r="D5" s="230"/>
      <c r="E5" s="223"/>
      <c r="F5" s="227" t="s">
        <v>2</v>
      </c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13.5" thickBot="1">
      <c r="A6" s="229"/>
      <c r="B6" s="229"/>
      <c r="C6" s="229"/>
      <c r="D6" s="223"/>
      <c r="E6" s="223"/>
      <c r="F6" s="223" t="s">
        <v>1167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26" ht="14.25" customHeight="1" thickBot="1">
      <c r="A8" s="283"/>
      <c r="B8" s="284"/>
      <c r="C8" s="284"/>
      <c r="D8" s="285"/>
      <c r="E8" s="284"/>
      <c r="F8" s="286"/>
    </row>
    <row r="9" spans="1:26">
      <c r="A9" s="231"/>
      <c r="B9" s="254"/>
      <c r="C9" s="255"/>
      <c r="D9" s="233"/>
      <c r="E9" s="232"/>
      <c r="F9" s="234"/>
      <c r="G9" s="235" t="s">
        <v>5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>
      <c r="A10" s="236" t="s">
        <v>6</v>
      </c>
      <c r="B10" s="256">
        <v>8669282.6999999993</v>
      </c>
      <c r="C10" s="257">
        <v>1811996.47</v>
      </c>
      <c r="D10" s="253">
        <v>74300</v>
      </c>
      <c r="E10" s="237">
        <v>10555579.17</v>
      </c>
      <c r="F10" s="238">
        <v>0.42081803702670134</v>
      </c>
      <c r="G10" s="228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>
      <c r="A11" s="236" t="s">
        <v>7</v>
      </c>
      <c r="B11" s="256">
        <v>0</v>
      </c>
      <c r="C11" s="257">
        <v>0</v>
      </c>
      <c r="D11" s="253">
        <v>0</v>
      </c>
      <c r="E11" s="237">
        <v>0</v>
      </c>
      <c r="F11" s="238">
        <v>0</v>
      </c>
      <c r="G11" s="228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>
      <c r="A12" s="236" t="s">
        <v>8</v>
      </c>
      <c r="B12" s="256">
        <v>0</v>
      </c>
      <c r="C12" s="257">
        <v>0</v>
      </c>
      <c r="D12" s="253">
        <v>0</v>
      </c>
      <c r="E12" s="237">
        <v>0</v>
      </c>
      <c r="F12" s="238">
        <v>0</v>
      </c>
      <c r="G12" s="228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>
      <c r="A13" s="236" t="s">
        <v>9</v>
      </c>
      <c r="B13" s="256">
        <v>0</v>
      </c>
      <c r="C13" s="257">
        <v>0</v>
      </c>
      <c r="D13" s="253">
        <v>0</v>
      </c>
      <c r="E13" s="239"/>
      <c r="F13" s="240"/>
      <c r="G13" s="228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>
      <c r="A14" s="252" t="s">
        <v>10</v>
      </c>
      <c r="B14" s="256">
        <v>2082837.66</v>
      </c>
      <c r="C14" s="257">
        <v>312978.61</v>
      </c>
      <c r="D14" s="253">
        <v>122157.48</v>
      </c>
      <c r="E14" s="237">
        <v>2517973.75</v>
      </c>
      <c r="F14" s="238">
        <v>0.1003837642344889</v>
      </c>
      <c r="G14" s="228"/>
      <c r="H14" s="241"/>
      <c r="I14" s="241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>
      <c r="A15" s="252" t="s">
        <v>11</v>
      </c>
      <c r="B15" s="256">
        <v>23307.31</v>
      </c>
      <c r="C15" s="257">
        <v>56353.19</v>
      </c>
      <c r="D15" s="253">
        <v>0</v>
      </c>
      <c r="E15" s="237">
        <v>79660.5</v>
      </c>
      <c r="F15" s="238">
        <v>3.1758158125363713E-3</v>
      </c>
      <c r="G15" s="228"/>
      <c r="H15" s="241"/>
      <c r="I15" s="241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>
      <c r="A16" s="236" t="s">
        <v>12</v>
      </c>
      <c r="B16" s="256">
        <v>2258876.67</v>
      </c>
      <c r="C16" s="257">
        <v>606803.12</v>
      </c>
      <c r="D16" s="253">
        <v>42928.18</v>
      </c>
      <c r="E16" s="237">
        <v>2908607.97</v>
      </c>
      <c r="F16" s="238">
        <v>0.11595713287759073</v>
      </c>
      <c r="G16" s="228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>
      <c r="A17" s="236" t="s">
        <v>13</v>
      </c>
      <c r="B17" s="256">
        <v>3352984.59</v>
      </c>
      <c r="C17" s="257">
        <v>1349714.99</v>
      </c>
      <c r="D17" s="253">
        <v>123730.24000000001</v>
      </c>
      <c r="E17" s="237">
        <v>4826429.82</v>
      </c>
      <c r="F17" s="238">
        <v>0.19241471168839103</v>
      </c>
      <c r="G17" s="228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>
      <c r="A18" s="236" t="s">
        <v>14</v>
      </c>
      <c r="B18" s="256">
        <v>437079.24</v>
      </c>
      <c r="C18" s="257">
        <v>2679856.17</v>
      </c>
      <c r="D18" s="253">
        <v>0</v>
      </c>
      <c r="E18" s="237">
        <v>3116935.41</v>
      </c>
      <c r="F18" s="238">
        <v>0.12426249849966467</v>
      </c>
      <c r="G18" s="228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>
      <c r="A19" s="236" t="s">
        <v>15</v>
      </c>
      <c r="B19" s="256">
        <v>0</v>
      </c>
      <c r="C19" s="257">
        <v>19345.419999999998</v>
      </c>
      <c r="D19" s="253">
        <v>0</v>
      </c>
      <c r="E19" s="237">
        <v>19345.419999999998</v>
      </c>
      <c r="F19" s="238">
        <v>7.7124159070251076E-4</v>
      </c>
      <c r="G19" s="228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13.5" thickBot="1">
      <c r="A20" s="236" t="s">
        <v>16</v>
      </c>
      <c r="B20" s="258">
        <v>0</v>
      </c>
      <c r="C20" s="259">
        <v>1058944.05</v>
      </c>
      <c r="D20" s="253">
        <v>0</v>
      </c>
      <c r="E20" s="242">
        <v>1058944.05</v>
      </c>
      <c r="F20" s="238">
        <v>4.2216798269924312E-2</v>
      </c>
      <c r="G20" s="228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>
      <c r="A21" s="243"/>
      <c r="B21" s="239"/>
      <c r="C21" s="239"/>
      <c r="D21" s="233"/>
      <c r="E21" s="239"/>
      <c r="F21" s="234"/>
      <c r="G21" s="228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13.5" thickBot="1">
      <c r="A22" s="244" t="s">
        <v>4</v>
      </c>
      <c r="B22" s="242">
        <v>16824368.169999998</v>
      </c>
      <c r="C22" s="242">
        <v>7895992.0199999996</v>
      </c>
      <c r="D22" s="245">
        <v>363115.89999999997</v>
      </c>
      <c r="E22" s="242">
        <v>25083476.090000004</v>
      </c>
      <c r="F22" s="246">
        <v>0.99999999999999967</v>
      </c>
      <c r="G22" s="228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12.75" customHeight="1">
      <c r="A23" s="247" t="s">
        <v>17</v>
      </c>
      <c r="B23" s="248">
        <v>16824368.170000002</v>
      </c>
      <c r="C23" s="248">
        <v>7895992.0199999986</v>
      </c>
      <c r="D23" s="248">
        <v>363115.9</v>
      </c>
      <c r="E23" s="229"/>
      <c r="F23" s="249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12.75" customHeight="1">
      <c r="A24" s="250"/>
      <c r="B24" s="229"/>
      <c r="C24" s="229"/>
      <c r="D24" s="229"/>
      <c r="E24" s="229"/>
      <c r="F24" s="249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>
      <c r="A25" s="224" t="s">
        <v>18</v>
      </c>
      <c r="B25" s="228"/>
      <c r="C25" s="228"/>
      <c r="D25" s="228"/>
      <c r="E25" s="228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>
      <c r="A26" s="223"/>
      <c r="B26" s="228"/>
      <c r="C26" s="228"/>
      <c r="D26" s="228"/>
      <c r="E26" s="228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>
      <c r="A27" s="223"/>
      <c r="B27" s="228"/>
      <c r="C27" s="228"/>
      <c r="D27" s="228"/>
      <c r="E27" s="228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>
      <c r="A28" s="223"/>
      <c r="B28" s="228"/>
      <c r="C28" s="228"/>
      <c r="D28" s="228"/>
      <c r="E28" s="228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>
      <c r="A29" s="223"/>
      <c r="B29" s="228"/>
      <c r="C29" s="228"/>
      <c r="D29" s="228"/>
      <c r="E29" s="228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>
      <c r="A30" s="223"/>
      <c r="B30" s="228"/>
      <c r="C30" s="228"/>
      <c r="D30" s="228"/>
      <c r="E30" s="228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>
      <c r="A31" s="223"/>
      <c r="B31" s="228"/>
      <c r="C31" s="228"/>
      <c r="D31" s="228"/>
      <c r="E31" s="22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>
      <c r="A32" s="223"/>
      <c r="B32" s="228"/>
      <c r="C32" s="228"/>
      <c r="D32" s="228"/>
      <c r="E32" s="228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>
      <c r="A33" s="223"/>
      <c r="B33" s="228"/>
      <c r="C33" s="228"/>
      <c r="D33" s="228"/>
      <c r="E33" s="228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>
      <c r="A34" s="223"/>
      <c r="B34" s="228"/>
      <c r="C34" s="228"/>
      <c r="D34" s="228"/>
      <c r="E34" s="2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>
      <c r="A35" s="223"/>
      <c r="B35" s="228"/>
      <c r="C35" s="228"/>
      <c r="D35" s="228"/>
      <c r="E35" s="22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>
      <c r="A36" s="223"/>
      <c r="B36" s="228"/>
      <c r="C36" s="228"/>
      <c r="D36" s="228"/>
      <c r="E36" s="228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</row>
    <row r="60" spans="1:26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</row>
    <row r="61" spans="1:26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</row>
    <row r="62" spans="1:26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</row>
    <row r="63" spans="1:26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</row>
    <row r="65" spans="1:26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</row>
    <row r="66" spans="1:26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</row>
    <row r="67" spans="1:26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</row>
    <row r="68" spans="1:26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</row>
    <row r="69" spans="1:26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</row>
    <row r="70" spans="1:26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</row>
    <row r="71" spans="1:26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</row>
    <row r="72" spans="1:26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</row>
    <row r="73" spans="1:26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</row>
    <row r="74" spans="1:26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  <row r="930" spans="1:26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</row>
    <row r="931" spans="1:26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</row>
    <row r="932" spans="1:26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</row>
    <row r="933" spans="1:26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</row>
    <row r="934" spans="1:26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</row>
    <row r="935" spans="1:26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</row>
    <row r="936" spans="1:26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</row>
    <row r="937" spans="1:26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</row>
    <row r="938" spans="1:26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</row>
    <row r="939" spans="1:26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</row>
    <row r="940" spans="1:26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</row>
    <row r="941" spans="1:26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</row>
    <row r="942" spans="1:26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</row>
    <row r="943" spans="1:26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</row>
    <row r="944" spans="1:26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</row>
    <row r="945" spans="1:26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</row>
    <row r="946" spans="1:26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</row>
    <row r="947" spans="1:26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</row>
    <row r="948" spans="1:26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</row>
    <row r="949" spans="1:26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</row>
    <row r="950" spans="1:26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</row>
    <row r="951" spans="1:26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</row>
    <row r="952" spans="1:26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</row>
    <row r="953" spans="1:26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</row>
    <row r="954" spans="1:26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</row>
    <row r="955" spans="1:26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</row>
    <row r="956" spans="1:26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</row>
    <row r="957" spans="1:26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</row>
    <row r="958" spans="1:26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</row>
    <row r="959" spans="1:26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</row>
    <row r="960" spans="1:26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</row>
    <row r="961" spans="1:26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</row>
    <row r="962" spans="1:26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</row>
    <row r="963" spans="1:26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</row>
    <row r="964" spans="1:26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</row>
    <row r="965" spans="1:26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</row>
    <row r="966" spans="1:26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</row>
    <row r="967" spans="1:26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</row>
    <row r="968" spans="1:26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</row>
    <row r="969" spans="1:26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</row>
    <row r="970" spans="1:26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</row>
    <row r="971" spans="1:26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</row>
    <row r="972" spans="1:26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</row>
    <row r="973" spans="1:26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</row>
    <row r="974" spans="1:26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</row>
    <row r="975" spans="1:26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</row>
    <row r="976" spans="1:26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</row>
    <row r="977" spans="1:26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</row>
    <row r="978" spans="1:26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</row>
    <row r="979" spans="1:26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</row>
    <row r="980" spans="1:26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</row>
    <row r="981" spans="1:26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</row>
    <row r="982" spans="1:26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</row>
    <row r="983" spans="1:26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</row>
    <row r="984" spans="1:26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</row>
    <row r="985" spans="1:26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</row>
    <row r="986" spans="1:26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</row>
    <row r="987" spans="1:26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</row>
    <row r="988" spans="1:26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</row>
    <row r="989" spans="1:26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</row>
    <row r="990" spans="1:26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</row>
    <row r="991" spans="1:26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</row>
    <row r="992" spans="1:26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</row>
    <row r="993" spans="1:26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</row>
    <row r="994" spans="1:26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</row>
    <row r="995" spans="1:26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</row>
    <row r="996" spans="1:26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</row>
    <row r="997" spans="1:26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</row>
    <row r="998" spans="1:26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</row>
    <row r="999" spans="1:26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</row>
    <row r="1000" spans="1:26">
      <c r="A1000" s="223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23"/>
      <c r="Z1000" s="223"/>
    </row>
  </sheetData>
  <sheetProtection algorithmName="SHA-512" hashValue="HeM/Fo3kmKDM/WH4ab7xiBQUBDT+Xmd5X5u7W5hOyuiZ0AZVFvY7O5VT5djS9iGi6opugxB4yLmV0QHOUOl3fg==" saltValue="qqDXPkfcc1x6i2Dr7vxs4g==" spinCount="100000" sheet="1" formatColumns="0"/>
  <conditionalFormatting sqref="B23:D23">
    <cfRule type="cellIs" dxfId="45" priority="1" operator="notEqual">
      <formula>B22</formula>
    </cfRule>
    <cfRule type="cellIs" dxfId="4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988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8404164.5899999999</v>
      </c>
      <c r="C10" s="32">
        <v>453933.53</v>
      </c>
      <c r="D10" s="33">
        <v>312854</v>
      </c>
      <c r="E10" s="11">
        <v>9170952.1199999992</v>
      </c>
      <c r="F10" s="12">
        <v>0.25661141260047154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1005.7</v>
      </c>
      <c r="C12" s="32">
        <v>8441.9699999999993</v>
      </c>
      <c r="D12" s="33">
        <v>0</v>
      </c>
      <c r="E12" s="11">
        <v>9447.67</v>
      </c>
      <c r="F12" s="12">
        <v>2.6435422546760575E-4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3026175.79</v>
      </c>
      <c r="C14" s="32">
        <v>556700.63</v>
      </c>
      <c r="D14" s="33">
        <v>15718.75</v>
      </c>
      <c r="E14" s="11">
        <v>3598595.17</v>
      </c>
      <c r="F14" s="12">
        <v>0.10069189958336998</v>
      </c>
      <c r="G14" s="13"/>
      <c r="H14" s="20"/>
      <c r="I14" s="20"/>
    </row>
    <row r="15" spans="1:9">
      <c r="A15" s="19" t="s">
        <v>11</v>
      </c>
      <c r="B15" s="32">
        <v>367537.82</v>
      </c>
      <c r="C15" s="32">
        <v>33821.79</v>
      </c>
      <c r="D15" s="33">
        <v>0</v>
      </c>
      <c r="E15" s="11">
        <v>401359.61</v>
      </c>
      <c r="F15" s="12">
        <v>1.1230399541424532E-2</v>
      </c>
      <c r="G15" s="13"/>
      <c r="H15" s="20"/>
      <c r="I15" s="20"/>
    </row>
    <row r="16" spans="1:9">
      <c r="A16" s="10" t="s">
        <v>12</v>
      </c>
      <c r="B16" s="32">
        <v>4452452.22</v>
      </c>
      <c r="C16" s="32">
        <v>418168.02</v>
      </c>
      <c r="D16" s="33">
        <v>0</v>
      </c>
      <c r="E16" s="11">
        <v>4870620.24</v>
      </c>
      <c r="F16" s="12">
        <v>0.1362842945500895</v>
      </c>
      <c r="G16" s="13"/>
    </row>
    <row r="17" spans="1:7">
      <c r="A17" s="10" t="s">
        <v>13</v>
      </c>
      <c r="B17" s="32">
        <v>5374457.1500000004</v>
      </c>
      <c r="C17" s="32">
        <v>3052650.36</v>
      </c>
      <c r="D17" s="33">
        <v>8126.13</v>
      </c>
      <c r="E17" s="11">
        <v>8435233.6400000006</v>
      </c>
      <c r="F17" s="12">
        <v>0.23602535392752846</v>
      </c>
      <c r="G17" s="13"/>
    </row>
    <row r="18" spans="1:7">
      <c r="A18" s="10" t="s">
        <v>14</v>
      </c>
      <c r="B18" s="32">
        <v>1047556.56</v>
      </c>
      <c r="C18" s="32">
        <v>3435350.94</v>
      </c>
      <c r="D18" s="33">
        <v>0</v>
      </c>
      <c r="E18" s="11">
        <v>4482907.5</v>
      </c>
      <c r="F18" s="12">
        <v>0.12543574659206141</v>
      </c>
      <c r="G18" s="13"/>
    </row>
    <row r="19" spans="1:7">
      <c r="A19" s="10" t="s">
        <v>15</v>
      </c>
      <c r="B19" s="32">
        <v>0</v>
      </c>
      <c r="C19" s="32">
        <v>0</v>
      </c>
      <c r="D19" s="33">
        <v>0</v>
      </c>
      <c r="E19" s="11">
        <v>0</v>
      </c>
      <c r="F19" s="12">
        <v>0</v>
      </c>
      <c r="G19" s="13"/>
    </row>
    <row r="20" spans="1:7" ht="13.5" thickBot="1">
      <c r="A20" s="10" t="s">
        <v>16</v>
      </c>
      <c r="B20" s="32">
        <v>0</v>
      </c>
      <c r="C20" s="34">
        <v>4769560</v>
      </c>
      <c r="D20" s="33">
        <v>0</v>
      </c>
      <c r="E20" s="21">
        <v>4769560</v>
      </c>
      <c r="F20" s="12">
        <v>0.1334565389795869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22673349.829999994</v>
      </c>
      <c r="C22" s="21">
        <v>12728627.24</v>
      </c>
      <c r="D22" s="24">
        <v>336698.88</v>
      </c>
      <c r="E22" s="21">
        <v>35738675.950000003</v>
      </c>
      <c r="F22" s="25">
        <v>0.99999999999999989</v>
      </c>
      <c r="G22" s="18"/>
    </row>
    <row r="23" spans="1:7" ht="12.75" customHeight="1">
      <c r="A23" s="39" t="s">
        <v>17</v>
      </c>
      <c r="B23" s="27">
        <v>22673349.830000002</v>
      </c>
      <c r="C23" s="27">
        <v>12728627.24</v>
      </c>
      <c r="D23" s="27">
        <v>336698.88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hdYi8mmZnEkG/d7SPa1pWD3fx0a+xzK37mxiWGX3zQUot5OmdZ2rHYSwLBcsPa3+JCEuAuNHrpgnZuvBggtJVw==" saltValue="kpedtWJt1psBCtvXqrG3KA==" spinCount="100000" sheet="1" formatColumns="0"/>
  <conditionalFormatting sqref="B23:D23">
    <cfRule type="cellIs" dxfId="43" priority="1" operator="notEqual">
      <formula>B22</formula>
    </cfRule>
    <cfRule type="cellIs" dxfId="4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  <pageSetUpPr fitToPage="1"/>
  </sheetPr>
  <dimension ref="A1:I36"/>
  <sheetViews>
    <sheetView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987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18544690.800000001</v>
      </c>
      <c r="C10" s="32">
        <v>899526.31</v>
      </c>
      <c r="D10" s="33">
        <v>105763.59</v>
      </c>
      <c r="E10" s="11">
        <v>19549980.699999999</v>
      </c>
      <c r="F10" s="12">
        <v>0.38906308231003389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1902765.24</v>
      </c>
      <c r="C14" s="32">
        <v>737880.49</v>
      </c>
      <c r="D14" s="33">
        <v>10</v>
      </c>
      <c r="E14" s="11">
        <v>2640655.73</v>
      </c>
      <c r="F14" s="12">
        <v>5.2551543318579981E-2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1195</v>
      </c>
      <c r="D15" s="33">
        <v>0</v>
      </c>
      <c r="E15" s="11">
        <v>1195</v>
      </c>
      <c r="F15" s="12">
        <v>2.3781628764497477E-5</v>
      </c>
      <c r="G15" s="13"/>
      <c r="H15" s="20"/>
      <c r="I15" s="20"/>
    </row>
    <row r="16" spans="1:9">
      <c r="A16" s="10" t="s">
        <v>12</v>
      </c>
      <c r="B16" s="32">
        <v>4000013.29</v>
      </c>
      <c r="C16" s="32">
        <v>248153.01</v>
      </c>
      <c r="D16" s="33">
        <v>4988.3599999999997</v>
      </c>
      <c r="E16" s="11">
        <v>4253154.66</v>
      </c>
      <c r="F16" s="12">
        <v>8.4641795148211282E-2</v>
      </c>
      <c r="G16" s="13"/>
    </row>
    <row r="17" spans="1:7">
      <c r="A17" s="10" t="s">
        <v>13</v>
      </c>
      <c r="B17" s="32">
        <v>10269515.029999999</v>
      </c>
      <c r="C17" s="32">
        <v>4410588.72</v>
      </c>
      <c r="D17" s="33">
        <v>6923.73</v>
      </c>
      <c r="E17" s="11">
        <v>14687027.48</v>
      </c>
      <c r="F17" s="12">
        <v>0.29228571981868862</v>
      </c>
      <c r="G17" s="13"/>
    </row>
    <row r="18" spans="1:7">
      <c r="A18" s="10" t="s">
        <v>14</v>
      </c>
      <c r="B18" s="32">
        <v>1856806.84</v>
      </c>
      <c r="C18" s="32">
        <v>4547999.82</v>
      </c>
      <c r="D18" s="33">
        <v>0</v>
      </c>
      <c r="E18" s="11">
        <v>6404806.6600000001</v>
      </c>
      <c r="F18" s="12">
        <v>0.12746170234016821</v>
      </c>
      <c r="G18" s="13"/>
    </row>
    <row r="19" spans="1:7">
      <c r="A19" s="10" t="s">
        <v>15</v>
      </c>
      <c r="B19" s="32">
        <v>0</v>
      </c>
      <c r="C19" s="32">
        <v>1043640.25</v>
      </c>
      <c r="D19" s="33">
        <v>0</v>
      </c>
      <c r="E19" s="11">
        <v>1043640.25</v>
      </c>
      <c r="F19" s="12">
        <v>2.0769426769194424E-2</v>
      </c>
      <c r="G19" s="13"/>
    </row>
    <row r="20" spans="1:7" ht="13.5" thickBot="1">
      <c r="A20" s="10" t="s">
        <v>16</v>
      </c>
      <c r="B20" s="32">
        <v>0</v>
      </c>
      <c r="C20" s="34">
        <v>1668410.69</v>
      </c>
      <c r="D20" s="33">
        <v>0</v>
      </c>
      <c r="E20" s="21">
        <v>1668410.69</v>
      </c>
      <c r="F20" s="12">
        <v>3.3202948666359061E-2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36573791.200000003</v>
      </c>
      <c r="C22" s="21">
        <v>13557394.289999999</v>
      </c>
      <c r="D22" s="24">
        <v>117685.68</v>
      </c>
      <c r="E22" s="21">
        <v>50248871.170000002</v>
      </c>
      <c r="F22" s="25">
        <v>1</v>
      </c>
      <c r="G22" s="18"/>
    </row>
    <row r="23" spans="1:7" ht="12.75" customHeight="1">
      <c r="A23" s="39" t="s">
        <v>17</v>
      </c>
      <c r="B23" s="27">
        <v>36573791.200000003</v>
      </c>
      <c r="C23" s="27">
        <v>13557394.290000003</v>
      </c>
      <c r="D23" s="27">
        <v>117685.68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b4mqnn+4jzKaEWWRpA+k/zUwJ1q+FBH1BnXsmOPXbgszvH7vK2UhrX7p6AkT/1suK4n8PLAhr/g+yvCYULlhmQ==" saltValue="iGX1g4sinya3+SKNJ3ZViQ==" spinCount="100000" sheet="1" formatColumns="0"/>
  <conditionalFormatting sqref="B23:D23">
    <cfRule type="cellIs" dxfId="41" priority="1" operator="notEqual">
      <formula>B22</formula>
    </cfRule>
    <cfRule type="cellIs" dxfId="4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986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139746408.25999987</v>
      </c>
      <c r="C10" s="32">
        <v>7286800.6699999999</v>
      </c>
      <c r="D10" s="33">
        <v>2025290.5899999996</v>
      </c>
      <c r="E10" s="11">
        <v>149058499.51999998</v>
      </c>
      <c r="F10" s="12">
        <v>0.41236083098622184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1497680.8600000006</v>
      </c>
      <c r="C12" s="32">
        <v>430592.14000000007</v>
      </c>
      <c r="D12" s="33">
        <v>13525.39</v>
      </c>
      <c r="E12" s="11">
        <v>1941798.39</v>
      </c>
      <c r="F12" s="12">
        <v>5.3718613852051459E-3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26972510.479999993</v>
      </c>
      <c r="C14" s="32">
        <v>5180059.93</v>
      </c>
      <c r="D14" s="33">
        <v>1570947.3900000001</v>
      </c>
      <c r="E14" s="11">
        <v>33723517.799999997</v>
      </c>
      <c r="F14" s="12">
        <v>9.3293960884939436E-2</v>
      </c>
      <c r="G14" s="13"/>
      <c r="H14" s="20"/>
      <c r="I14" s="20"/>
    </row>
    <row r="15" spans="1:9">
      <c r="A15" s="19" t="s">
        <v>11</v>
      </c>
      <c r="B15" s="32">
        <v>1282523.5299999998</v>
      </c>
      <c r="C15" s="32">
        <v>954848.77999999991</v>
      </c>
      <c r="D15" s="33">
        <v>23599.34</v>
      </c>
      <c r="E15" s="11">
        <v>2260971.65</v>
      </c>
      <c r="F15" s="12">
        <v>6.2548338500159964E-3</v>
      </c>
      <c r="G15" s="13"/>
      <c r="H15" s="20"/>
      <c r="I15" s="20"/>
    </row>
    <row r="16" spans="1:9">
      <c r="A16" s="10" t="s">
        <v>12</v>
      </c>
      <c r="B16" s="32">
        <v>30837749.679999992</v>
      </c>
      <c r="C16" s="32">
        <v>2367685.89</v>
      </c>
      <c r="D16" s="33">
        <v>501759.49000000005</v>
      </c>
      <c r="E16" s="11">
        <v>33707195.060000002</v>
      </c>
      <c r="F16" s="12">
        <v>9.3248805065901649E-2</v>
      </c>
      <c r="G16" s="13"/>
    </row>
    <row r="17" spans="1:7">
      <c r="A17" s="10" t="s">
        <v>13</v>
      </c>
      <c r="B17" s="32">
        <v>44748994.36999999</v>
      </c>
      <c r="C17" s="32">
        <v>38627672.360000007</v>
      </c>
      <c r="D17" s="33">
        <v>2078992.77</v>
      </c>
      <c r="E17" s="11">
        <v>85455659.499999985</v>
      </c>
      <c r="F17" s="12">
        <v>0.23640763108022209</v>
      </c>
      <c r="G17" s="13"/>
    </row>
    <row r="18" spans="1:7">
      <c r="A18" s="10" t="s">
        <v>14</v>
      </c>
      <c r="B18" s="32">
        <v>26568955.589999992</v>
      </c>
      <c r="C18" s="32">
        <v>23651739.959999993</v>
      </c>
      <c r="D18" s="33">
        <v>212159.35</v>
      </c>
      <c r="E18" s="11">
        <v>50432854.899999999</v>
      </c>
      <c r="F18" s="12">
        <v>0.13951927614017856</v>
      </c>
      <c r="G18" s="13"/>
    </row>
    <row r="19" spans="1:7">
      <c r="A19" s="10" t="s">
        <v>15</v>
      </c>
      <c r="B19" s="32">
        <v>651811.86</v>
      </c>
      <c r="C19" s="32">
        <v>602812.13</v>
      </c>
      <c r="D19" s="33">
        <v>0</v>
      </c>
      <c r="E19" s="11">
        <v>1254623.99</v>
      </c>
      <c r="F19" s="12">
        <v>3.4708372401282129E-3</v>
      </c>
      <c r="G19" s="13"/>
    </row>
    <row r="20" spans="1:7" ht="13.5" thickBot="1">
      <c r="A20" s="10" t="s">
        <v>16</v>
      </c>
      <c r="B20" s="32">
        <v>-433521.4</v>
      </c>
      <c r="C20" s="34">
        <v>4074293.35</v>
      </c>
      <c r="D20" s="33">
        <v>0</v>
      </c>
      <c r="E20" s="21">
        <v>3640771.95</v>
      </c>
      <c r="F20" s="12">
        <v>1.0071963367187178E-2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271873113.23000002</v>
      </c>
      <c r="C22" s="21">
        <v>83176505.209999979</v>
      </c>
      <c r="D22" s="24">
        <v>6426274.3200000003</v>
      </c>
      <c r="E22" s="21">
        <v>361475892.75999993</v>
      </c>
      <c r="F22" s="25">
        <v>1</v>
      </c>
      <c r="G22" s="18"/>
    </row>
    <row r="23" spans="1:7" ht="12.75" customHeight="1">
      <c r="A23" s="39" t="s">
        <v>17</v>
      </c>
      <c r="B23" s="27">
        <v>271873113.23000002</v>
      </c>
      <c r="C23" s="27">
        <v>83176505.210000008</v>
      </c>
      <c r="D23" s="27">
        <v>6426274.3200000003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M6ZxSa6qSg4c4mOJCe/+Q8tyNICfieAOmQU9kqnXPfr8f89u8UvADB0IVFx9d9NDuIcptw1Zo5TiY4DsGe9x1A==" saltValue="Ti6EBgTSz1mfRVjosYEGaw==" spinCount="100000" sheet="1" formatColumns="0"/>
  <conditionalFormatting sqref="B23:D23">
    <cfRule type="cellIs" dxfId="39" priority="1" operator="notEqual">
      <formula>B22</formula>
    </cfRule>
    <cfRule type="cellIs" dxfId="3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1133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3283511.98</v>
      </c>
      <c r="C10" s="32">
        <v>292943.48999999993</v>
      </c>
      <c r="D10" s="33">
        <v>152743.46</v>
      </c>
      <c r="E10" s="11">
        <v>3729198.9299999997</v>
      </c>
      <c r="F10" s="12">
        <v>0.30106021138383848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256600.23</v>
      </c>
      <c r="C12" s="32">
        <v>31927.16</v>
      </c>
      <c r="D12" s="33">
        <v>0</v>
      </c>
      <c r="E12" s="11">
        <v>288527.39</v>
      </c>
      <c r="F12" s="12">
        <v>2.3292969523464713E-2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1005074.9</v>
      </c>
      <c r="C14" s="32">
        <v>608193.07999999996</v>
      </c>
      <c r="D14" s="33">
        <v>114701.19</v>
      </c>
      <c r="E14" s="11">
        <v>1727969.17</v>
      </c>
      <c r="F14" s="12">
        <v>0.13949986936871614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0</v>
      </c>
      <c r="D15" s="33">
        <v>0</v>
      </c>
      <c r="E15" s="11">
        <v>0</v>
      </c>
      <c r="F15" s="12">
        <v>0</v>
      </c>
      <c r="G15" s="13"/>
      <c r="H15" s="20"/>
      <c r="I15" s="20"/>
    </row>
    <row r="16" spans="1:9">
      <c r="A16" s="10" t="s">
        <v>12</v>
      </c>
      <c r="B16" s="32">
        <v>1491897.1</v>
      </c>
      <c r="C16" s="32">
        <v>54521.91</v>
      </c>
      <c r="D16" s="33">
        <v>1442.21</v>
      </c>
      <c r="E16" s="11">
        <v>1547861.22</v>
      </c>
      <c r="F16" s="12">
        <v>0.12495965885253704</v>
      </c>
      <c r="G16" s="13"/>
    </row>
    <row r="17" spans="1:7">
      <c r="A17" s="10" t="s">
        <v>13</v>
      </c>
      <c r="B17" s="32">
        <v>1575240.94</v>
      </c>
      <c r="C17" s="32">
        <v>631455.19999999995</v>
      </c>
      <c r="D17" s="33">
        <v>1427.68</v>
      </c>
      <c r="E17" s="11">
        <v>2208123.8199999998</v>
      </c>
      <c r="F17" s="12">
        <v>0.17826300942623324</v>
      </c>
      <c r="G17" s="13"/>
    </row>
    <row r="18" spans="1:7">
      <c r="A18" s="10" t="s">
        <v>14</v>
      </c>
      <c r="B18" s="32">
        <v>605781.06999999995</v>
      </c>
      <c r="C18" s="32">
        <v>1478687.04</v>
      </c>
      <c r="D18" s="33">
        <v>96933.770000000019</v>
      </c>
      <c r="E18" s="11">
        <v>2181401.88</v>
      </c>
      <c r="F18" s="12">
        <v>0.17610573300950258</v>
      </c>
      <c r="G18" s="13"/>
    </row>
    <row r="19" spans="1:7">
      <c r="A19" s="10" t="s">
        <v>15</v>
      </c>
      <c r="B19" s="32">
        <v>0</v>
      </c>
      <c r="C19" s="32">
        <v>403804.96</v>
      </c>
      <c r="D19" s="33">
        <v>0</v>
      </c>
      <c r="E19" s="11">
        <v>403804.96</v>
      </c>
      <c r="F19" s="12">
        <v>3.2599389010186823E-2</v>
      </c>
      <c r="G19" s="13"/>
    </row>
    <row r="20" spans="1:7" ht="13.5" thickBot="1">
      <c r="A20" s="10" t="s">
        <v>16</v>
      </c>
      <c r="B20" s="32">
        <v>0</v>
      </c>
      <c r="C20" s="34">
        <v>300000</v>
      </c>
      <c r="D20" s="33">
        <v>0</v>
      </c>
      <c r="E20" s="21">
        <v>300000</v>
      </c>
      <c r="F20" s="12">
        <v>2.4219159425520793E-2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8218106.2200000007</v>
      </c>
      <c r="C22" s="21">
        <v>3801532.84</v>
      </c>
      <c r="D22" s="24">
        <v>367248.31000000006</v>
      </c>
      <c r="E22" s="21">
        <v>12386887.370000001</v>
      </c>
      <c r="F22" s="25">
        <v>0.99999999999999978</v>
      </c>
      <c r="G22" s="18"/>
    </row>
    <row r="23" spans="1:7" ht="12.75" customHeight="1">
      <c r="A23" s="39" t="s">
        <v>17</v>
      </c>
      <c r="B23" s="27">
        <v>8218106.2199999997</v>
      </c>
      <c r="C23" s="27">
        <v>3801532.8400000003</v>
      </c>
      <c r="D23" s="27">
        <v>367248.31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j0LNF32nQVO4Q5VjqZf+MnvE9gegq/yvbi32zKyPvuvqi2VHCCbhnvURu3tXMPaxjcQis61HOYbErVWgsQkz7A==" saltValue="Ifc7tvI/GH1foHZi+2gFNw==" spinCount="100000" sheet="1" formatColumns="0"/>
  <conditionalFormatting sqref="B23:D23">
    <cfRule type="cellIs" dxfId="35" priority="1" operator="notEqual">
      <formula>B22</formula>
    </cfRule>
    <cfRule type="cellIs" dxfId="3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985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11362331.039999999</v>
      </c>
      <c r="C10" s="32">
        <v>884154.31</v>
      </c>
      <c r="D10" s="33">
        <v>115118.2</v>
      </c>
      <c r="E10" s="11">
        <v>12361603.549999999</v>
      </c>
      <c r="F10" s="12">
        <v>0.33553307242559166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2833316.08</v>
      </c>
      <c r="C14" s="32">
        <v>382614.09</v>
      </c>
      <c r="D14" s="33">
        <v>4244.05</v>
      </c>
      <c r="E14" s="11">
        <v>3220174.2199999997</v>
      </c>
      <c r="F14" s="12">
        <v>8.7405727372828021E-2</v>
      </c>
      <c r="G14" s="13"/>
      <c r="H14" s="20"/>
      <c r="I14" s="20"/>
    </row>
    <row r="15" spans="1:9">
      <c r="A15" s="19" t="s">
        <v>11</v>
      </c>
      <c r="B15" s="32">
        <v>198237.52</v>
      </c>
      <c r="C15" s="32">
        <v>31499.119999999999</v>
      </c>
      <c r="D15" s="33">
        <v>0</v>
      </c>
      <c r="E15" s="11">
        <v>229736.63999999998</v>
      </c>
      <c r="F15" s="12">
        <v>6.2357800390655692E-3</v>
      </c>
      <c r="G15" s="13"/>
      <c r="H15" s="20"/>
      <c r="I15" s="20"/>
    </row>
    <row r="16" spans="1:9">
      <c r="A16" s="10" t="s">
        <v>12</v>
      </c>
      <c r="B16" s="32">
        <v>3119142.78</v>
      </c>
      <c r="C16" s="32">
        <v>655684.93999999994</v>
      </c>
      <c r="D16" s="33">
        <v>3519.25</v>
      </c>
      <c r="E16" s="11">
        <v>3778346.9699999997</v>
      </c>
      <c r="F16" s="12">
        <v>0.10255630367097679</v>
      </c>
      <c r="G16" s="13"/>
    </row>
    <row r="17" spans="1:7">
      <c r="A17" s="10" t="s">
        <v>13</v>
      </c>
      <c r="B17" s="32">
        <v>4752678.24</v>
      </c>
      <c r="C17" s="32">
        <v>4176040.78</v>
      </c>
      <c r="D17" s="33">
        <v>707167.97</v>
      </c>
      <c r="E17" s="11">
        <v>9635886.9900000002</v>
      </c>
      <c r="F17" s="12">
        <v>0.2615484920077773</v>
      </c>
      <c r="G17" s="13"/>
    </row>
    <row r="18" spans="1:7">
      <c r="A18" s="10" t="s">
        <v>14</v>
      </c>
      <c r="B18" s="32">
        <v>1355072.47</v>
      </c>
      <c r="C18" s="32">
        <v>4449469.05</v>
      </c>
      <c r="D18" s="33">
        <v>36030.400000000001</v>
      </c>
      <c r="E18" s="11">
        <v>5840571.9199999999</v>
      </c>
      <c r="F18" s="12">
        <v>0.15853162036087437</v>
      </c>
      <c r="G18" s="13"/>
    </row>
    <row r="19" spans="1:7">
      <c r="A19" s="10" t="s">
        <v>15</v>
      </c>
      <c r="B19" s="32">
        <v>0</v>
      </c>
      <c r="C19" s="32">
        <v>59521.68</v>
      </c>
      <c r="D19" s="33">
        <v>0</v>
      </c>
      <c r="E19" s="11">
        <v>59521.68</v>
      </c>
      <c r="F19" s="12">
        <v>1.6156069142286068E-3</v>
      </c>
      <c r="G19" s="13"/>
    </row>
    <row r="20" spans="1:7" ht="13.5" thickBot="1">
      <c r="A20" s="10" t="s">
        <v>16</v>
      </c>
      <c r="B20" s="32">
        <v>0</v>
      </c>
      <c r="C20" s="34">
        <v>1715842.4</v>
      </c>
      <c r="D20" s="33">
        <v>0</v>
      </c>
      <c r="E20" s="21">
        <v>1715842.4</v>
      </c>
      <c r="F20" s="12">
        <v>4.6573397208657531E-2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23620778.129999995</v>
      </c>
      <c r="C22" s="21">
        <v>12354826.369999999</v>
      </c>
      <c r="D22" s="24">
        <v>866079.87</v>
      </c>
      <c r="E22" s="21">
        <v>36841684.370000005</v>
      </c>
      <c r="F22" s="25">
        <v>0.99999999999999978</v>
      </c>
      <c r="G22" s="18"/>
    </row>
    <row r="23" spans="1:7" ht="12.75" customHeight="1">
      <c r="A23" s="39" t="s">
        <v>17</v>
      </c>
      <c r="B23" s="27">
        <v>23620778.129999992</v>
      </c>
      <c r="C23" s="27">
        <v>12354826.370000001</v>
      </c>
      <c r="D23" s="27">
        <v>866079.87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Lx7NUilP2yJ+a4rJoJXtHByniAyPwekvF9xoGZAHbhF4eJibOHHAg52HbEjshkJ63HwRVArYnZYwkzCmyoNg5A==" saltValue="59Rpwhgm8a2vMfKldWM/Ww==" spinCount="100000" sheet="1" formatColumns="0"/>
  <conditionalFormatting sqref="B23:D23">
    <cfRule type="cellIs" dxfId="37" priority="1" operator="notEqual">
      <formula>B22</formula>
    </cfRule>
    <cfRule type="cellIs" dxfId="3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3" width="16" style="1" customWidth="1"/>
    <col min="4" max="4" width="14" style="1" bestFit="1" customWidth="1"/>
    <col min="5" max="5" width="16.5703125" style="1" bestFit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984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51584796.899999999</v>
      </c>
      <c r="C10" s="32">
        <v>4673921.16</v>
      </c>
      <c r="D10" s="33">
        <v>1444575.67</v>
      </c>
      <c r="E10" s="11">
        <v>57703293.730000004</v>
      </c>
      <c r="F10" s="12">
        <v>0.36718309595936782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12298570.310000001</v>
      </c>
      <c r="C14" s="32">
        <v>2577226.7400000002</v>
      </c>
      <c r="D14" s="33">
        <v>17391.12</v>
      </c>
      <c r="E14" s="11">
        <v>14893188.17</v>
      </c>
      <c r="F14" s="12">
        <v>9.4769753812561627E-2</v>
      </c>
      <c r="G14" s="13"/>
      <c r="H14" s="20"/>
      <c r="I14" s="20"/>
    </row>
    <row r="15" spans="1:9">
      <c r="A15" s="19" t="s">
        <v>11</v>
      </c>
      <c r="B15" s="32">
        <v>131882.56</v>
      </c>
      <c r="C15" s="32">
        <v>178274.22</v>
      </c>
      <c r="D15" s="33">
        <v>0</v>
      </c>
      <c r="E15" s="11">
        <v>310156.78000000003</v>
      </c>
      <c r="F15" s="12">
        <v>1.9736191706155579E-3</v>
      </c>
      <c r="G15" s="13"/>
      <c r="H15" s="20"/>
      <c r="I15" s="20"/>
    </row>
    <row r="16" spans="1:9">
      <c r="A16" s="10" t="s">
        <v>12</v>
      </c>
      <c r="B16" s="32">
        <v>16179247.119999999</v>
      </c>
      <c r="C16" s="32">
        <v>2274980.85</v>
      </c>
      <c r="D16" s="33">
        <v>105594.71</v>
      </c>
      <c r="E16" s="11">
        <v>18559822.68</v>
      </c>
      <c r="F16" s="12">
        <v>0.11810163184075299</v>
      </c>
      <c r="G16" s="13"/>
    </row>
    <row r="17" spans="1:7">
      <c r="A17" s="10" t="s">
        <v>13</v>
      </c>
      <c r="B17" s="32">
        <v>17238627.280000001</v>
      </c>
      <c r="C17" s="32">
        <v>27030343.539999999</v>
      </c>
      <c r="D17" s="33">
        <v>14450.75</v>
      </c>
      <c r="E17" s="11">
        <v>44283421.57</v>
      </c>
      <c r="F17" s="12">
        <v>0.28178848694199915</v>
      </c>
      <c r="G17" s="13"/>
    </row>
    <row r="18" spans="1:7">
      <c r="A18" s="10" t="s">
        <v>14</v>
      </c>
      <c r="B18" s="32">
        <v>9287354.7699999996</v>
      </c>
      <c r="C18" s="32">
        <v>9702621.8699999992</v>
      </c>
      <c r="D18" s="33">
        <v>140107.51</v>
      </c>
      <c r="E18" s="11">
        <v>19130084.150000002</v>
      </c>
      <c r="F18" s="12">
        <v>0.12173037395451693</v>
      </c>
      <c r="G18" s="13"/>
    </row>
    <row r="19" spans="1:7">
      <c r="A19" s="10" t="s">
        <v>15</v>
      </c>
      <c r="B19" s="32">
        <v>105290.61</v>
      </c>
      <c r="C19" s="32">
        <v>2166022.87</v>
      </c>
      <c r="D19" s="33">
        <v>0</v>
      </c>
      <c r="E19" s="11">
        <v>2271313.48</v>
      </c>
      <c r="F19" s="12">
        <v>1.4453038320186122E-2</v>
      </c>
      <c r="G19" s="13"/>
    </row>
    <row r="20" spans="1:7" ht="13.5" thickBot="1">
      <c r="A20" s="10" t="s">
        <v>16</v>
      </c>
      <c r="B20" s="32">
        <v>0</v>
      </c>
      <c r="C20" s="34">
        <v>0</v>
      </c>
      <c r="D20" s="33">
        <v>0</v>
      </c>
      <c r="E20" s="21">
        <v>0</v>
      </c>
      <c r="F20" s="12">
        <v>0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106825769.55</v>
      </c>
      <c r="C22" s="21">
        <v>48603391.249999993</v>
      </c>
      <c r="D22" s="24">
        <v>1722119.76</v>
      </c>
      <c r="E22" s="21">
        <v>157151280.55999997</v>
      </c>
      <c r="F22" s="25">
        <v>1.0000000000000002</v>
      </c>
      <c r="G22" s="18"/>
    </row>
    <row r="23" spans="1:7" ht="12.75" customHeight="1">
      <c r="A23" s="39" t="s">
        <v>17</v>
      </c>
      <c r="B23" s="27">
        <v>106825769.55000001</v>
      </c>
      <c r="C23" s="27">
        <v>48603391.249999993</v>
      </c>
      <c r="D23" s="27">
        <v>1722119.76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9FY1fCroOfgUFdRjZuOMYLExL7P5hrPpTCLzT4VoVoOJbhtMa5J2/rW6VaT/3mW0Zc56cjqP2hm9Hs0Vz+0/VA==" saltValue="AEksFwg7jpvWEDquBtQt+A==" spinCount="100000" sheet="1" formatColumns="0"/>
  <conditionalFormatting sqref="B23:D23">
    <cfRule type="cellIs" dxfId="33" priority="1" operator="notEqual">
      <formula>B22</formula>
    </cfRule>
    <cfRule type="cellIs" dxfId="32" priority="2" operator="equal">
      <formula>B22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983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17275515.559999999</v>
      </c>
      <c r="C10" s="32">
        <v>1849864.33</v>
      </c>
      <c r="D10" s="33">
        <v>2178279.5</v>
      </c>
      <c r="E10" s="11">
        <v>21303659.390000001</v>
      </c>
      <c r="F10" s="12">
        <v>0.31646904412971699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5224982.05</v>
      </c>
      <c r="C14" s="32">
        <v>1282587.73</v>
      </c>
      <c r="D14" s="33">
        <v>263107.21000000002</v>
      </c>
      <c r="E14" s="11">
        <v>6770676.9899999993</v>
      </c>
      <c r="F14" s="12">
        <v>0.10057941858299535</v>
      </c>
      <c r="G14" s="13"/>
      <c r="H14" s="20"/>
      <c r="I14" s="20"/>
    </row>
    <row r="15" spans="1:9">
      <c r="A15" s="19" t="s">
        <v>11</v>
      </c>
      <c r="B15" s="32">
        <v>278794.95</v>
      </c>
      <c r="C15" s="32">
        <v>194926.48</v>
      </c>
      <c r="D15" s="33">
        <v>0</v>
      </c>
      <c r="E15" s="11">
        <v>473721.43000000005</v>
      </c>
      <c r="F15" s="12">
        <v>7.0372026416379288E-3</v>
      </c>
      <c r="G15" s="13"/>
      <c r="H15" s="20"/>
      <c r="I15" s="20"/>
    </row>
    <row r="16" spans="1:9">
      <c r="A16" s="10" t="s">
        <v>12</v>
      </c>
      <c r="B16" s="32">
        <v>7101220.0599999996</v>
      </c>
      <c r="C16" s="32">
        <v>544057.59</v>
      </c>
      <c r="D16" s="33">
        <v>0</v>
      </c>
      <c r="E16" s="11">
        <v>7645277.6499999994</v>
      </c>
      <c r="F16" s="12">
        <v>0.11357174209880141</v>
      </c>
      <c r="G16" s="13"/>
    </row>
    <row r="17" spans="1:7">
      <c r="A17" s="10" t="s">
        <v>13</v>
      </c>
      <c r="B17" s="32">
        <v>8450342.7799999993</v>
      </c>
      <c r="C17" s="32">
        <v>3768993.18</v>
      </c>
      <c r="D17" s="33">
        <v>258577.95</v>
      </c>
      <c r="E17" s="11">
        <v>12477913.909999998</v>
      </c>
      <c r="F17" s="12">
        <v>0.18536127599205851</v>
      </c>
      <c r="G17" s="13"/>
    </row>
    <row r="18" spans="1:7">
      <c r="A18" s="10" t="s">
        <v>14</v>
      </c>
      <c r="B18" s="32">
        <v>2333173.64</v>
      </c>
      <c r="C18" s="32">
        <v>7326699.0899999999</v>
      </c>
      <c r="D18" s="33">
        <v>116588.07</v>
      </c>
      <c r="E18" s="11">
        <v>9776460.8000000007</v>
      </c>
      <c r="F18" s="12">
        <v>0.1452307863033126</v>
      </c>
      <c r="G18" s="13"/>
    </row>
    <row r="19" spans="1:7">
      <c r="A19" s="10" t="s">
        <v>15</v>
      </c>
      <c r="B19" s="32">
        <v>268642.15999999997</v>
      </c>
      <c r="C19" s="32">
        <v>0</v>
      </c>
      <c r="D19" s="33">
        <v>0</v>
      </c>
      <c r="E19" s="11">
        <v>268642.15999999997</v>
      </c>
      <c r="F19" s="12">
        <v>3.9907194361194906E-3</v>
      </c>
      <c r="G19" s="13"/>
    </row>
    <row r="20" spans="1:7" ht="13.5" thickBot="1">
      <c r="A20" s="10" t="s">
        <v>16</v>
      </c>
      <c r="B20" s="32">
        <v>0</v>
      </c>
      <c r="C20" s="34">
        <v>8600371.9600000009</v>
      </c>
      <c r="D20" s="33">
        <v>0</v>
      </c>
      <c r="E20" s="21">
        <v>8600371.9600000009</v>
      </c>
      <c r="F20" s="12">
        <v>0.12775981081535781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40932671.199999996</v>
      </c>
      <c r="C22" s="21">
        <v>23567500.359999999</v>
      </c>
      <c r="D22" s="24">
        <v>2816552.73</v>
      </c>
      <c r="E22" s="21">
        <v>67316724.289999992</v>
      </c>
      <c r="F22" s="25">
        <v>1</v>
      </c>
      <c r="G22" s="18"/>
    </row>
    <row r="23" spans="1:7" ht="12.75" customHeight="1">
      <c r="A23" s="39" t="s">
        <v>17</v>
      </c>
      <c r="B23" s="27">
        <v>40932671.20000001</v>
      </c>
      <c r="C23" s="27">
        <v>23567500.359999999</v>
      </c>
      <c r="D23" s="27">
        <v>2816552.73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+bMdKCXxQ9ccWSNcrkV2JWm1+6O9LHLBraKLzVVDisb44MEYYXH/SdCVhgYke205WuFUIgptN5luqwOnvm9LHw==" saltValue="eRqUJCmHS4K1ukQJDJDaiA==" spinCount="100000" sheet="1" formatColumns="0"/>
  <conditionalFormatting sqref="B23:D23">
    <cfRule type="cellIs" dxfId="31" priority="1" operator="notEqual">
      <formula>B22</formula>
    </cfRule>
    <cfRule type="cellIs" dxfId="3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  <pageSetUpPr fitToPage="1"/>
  </sheetPr>
  <dimension ref="A1:I36"/>
  <sheetViews>
    <sheetView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982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16559100.65</v>
      </c>
      <c r="C10" s="32">
        <v>1602182.56</v>
      </c>
      <c r="D10" s="33">
        <v>10600</v>
      </c>
      <c r="E10" s="11">
        <v>18171883.210000001</v>
      </c>
      <c r="F10" s="12">
        <v>0.30079786305071132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793335.79</v>
      </c>
      <c r="C12" s="32">
        <v>74615.360000000001</v>
      </c>
      <c r="D12" s="33">
        <v>31529.97</v>
      </c>
      <c r="E12" s="11">
        <v>899481.12</v>
      </c>
      <c r="F12" s="12">
        <v>1.488904565496932E-2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3393099.09</v>
      </c>
      <c r="C14" s="32">
        <v>1191613.68</v>
      </c>
      <c r="D14" s="33">
        <v>27474.62</v>
      </c>
      <c r="E14" s="11">
        <v>4612187.3899999997</v>
      </c>
      <c r="F14" s="12">
        <v>7.6345202908743415E-2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0</v>
      </c>
      <c r="D15" s="33">
        <v>0</v>
      </c>
      <c r="E15" s="11">
        <v>0</v>
      </c>
      <c r="F15" s="12">
        <v>0</v>
      </c>
      <c r="G15" s="13"/>
      <c r="H15" s="20"/>
      <c r="I15" s="20"/>
    </row>
    <row r="16" spans="1:9">
      <c r="A16" s="10" t="s">
        <v>12</v>
      </c>
      <c r="B16" s="32">
        <v>4735780.0599999996</v>
      </c>
      <c r="C16" s="32">
        <v>1595577.38</v>
      </c>
      <c r="D16" s="33">
        <v>47291.65</v>
      </c>
      <c r="E16" s="11">
        <v>6378649.0899999999</v>
      </c>
      <c r="F16" s="12">
        <v>0.1055853151403984</v>
      </c>
      <c r="G16" s="13"/>
    </row>
    <row r="17" spans="1:7">
      <c r="A17" s="10" t="s">
        <v>13</v>
      </c>
      <c r="B17" s="32">
        <v>9509708.8300000001</v>
      </c>
      <c r="C17" s="32">
        <v>5197250.1100000003</v>
      </c>
      <c r="D17" s="33">
        <v>953806.19</v>
      </c>
      <c r="E17" s="11">
        <v>15660765.130000001</v>
      </c>
      <c r="F17" s="12">
        <v>0.25923150784123355</v>
      </c>
      <c r="G17" s="13"/>
    </row>
    <row r="18" spans="1:7">
      <c r="A18" s="10" t="s">
        <v>14</v>
      </c>
      <c r="B18" s="32">
        <v>2130254.23</v>
      </c>
      <c r="C18" s="32">
        <v>11522707</v>
      </c>
      <c r="D18" s="33">
        <v>258038.27</v>
      </c>
      <c r="E18" s="11">
        <v>13910999.5</v>
      </c>
      <c r="F18" s="12">
        <v>0.23026776444374439</v>
      </c>
      <c r="G18" s="13"/>
    </row>
    <row r="19" spans="1:7">
      <c r="A19" s="10" t="s">
        <v>15</v>
      </c>
      <c r="B19" s="32">
        <v>0</v>
      </c>
      <c r="C19" s="32">
        <v>778309.52</v>
      </c>
      <c r="D19" s="33">
        <v>0</v>
      </c>
      <c r="E19" s="11">
        <v>778309.52</v>
      </c>
      <c r="F19" s="12">
        <v>1.2883300960199429E-2</v>
      </c>
      <c r="G19" s="13"/>
    </row>
    <row r="20" spans="1:7" ht="13.5" thickBot="1">
      <c r="A20" s="10" t="s">
        <v>16</v>
      </c>
      <c r="B20" s="32">
        <v>0</v>
      </c>
      <c r="C20" s="34">
        <v>0</v>
      </c>
      <c r="D20" s="33">
        <v>0</v>
      </c>
      <c r="E20" s="21">
        <v>0</v>
      </c>
      <c r="F20" s="12">
        <v>0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37121278.649999999</v>
      </c>
      <c r="C22" s="21">
        <v>21962255.609999999</v>
      </c>
      <c r="D22" s="24">
        <v>1328740.7</v>
      </c>
      <c r="E22" s="21">
        <v>60412274.960000008</v>
      </c>
      <c r="F22" s="25">
        <v>0.99999999999999989</v>
      </c>
      <c r="G22" s="18"/>
    </row>
    <row r="23" spans="1:7" ht="12.75" customHeight="1">
      <c r="A23" s="39" t="s">
        <v>17</v>
      </c>
      <c r="B23" s="27">
        <v>37121278.649999991</v>
      </c>
      <c r="C23" s="27">
        <v>21962255.609999999</v>
      </c>
      <c r="D23" s="27">
        <v>1328740.7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pMApx5JvAtZAgDudkiwHhjkyaY1L/ddymUFeatZBOBnPwiMm/PLYuwVa9bREg4yBW7UySyA48r+4Lezo5IRPpg==" saltValue="53crX3JbxbFiuiJ/J/w2GA==" spinCount="100000" sheet="1" formatColumns="0"/>
  <conditionalFormatting sqref="B23:D23">
    <cfRule type="cellIs" dxfId="29" priority="1" operator="notEqual">
      <formula>B22</formula>
    </cfRule>
    <cfRule type="cellIs" dxfId="2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981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22736406.887999997</v>
      </c>
      <c r="C10" s="32">
        <v>1598739.49</v>
      </c>
      <c r="D10" s="33">
        <v>579833.85</v>
      </c>
      <c r="E10" s="11">
        <v>24914980.23</v>
      </c>
      <c r="F10" s="12">
        <v>0.41704981724129342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166282.81</v>
      </c>
      <c r="C12" s="32">
        <v>8939.14</v>
      </c>
      <c r="D12" s="33">
        <v>0</v>
      </c>
      <c r="E12" s="11">
        <v>175221.95</v>
      </c>
      <c r="F12" s="12">
        <v>2.9330258964513356E-3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4311466.5796000008</v>
      </c>
      <c r="C14" s="32">
        <v>1050880.44</v>
      </c>
      <c r="D14" s="33">
        <v>14245.85</v>
      </c>
      <c r="E14" s="11">
        <v>5376592.8699999992</v>
      </c>
      <c r="F14" s="12">
        <v>8.9998348508195505E-2</v>
      </c>
      <c r="G14" s="13"/>
      <c r="H14" s="20"/>
      <c r="I14" s="20"/>
    </row>
    <row r="15" spans="1:9">
      <c r="A15" s="19" t="s">
        <v>11</v>
      </c>
      <c r="B15" s="32"/>
      <c r="C15" s="32">
        <v>0</v>
      </c>
      <c r="D15" s="33">
        <v>0</v>
      </c>
      <c r="E15" s="11">
        <v>0</v>
      </c>
      <c r="F15" s="12">
        <v>0</v>
      </c>
      <c r="G15" s="13"/>
      <c r="H15" s="20"/>
      <c r="I15" s="20"/>
    </row>
    <row r="16" spans="1:9">
      <c r="A16" s="10" t="s">
        <v>12</v>
      </c>
      <c r="B16" s="32">
        <v>5875787.0084000006</v>
      </c>
      <c r="C16" s="32">
        <v>405645.43</v>
      </c>
      <c r="D16" s="33">
        <v>2363.94</v>
      </c>
      <c r="E16" s="11">
        <v>6283796.3799999999</v>
      </c>
      <c r="F16" s="12">
        <v>0.10518395389714107</v>
      </c>
      <c r="G16" s="13"/>
    </row>
    <row r="17" spans="1:7">
      <c r="A17" s="10" t="s">
        <v>13</v>
      </c>
      <c r="B17" s="32">
        <v>6204746.7992000002</v>
      </c>
      <c r="C17" s="32">
        <v>4764739.95</v>
      </c>
      <c r="D17" s="33">
        <v>71452.38</v>
      </c>
      <c r="E17" s="11">
        <v>11040939.130000001</v>
      </c>
      <c r="F17" s="12">
        <v>0.18481337748742599</v>
      </c>
      <c r="G17" s="13"/>
    </row>
    <row r="18" spans="1:7">
      <c r="A18" s="10" t="s">
        <v>14</v>
      </c>
      <c r="B18" s="32">
        <v>1380306.4748</v>
      </c>
      <c r="C18" s="32">
        <v>8188676.9199999999</v>
      </c>
      <c r="D18" s="33">
        <v>334908.84000000003</v>
      </c>
      <c r="E18" s="11">
        <v>9903892.2300000004</v>
      </c>
      <c r="F18" s="12">
        <v>0.16578044238323547</v>
      </c>
      <c r="G18" s="13"/>
    </row>
    <row r="19" spans="1:7">
      <c r="A19" s="10" t="s">
        <v>15</v>
      </c>
      <c r="B19" s="32">
        <v>0</v>
      </c>
      <c r="C19" s="32">
        <v>0</v>
      </c>
      <c r="D19" s="33">
        <v>0</v>
      </c>
      <c r="E19" s="11">
        <v>0</v>
      </c>
      <c r="F19" s="12">
        <v>0</v>
      </c>
      <c r="G19" s="13"/>
    </row>
    <row r="20" spans="1:7" ht="13.5" thickBot="1">
      <c r="A20" s="10" t="s">
        <v>16</v>
      </c>
      <c r="B20" s="32">
        <v>0</v>
      </c>
      <c r="C20" s="34">
        <v>2045594.23</v>
      </c>
      <c r="D20" s="33">
        <v>0</v>
      </c>
      <c r="E20" s="21">
        <v>2045594.23</v>
      </c>
      <c r="F20" s="12">
        <v>3.4241034586257199E-2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40674996.559999995</v>
      </c>
      <c r="C22" s="21">
        <v>18063215.600000001</v>
      </c>
      <c r="D22" s="24">
        <v>1002804.8599999999</v>
      </c>
      <c r="E22" s="21">
        <v>59741017.020000003</v>
      </c>
      <c r="F22" s="25">
        <v>1</v>
      </c>
      <c r="G22" s="18"/>
    </row>
    <row r="23" spans="1:7" ht="12.75" customHeight="1">
      <c r="A23" s="39" t="s">
        <v>17</v>
      </c>
      <c r="B23" s="27">
        <v>40674996.560000002</v>
      </c>
      <c r="C23" s="27">
        <v>18063215.599999998</v>
      </c>
      <c r="D23" s="27">
        <v>1002804.8600000001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49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+g1CBGt/DjM71v/J6rnuj5zvUIRrCNRwSnNoTJPWMdd6PmZiWYM/NMqXvxCLzt/vLid/RWdPeRHedQrHBgIafQ==" saltValue="uRXGZ8SKmx99M0or47C9mg==" spinCount="100000" sheet="1" formatColumns="0"/>
  <conditionalFormatting sqref="B23:D23">
    <cfRule type="cellIs" dxfId="27" priority="1" operator="notEqual">
      <formula>B22</formula>
    </cfRule>
    <cfRule type="cellIs" dxfId="2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980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14535082.619999999</v>
      </c>
      <c r="C10" s="32">
        <v>1337012.68</v>
      </c>
      <c r="D10" s="33">
        <v>719323.1</v>
      </c>
      <c r="E10" s="11">
        <v>16591418.399999999</v>
      </c>
      <c r="F10" s="12">
        <v>0.39533874505520594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359908.66</v>
      </c>
      <c r="C12" s="32">
        <v>63939.06</v>
      </c>
      <c r="D12" s="33">
        <v>5504.13</v>
      </c>
      <c r="E12" s="11">
        <v>429351.85</v>
      </c>
      <c r="F12" s="12">
        <v>1.0230555186657882E-2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3531224.43</v>
      </c>
      <c r="C14" s="32">
        <v>437719.53</v>
      </c>
      <c r="D14" s="33">
        <v>4280.6899999999996</v>
      </c>
      <c r="E14" s="11">
        <v>3973224.65</v>
      </c>
      <c r="F14" s="12">
        <v>9.4673620367105568E-2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6978</v>
      </c>
      <c r="D15" s="33">
        <v>0</v>
      </c>
      <c r="E15" s="11">
        <v>6978</v>
      </c>
      <c r="F15" s="12">
        <v>1.6627112260608336E-4</v>
      </c>
      <c r="G15" s="13"/>
      <c r="H15" s="20"/>
      <c r="I15" s="20"/>
    </row>
    <row r="16" spans="1:9">
      <c r="A16" s="10" t="s">
        <v>12</v>
      </c>
      <c r="B16" s="32">
        <v>3183068.6</v>
      </c>
      <c r="C16" s="32">
        <v>151449.54</v>
      </c>
      <c r="D16" s="33">
        <v>76815.839999999997</v>
      </c>
      <c r="E16" s="11">
        <v>3411333.98</v>
      </c>
      <c r="F16" s="12">
        <v>8.1284942739879379E-2</v>
      </c>
      <c r="G16" s="13"/>
    </row>
    <row r="17" spans="1:7">
      <c r="A17" s="10" t="s">
        <v>13</v>
      </c>
      <c r="B17" s="32">
        <v>5543624.7199999997</v>
      </c>
      <c r="C17" s="32">
        <v>2112066.23</v>
      </c>
      <c r="D17" s="33">
        <v>118019.6</v>
      </c>
      <c r="E17" s="11">
        <v>7773710.5499999989</v>
      </c>
      <c r="F17" s="12">
        <v>0.18523123817186207</v>
      </c>
      <c r="G17" s="13"/>
    </row>
    <row r="18" spans="1:7">
      <c r="A18" s="10" t="s">
        <v>14</v>
      </c>
      <c r="B18" s="32">
        <v>2170073.13</v>
      </c>
      <c r="C18" s="32">
        <v>4414035.92</v>
      </c>
      <c r="D18" s="33">
        <v>114262.71</v>
      </c>
      <c r="E18" s="11">
        <v>6698371.7599999998</v>
      </c>
      <c r="F18" s="12">
        <v>0.15960816740729239</v>
      </c>
      <c r="G18" s="13"/>
    </row>
    <row r="19" spans="1:7">
      <c r="A19" s="10" t="s">
        <v>15</v>
      </c>
      <c r="B19" s="32">
        <v>83211.02</v>
      </c>
      <c r="C19" s="32">
        <v>0</v>
      </c>
      <c r="D19" s="33">
        <v>0</v>
      </c>
      <c r="E19" s="11">
        <v>83211.02</v>
      </c>
      <c r="F19" s="12">
        <v>1.9827442975920402E-3</v>
      </c>
      <c r="G19" s="13"/>
    </row>
    <row r="20" spans="1:7" ht="13.5" thickBot="1">
      <c r="A20" s="10" t="s">
        <v>16</v>
      </c>
      <c r="B20" s="32">
        <v>0</v>
      </c>
      <c r="C20" s="34">
        <v>3000000</v>
      </c>
      <c r="D20" s="33">
        <v>0</v>
      </c>
      <c r="E20" s="21">
        <v>3000000</v>
      </c>
      <c r="F20" s="12">
        <v>7.1483715651798521E-2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29406193.18</v>
      </c>
      <c r="C22" s="21">
        <v>11523200.960000001</v>
      </c>
      <c r="D22" s="24">
        <v>1038206.0699999998</v>
      </c>
      <c r="E22" s="21">
        <v>41967600.210000001</v>
      </c>
      <c r="F22" s="25">
        <v>0.99999999999999978</v>
      </c>
      <c r="G22" s="18"/>
    </row>
    <row r="23" spans="1:7" ht="12.75" customHeight="1">
      <c r="A23" s="39" t="s">
        <v>17</v>
      </c>
      <c r="B23" s="27">
        <v>29406193.18</v>
      </c>
      <c r="C23" s="27">
        <v>11523200.959999999</v>
      </c>
      <c r="D23" s="27">
        <v>1038206.07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JozOXNlr6WFdM+on8moYJ8XDYF6puQkcS7GcDVLTA+G6BAuDSIMjonaV+IwFtERnERCKQ0LNB9vRZwgDzpIDzg==" saltValue="Ko09hfr/CsCxzAIpXB7Njw==" spinCount="100000" sheet="1" formatColumns="0"/>
  <conditionalFormatting sqref="B23:D23">
    <cfRule type="cellIs" dxfId="25" priority="1" operator="notEqual">
      <formula>B22</formula>
    </cfRule>
    <cfRule type="cellIs" dxfId="2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979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48014965</v>
      </c>
      <c r="C10" s="32">
        <v>1732020.45</v>
      </c>
      <c r="D10" s="33">
        <v>1712779.4</v>
      </c>
      <c r="E10" s="11">
        <v>51459764.850000001</v>
      </c>
      <c r="F10" s="12">
        <v>0.36243876134847447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17252936.719999999</v>
      </c>
      <c r="C14" s="32">
        <v>3726468.22</v>
      </c>
      <c r="D14" s="33">
        <v>115875.08</v>
      </c>
      <c r="E14" s="11">
        <v>21095280.019999996</v>
      </c>
      <c r="F14" s="12">
        <v>0.14857718808149625</v>
      </c>
      <c r="G14" s="13"/>
      <c r="H14" s="20"/>
      <c r="I14" s="20"/>
    </row>
    <row r="15" spans="1:9">
      <c r="A15" s="19" t="s">
        <v>11</v>
      </c>
      <c r="B15" s="32">
        <v>0</v>
      </c>
      <c r="C15" s="32">
        <v>27913.97</v>
      </c>
      <c r="D15" s="33">
        <v>0</v>
      </c>
      <c r="E15" s="11">
        <v>27913.97</v>
      </c>
      <c r="F15" s="12">
        <v>1.966022336209427E-4</v>
      </c>
      <c r="G15" s="13"/>
      <c r="H15" s="20"/>
      <c r="I15" s="20"/>
    </row>
    <row r="16" spans="1:9">
      <c r="A16" s="10" t="s">
        <v>12</v>
      </c>
      <c r="B16" s="32">
        <v>15080053.75</v>
      </c>
      <c r="C16" s="32">
        <v>2855033.44</v>
      </c>
      <c r="D16" s="33">
        <v>128680.3</v>
      </c>
      <c r="E16" s="11">
        <v>18063767.490000002</v>
      </c>
      <c r="F16" s="12">
        <v>0.12722579540435738</v>
      </c>
      <c r="G16" s="13"/>
    </row>
    <row r="17" spans="1:7">
      <c r="A17" s="10" t="s">
        <v>13</v>
      </c>
      <c r="B17" s="32">
        <v>12600343.310000001</v>
      </c>
      <c r="C17" s="32">
        <v>9302595.2799999993</v>
      </c>
      <c r="D17" s="33">
        <v>379260.85</v>
      </c>
      <c r="E17" s="11">
        <v>22282199.440000001</v>
      </c>
      <c r="F17" s="12">
        <v>0.15693683771571434</v>
      </c>
      <c r="G17" s="13"/>
    </row>
    <row r="18" spans="1:7">
      <c r="A18" s="10" t="s">
        <v>14</v>
      </c>
      <c r="B18" s="32">
        <v>10157694.91</v>
      </c>
      <c r="C18" s="32">
        <v>9068766.8499999996</v>
      </c>
      <c r="D18" s="33">
        <v>165249.19</v>
      </c>
      <c r="E18" s="11">
        <v>19391710.949999999</v>
      </c>
      <c r="F18" s="12">
        <v>0.13657869828267682</v>
      </c>
      <c r="G18" s="13"/>
    </row>
    <row r="19" spans="1:7">
      <c r="A19" s="10" t="s">
        <v>15</v>
      </c>
      <c r="B19" s="32">
        <v>0</v>
      </c>
      <c r="C19" s="32">
        <v>2696180.7</v>
      </c>
      <c r="D19" s="33">
        <v>0</v>
      </c>
      <c r="E19" s="11">
        <v>2696180.7</v>
      </c>
      <c r="F19" s="12">
        <v>1.8989600829465565E-2</v>
      </c>
      <c r="G19" s="13"/>
    </row>
    <row r="20" spans="1:7" ht="13.5" thickBot="1">
      <c r="A20" s="10" t="s">
        <v>16</v>
      </c>
      <c r="B20" s="32">
        <v>0</v>
      </c>
      <c r="C20" s="34">
        <v>6965140.1900000004</v>
      </c>
      <c r="D20" s="33">
        <v>0</v>
      </c>
      <c r="E20" s="21">
        <v>6965140.1900000004</v>
      </c>
      <c r="F20" s="12">
        <v>4.9056516104194328E-2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103105993.69</v>
      </c>
      <c r="C22" s="21">
        <v>36374119.100000001</v>
      </c>
      <c r="D22" s="24">
        <v>2501844.8199999998</v>
      </c>
      <c r="E22" s="21">
        <v>141981957.60999998</v>
      </c>
      <c r="F22" s="25">
        <v>1.0000000000000002</v>
      </c>
      <c r="G22" s="18"/>
    </row>
    <row r="23" spans="1:7" ht="13.15" customHeight="1">
      <c r="A23" s="39" t="s">
        <v>17</v>
      </c>
      <c r="B23" s="27">
        <v>103105993.68999998</v>
      </c>
      <c r="C23" s="27">
        <v>36374119.100000009</v>
      </c>
      <c r="D23" s="27">
        <v>2501844.8199999998</v>
      </c>
      <c r="E23" s="2"/>
      <c r="F23" s="28"/>
    </row>
    <row r="24" spans="1:7" ht="13.1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9s+KtLL4oJ+kipbQLtvkpKsogch9kDlzpygmGH26ZM7mPZJEaSMcIqTTXDCkAnfdpQwipHJzRaf97NylBIA4fw==" saltValue="CphfIhlLQoft5deLXoEtZg==" spinCount="100000" sheet="1" formatColumns="0"/>
  <conditionalFormatting sqref="B23:D23">
    <cfRule type="cellIs" dxfId="23" priority="1" operator="notEqual">
      <formula>B22</formula>
    </cfRule>
    <cfRule type="cellIs" dxfId="2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7558519241921"/>
    <pageSetUpPr fitToPage="1"/>
  </sheetPr>
  <dimension ref="A1:Z1000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26">
      <c r="A1" s="223"/>
      <c r="B1" s="225"/>
      <c r="C1" s="226" t="s">
        <v>978</v>
      </c>
      <c r="D1" s="225"/>
      <c r="E1" s="225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>
      <c r="A2" s="223"/>
      <c r="B2" s="225"/>
      <c r="C2" s="226" t="s">
        <v>0</v>
      </c>
      <c r="D2" s="225"/>
      <c r="E2" s="225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>
      <c r="A3" s="223"/>
      <c r="B3" s="225"/>
      <c r="C3" s="226" t="s">
        <v>1</v>
      </c>
      <c r="D3" s="225"/>
      <c r="E3" s="225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>
      <c r="A4" s="223"/>
      <c r="B4" s="225"/>
      <c r="C4" s="251" t="s">
        <v>1166</v>
      </c>
      <c r="D4" s="225"/>
      <c r="E4" s="225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>
      <c r="A5" s="229"/>
      <c r="B5" s="230"/>
      <c r="C5" s="230"/>
      <c r="D5" s="230"/>
      <c r="E5" s="223"/>
      <c r="F5" s="227" t="s">
        <v>2</v>
      </c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13.5" thickBot="1">
      <c r="A6" s="229"/>
      <c r="B6" s="229"/>
      <c r="C6" s="229"/>
      <c r="D6" s="223"/>
      <c r="E6" s="223"/>
      <c r="F6" s="223" t="s">
        <v>1167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26" ht="14.25" customHeight="1" thickBot="1">
      <c r="A8" s="283"/>
      <c r="B8" s="284"/>
      <c r="C8" s="284"/>
      <c r="D8" s="285"/>
      <c r="E8" s="284"/>
      <c r="F8" s="286"/>
    </row>
    <row r="9" spans="1:26">
      <c r="A9" s="231"/>
      <c r="B9" s="254"/>
      <c r="C9" s="255"/>
      <c r="D9" s="233"/>
      <c r="E9" s="232"/>
      <c r="F9" s="234"/>
      <c r="G9" s="235" t="s">
        <v>5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>
      <c r="A10" s="236" t="s">
        <v>6</v>
      </c>
      <c r="B10" s="256">
        <v>34501773.119999968</v>
      </c>
      <c r="C10" s="257">
        <v>2337752.1500000018</v>
      </c>
      <c r="D10" s="253">
        <v>1367143.7499999998</v>
      </c>
      <c r="E10" s="237">
        <v>38206669.019999996</v>
      </c>
      <c r="F10" s="238">
        <v>0.42942955854633452</v>
      </c>
      <c r="G10" s="228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>
      <c r="A11" s="236" t="s">
        <v>7</v>
      </c>
      <c r="B11" s="256">
        <v>0</v>
      </c>
      <c r="C11" s="257">
        <v>0</v>
      </c>
      <c r="D11" s="253">
        <v>0</v>
      </c>
      <c r="E11" s="237">
        <v>0</v>
      </c>
      <c r="F11" s="238">
        <v>0</v>
      </c>
      <c r="G11" s="228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>
      <c r="A12" s="236" t="s">
        <v>8</v>
      </c>
      <c r="B12" s="256">
        <v>0</v>
      </c>
      <c r="C12" s="257">
        <v>0</v>
      </c>
      <c r="D12" s="253">
        <v>0</v>
      </c>
      <c r="E12" s="237">
        <v>0</v>
      </c>
      <c r="F12" s="238">
        <v>0</v>
      </c>
      <c r="G12" s="228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>
      <c r="A13" s="236" t="s">
        <v>9</v>
      </c>
      <c r="B13" s="256">
        <v>0</v>
      </c>
      <c r="C13" s="257">
        <v>0</v>
      </c>
      <c r="D13" s="253">
        <v>0</v>
      </c>
      <c r="E13" s="239"/>
      <c r="F13" s="240"/>
      <c r="G13" s="228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>
      <c r="A14" s="252" t="s">
        <v>10</v>
      </c>
      <c r="B14" s="256">
        <v>5891622.9699999997</v>
      </c>
      <c r="C14" s="257">
        <v>2233993.4699999997</v>
      </c>
      <c r="D14" s="253">
        <v>868903.85</v>
      </c>
      <c r="E14" s="237">
        <v>8994520.2899999991</v>
      </c>
      <c r="F14" s="238">
        <v>0.10109525317291711</v>
      </c>
      <c r="G14" s="228"/>
      <c r="H14" s="241"/>
      <c r="I14" s="241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>
      <c r="A15" s="252" t="s">
        <v>11</v>
      </c>
      <c r="B15" s="256">
        <v>62384.240000000005</v>
      </c>
      <c r="C15" s="257">
        <v>280491.99000000005</v>
      </c>
      <c r="D15" s="253">
        <v>35399.339999999997</v>
      </c>
      <c r="E15" s="237">
        <v>378275.56999999995</v>
      </c>
      <c r="F15" s="238">
        <v>4.2516847241754934E-3</v>
      </c>
      <c r="G15" s="228"/>
      <c r="H15" s="241"/>
      <c r="I15" s="241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>
      <c r="A16" s="236" t="s">
        <v>12</v>
      </c>
      <c r="B16" s="256">
        <v>7731321.2000000002</v>
      </c>
      <c r="C16" s="257">
        <v>904977.53</v>
      </c>
      <c r="D16" s="253">
        <v>176843.35</v>
      </c>
      <c r="E16" s="237">
        <v>8813142.0800000001</v>
      </c>
      <c r="F16" s="238">
        <v>9.9056625712107813E-2</v>
      </c>
      <c r="G16" s="228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>
      <c r="A17" s="236" t="s">
        <v>13</v>
      </c>
      <c r="B17" s="256">
        <v>11258481.35</v>
      </c>
      <c r="C17" s="257">
        <v>4247087.5199999996</v>
      </c>
      <c r="D17" s="253">
        <v>876468.66</v>
      </c>
      <c r="E17" s="237">
        <v>16382037.529999999</v>
      </c>
      <c r="F17" s="238">
        <v>0.18412835573064004</v>
      </c>
      <c r="G17" s="228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>
      <c r="A18" s="236" t="s">
        <v>14</v>
      </c>
      <c r="B18" s="256">
        <v>5669873.8899999997</v>
      </c>
      <c r="C18" s="257">
        <v>7532303.3799999999</v>
      </c>
      <c r="D18" s="253">
        <v>450254.3</v>
      </c>
      <c r="E18" s="237">
        <v>13652431.57</v>
      </c>
      <c r="F18" s="238">
        <v>0.1534485421673418</v>
      </c>
      <c r="G18" s="228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>
      <c r="A19" s="236" t="s">
        <v>15</v>
      </c>
      <c r="B19" s="256">
        <v>55375.42</v>
      </c>
      <c r="C19" s="257">
        <v>902511.8</v>
      </c>
      <c r="D19" s="253">
        <v>0</v>
      </c>
      <c r="E19" s="237">
        <v>957887.22000000009</v>
      </c>
      <c r="F19" s="238">
        <v>1.0766316367607167E-2</v>
      </c>
      <c r="G19" s="228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13.5" thickBot="1">
      <c r="A20" s="236" t="s">
        <v>16</v>
      </c>
      <c r="B20" s="258">
        <v>1585784.68</v>
      </c>
      <c r="C20" s="259"/>
      <c r="D20" s="253">
        <v>0</v>
      </c>
      <c r="E20" s="242">
        <v>1585784.68</v>
      </c>
      <c r="F20" s="238">
        <v>1.7823663578875906E-2</v>
      </c>
      <c r="G20" s="228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>
      <c r="A21" s="243"/>
      <c r="B21" s="239"/>
      <c r="C21" s="239"/>
      <c r="D21" s="233"/>
      <c r="E21" s="239"/>
      <c r="F21" s="234"/>
      <c r="G21" s="228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13.5" thickBot="1">
      <c r="A22" s="244" t="s">
        <v>4</v>
      </c>
      <c r="B22" s="242">
        <v>66756616.870000005</v>
      </c>
      <c r="C22" s="242">
        <v>18439117.84</v>
      </c>
      <c r="D22" s="245">
        <v>3775013.25</v>
      </c>
      <c r="E22" s="242">
        <v>88970747.960000008</v>
      </c>
      <c r="F22" s="246">
        <v>0.99999999999999978</v>
      </c>
      <c r="G22" s="228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12.75" customHeight="1">
      <c r="A23" s="247" t="s">
        <v>17</v>
      </c>
      <c r="B23" s="248">
        <v>66756616.869999997</v>
      </c>
      <c r="C23" s="248">
        <v>18439117.84</v>
      </c>
      <c r="D23" s="248">
        <v>3775013.2499999995</v>
      </c>
      <c r="E23" s="229"/>
      <c r="F23" s="249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12.75" customHeight="1">
      <c r="A24" s="250"/>
      <c r="B24" s="229"/>
      <c r="C24" s="229"/>
      <c r="D24" s="229"/>
      <c r="E24" s="229"/>
      <c r="F24" s="249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>
      <c r="A25" s="224" t="s">
        <v>18</v>
      </c>
      <c r="B25" s="228"/>
      <c r="C25" s="228"/>
      <c r="D25" s="228"/>
      <c r="E25" s="228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>
      <c r="A26" s="223"/>
      <c r="B26" s="228"/>
      <c r="C26" s="228"/>
      <c r="D26" s="228"/>
      <c r="E26" s="228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>
      <c r="A27" s="223"/>
      <c r="B27" s="228"/>
      <c r="C27" s="228"/>
      <c r="D27" s="228"/>
      <c r="E27" s="228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>
      <c r="A28" s="223"/>
      <c r="B28" s="228"/>
      <c r="C28" s="228"/>
      <c r="D28" s="228"/>
      <c r="E28" s="228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>
      <c r="A29" s="223"/>
      <c r="B29" s="228"/>
      <c r="C29" s="228"/>
      <c r="D29" s="228"/>
      <c r="E29" s="228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>
      <c r="A30" s="223"/>
      <c r="B30" s="228"/>
      <c r="C30" s="228"/>
      <c r="D30" s="228"/>
      <c r="E30" s="228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>
      <c r="A31" s="223"/>
      <c r="B31" s="228"/>
      <c r="C31" s="228"/>
      <c r="D31" s="228"/>
      <c r="E31" s="22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>
      <c r="A32" s="223"/>
      <c r="B32" s="228"/>
      <c r="C32" s="228"/>
      <c r="D32" s="228"/>
      <c r="E32" s="228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>
      <c r="A33" s="223"/>
      <c r="B33" s="228"/>
      <c r="C33" s="228"/>
      <c r="D33" s="228"/>
      <c r="E33" s="228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>
      <c r="A34" s="223"/>
      <c r="B34" s="228"/>
      <c r="C34" s="228"/>
      <c r="D34" s="228"/>
      <c r="E34" s="2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>
      <c r="A35" s="223"/>
      <c r="B35" s="228"/>
      <c r="C35" s="228"/>
      <c r="D35" s="228"/>
      <c r="E35" s="22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>
      <c r="A36" s="223"/>
      <c r="B36" s="228"/>
      <c r="C36" s="228"/>
      <c r="D36" s="228"/>
      <c r="E36" s="228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</row>
    <row r="60" spans="1:26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</row>
    <row r="61" spans="1:26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</row>
    <row r="62" spans="1:26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</row>
    <row r="63" spans="1:26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</row>
    <row r="65" spans="1:26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</row>
    <row r="66" spans="1:26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</row>
    <row r="67" spans="1:26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</row>
    <row r="68" spans="1:26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</row>
    <row r="69" spans="1:26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</row>
    <row r="70" spans="1:26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</row>
    <row r="71" spans="1:26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</row>
    <row r="72" spans="1:26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</row>
    <row r="73" spans="1:26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</row>
    <row r="74" spans="1:26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  <row r="930" spans="1:26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</row>
    <row r="931" spans="1:26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</row>
    <row r="932" spans="1:26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</row>
    <row r="933" spans="1:26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</row>
    <row r="934" spans="1:26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</row>
    <row r="935" spans="1:26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</row>
    <row r="936" spans="1:26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</row>
    <row r="937" spans="1:26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</row>
    <row r="938" spans="1:26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</row>
    <row r="939" spans="1:26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</row>
    <row r="940" spans="1:26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</row>
    <row r="941" spans="1:26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</row>
    <row r="942" spans="1:26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</row>
    <row r="943" spans="1:26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</row>
    <row r="944" spans="1:26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</row>
    <row r="945" spans="1:26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</row>
    <row r="946" spans="1:26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</row>
    <row r="947" spans="1:26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</row>
    <row r="948" spans="1:26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</row>
    <row r="949" spans="1:26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</row>
    <row r="950" spans="1:26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</row>
    <row r="951" spans="1:26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</row>
    <row r="952" spans="1:26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</row>
    <row r="953" spans="1:26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</row>
    <row r="954" spans="1:26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</row>
    <row r="955" spans="1:26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</row>
    <row r="956" spans="1:26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</row>
    <row r="957" spans="1:26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</row>
    <row r="958" spans="1:26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</row>
    <row r="959" spans="1:26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</row>
    <row r="960" spans="1:26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</row>
    <row r="961" spans="1:26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</row>
    <row r="962" spans="1:26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</row>
    <row r="963" spans="1:26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</row>
    <row r="964" spans="1:26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</row>
    <row r="965" spans="1:26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</row>
    <row r="966" spans="1:26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</row>
    <row r="967" spans="1:26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</row>
    <row r="968" spans="1:26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</row>
    <row r="969" spans="1:26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</row>
    <row r="970" spans="1:26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</row>
    <row r="971" spans="1:26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</row>
    <row r="972" spans="1:26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</row>
    <row r="973" spans="1:26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</row>
    <row r="974" spans="1:26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</row>
    <row r="975" spans="1:26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</row>
    <row r="976" spans="1:26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</row>
    <row r="977" spans="1:26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</row>
    <row r="978" spans="1:26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</row>
    <row r="979" spans="1:26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</row>
    <row r="980" spans="1:26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</row>
    <row r="981" spans="1:26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</row>
    <row r="982" spans="1:26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</row>
    <row r="983" spans="1:26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</row>
    <row r="984" spans="1:26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</row>
    <row r="985" spans="1:26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</row>
    <row r="986" spans="1:26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</row>
    <row r="987" spans="1:26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</row>
    <row r="988" spans="1:26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</row>
    <row r="989" spans="1:26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</row>
    <row r="990" spans="1:26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</row>
    <row r="991" spans="1:26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</row>
    <row r="992" spans="1:26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</row>
    <row r="993" spans="1:26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</row>
    <row r="994" spans="1:26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</row>
    <row r="995" spans="1:26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</row>
    <row r="996" spans="1:26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</row>
    <row r="997" spans="1:26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</row>
    <row r="998" spans="1:26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</row>
    <row r="999" spans="1:26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</row>
    <row r="1000" spans="1:26">
      <c r="A1000" s="223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23"/>
      <c r="Z1000" s="223"/>
    </row>
  </sheetData>
  <sheetProtection algorithmName="SHA-512" hashValue="zNRX5Kn/LyeCUxY36+gVrk6JiH4jRChwHcr+tXhYwJ08ziF3pbGv0ijIm1R7OIWtjzVRakws0F7ChkOhUovSaQ==" saltValue="2Y64+iYn7wKmyC71zeZwdQ==" spinCount="100000" sheet="1" formatColumns="0"/>
  <conditionalFormatting sqref="B23:D23">
    <cfRule type="cellIs" dxfId="21" priority="1" operator="notEqual">
      <formula>B22</formula>
    </cfRule>
    <cfRule type="cellIs" dxfId="2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  <pageSetUpPr fitToPage="1"/>
  </sheetPr>
  <dimension ref="A1:Z1000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26">
      <c r="A1" s="223"/>
      <c r="B1" s="225"/>
      <c r="C1" s="226" t="s">
        <v>977</v>
      </c>
      <c r="D1" s="225"/>
      <c r="E1" s="225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>
      <c r="A2" s="223"/>
      <c r="B2" s="225"/>
      <c r="C2" s="226" t="s">
        <v>0</v>
      </c>
      <c r="D2" s="225"/>
      <c r="E2" s="225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>
      <c r="A3" s="223"/>
      <c r="B3" s="225"/>
      <c r="C3" s="226" t="s">
        <v>1</v>
      </c>
      <c r="D3" s="225"/>
      <c r="E3" s="225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>
      <c r="A4" s="223"/>
      <c r="B4" s="225"/>
      <c r="C4" s="251" t="s">
        <v>1166</v>
      </c>
      <c r="D4" s="225"/>
      <c r="E4" s="225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>
      <c r="A5" s="229"/>
      <c r="B5" s="230"/>
      <c r="C5" s="230"/>
      <c r="D5" s="230"/>
      <c r="E5" s="223"/>
      <c r="F5" s="227" t="s">
        <v>2</v>
      </c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13.5" thickBot="1">
      <c r="A6" s="229"/>
      <c r="B6" s="229"/>
      <c r="C6" s="229"/>
      <c r="D6" s="223"/>
      <c r="E6" s="223"/>
      <c r="F6" s="223" t="s">
        <v>1167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26" ht="14.25" customHeight="1" thickBot="1">
      <c r="A8" s="283"/>
      <c r="B8" s="284"/>
      <c r="C8" s="284"/>
      <c r="D8" s="285"/>
      <c r="E8" s="284"/>
      <c r="F8" s="286"/>
    </row>
    <row r="9" spans="1:26">
      <c r="A9" s="231"/>
      <c r="B9" s="254"/>
      <c r="C9" s="255"/>
      <c r="D9" s="233"/>
      <c r="E9" s="232"/>
      <c r="F9" s="234"/>
      <c r="G9" s="235" t="s">
        <v>5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>
      <c r="A10" s="236" t="s">
        <v>6</v>
      </c>
      <c r="B10" s="256">
        <v>34850476</v>
      </c>
      <c r="C10" s="257">
        <v>1232556</v>
      </c>
      <c r="D10" s="253">
        <v>756136</v>
      </c>
      <c r="E10" s="237">
        <v>36839168</v>
      </c>
      <c r="F10" s="238">
        <v>0.45106442834398119</v>
      </c>
      <c r="G10" s="228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>
      <c r="A11" s="236" t="s">
        <v>7</v>
      </c>
      <c r="B11" s="256">
        <v>0</v>
      </c>
      <c r="C11" s="257">
        <v>0</v>
      </c>
      <c r="D11" s="253">
        <v>0</v>
      </c>
      <c r="E11" s="237">
        <v>0</v>
      </c>
      <c r="F11" s="238">
        <v>0</v>
      </c>
      <c r="G11" s="228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>
      <c r="A12" s="236" t="s">
        <v>8</v>
      </c>
      <c r="B12" s="256">
        <v>0</v>
      </c>
      <c r="C12" s="257">
        <v>0</v>
      </c>
      <c r="D12" s="253">
        <v>0</v>
      </c>
      <c r="E12" s="237">
        <v>0</v>
      </c>
      <c r="F12" s="238">
        <v>0</v>
      </c>
      <c r="G12" s="228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>
      <c r="A13" s="236" t="s">
        <v>9</v>
      </c>
      <c r="B13" s="256">
        <v>0</v>
      </c>
      <c r="C13" s="257">
        <v>0</v>
      </c>
      <c r="D13" s="253">
        <v>0</v>
      </c>
      <c r="E13" s="239"/>
      <c r="F13" s="240"/>
      <c r="G13" s="228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>
      <c r="A14" s="252" t="s">
        <v>10</v>
      </c>
      <c r="B14" s="256">
        <v>6317548</v>
      </c>
      <c r="C14" s="257">
        <v>2009477</v>
      </c>
      <c r="D14" s="253">
        <v>564581</v>
      </c>
      <c r="E14" s="237">
        <v>8891606</v>
      </c>
      <c r="F14" s="238">
        <v>0.10887018885578287</v>
      </c>
      <c r="G14" s="228"/>
      <c r="H14" s="241"/>
      <c r="I14" s="241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>
      <c r="A15" s="252" t="s">
        <v>11</v>
      </c>
      <c r="B15" s="256">
        <v>147535</v>
      </c>
      <c r="C15" s="257">
        <v>82335</v>
      </c>
      <c r="D15" s="253">
        <v>0</v>
      </c>
      <c r="E15" s="237">
        <v>229870</v>
      </c>
      <c r="F15" s="238">
        <v>2.8145635684125917E-3</v>
      </c>
      <c r="G15" s="228"/>
      <c r="H15" s="241"/>
      <c r="I15" s="241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>
      <c r="A16" s="236" t="s">
        <v>12</v>
      </c>
      <c r="B16" s="256">
        <v>8930572</v>
      </c>
      <c r="C16" s="257">
        <v>1338447</v>
      </c>
      <c r="D16" s="253">
        <v>6556</v>
      </c>
      <c r="E16" s="237">
        <v>10275575</v>
      </c>
      <c r="F16" s="238">
        <v>0.12581571775129949</v>
      </c>
      <c r="G16" s="228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>
      <c r="A17" s="236" t="s">
        <v>13</v>
      </c>
      <c r="B17" s="256">
        <v>10662863</v>
      </c>
      <c r="C17" s="257">
        <v>4936963</v>
      </c>
      <c r="D17" s="253">
        <v>603912</v>
      </c>
      <c r="E17" s="237">
        <v>16203738</v>
      </c>
      <c r="F17" s="238">
        <v>0.19840105558316748</v>
      </c>
      <c r="G17" s="228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>
      <c r="A18" s="236" t="s">
        <v>14</v>
      </c>
      <c r="B18" s="256">
        <v>3746009</v>
      </c>
      <c r="C18" s="257">
        <v>5260994</v>
      </c>
      <c r="D18" s="253">
        <v>207306</v>
      </c>
      <c r="E18" s="237">
        <v>9214309</v>
      </c>
      <c r="F18" s="238">
        <v>0.11282141392742097</v>
      </c>
      <c r="G18" s="228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>
      <c r="A19" s="236" t="s">
        <v>15</v>
      </c>
      <c r="B19" s="256">
        <v>10763</v>
      </c>
      <c r="C19" s="257">
        <v>6603</v>
      </c>
      <c r="D19" s="253">
        <v>0</v>
      </c>
      <c r="E19" s="237">
        <v>17366</v>
      </c>
      <c r="F19" s="238">
        <v>2.126319699354116E-4</v>
      </c>
      <c r="G19" s="228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13.5" thickBot="1">
      <c r="A20" s="236" t="s">
        <v>16</v>
      </c>
      <c r="B20" s="258">
        <v>0</v>
      </c>
      <c r="C20" s="259">
        <v>0</v>
      </c>
      <c r="D20" s="253">
        <v>0</v>
      </c>
      <c r="E20" s="242">
        <v>0</v>
      </c>
      <c r="F20" s="238">
        <v>0</v>
      </c>
      <c r="G20" s="228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>
      <c r="A21" s="243"/>
      <c r="B21" s="239"/>
      <c r="C21" s="239"/>
      <c r="D21" s="233"/>
      <c r="E21" s="239"/>
      <c r="F21" s="234"/>
      <c r="G21" s="228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13.5" thickBot="1">
      <c r="A22" s="244" t="s">
        <v>4</v>
      </c>
      <c r="B22" s="242">
        <v>64665766</v>
      </c>
      <c r="C22" s="242">
        <v>14867375</v>
      </c>
      <c r="D22" s="245">
        <v>2138491</v>
      </c>
      <c r="E22" s="242">
        <v>81671632</v>
      </c>
      <c r="F22" s="246">
        <v>1</v>
      </c>
      <c r="G22" s="228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12.75" customHeight="1">
      <c r="A23" s="247" t="s">
        <v>17</v>
      </c>
      <c r="B23" s="248">
        <v>64665766</v>
      </c>
      <c r="C23" s="248">
        <v>14867375</v>
      </c>
      <c r="D23" s="248">
        <v>2138491</v>
      </c>
      <c r="E23" s="229"/>
      <c r="F23" s="249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12.75" customHeight="1">
      <c r="A24" s="250"/>
      <c r="B24" s="229"/>
      <c r="C24" s="229"/>
      <c r="D24" s="229"/>
      <c r="E24" s="229"/>
      <c r="F24" s="249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>
      <c r="A25" s="224" t="s">
        <v>18</v>
      </c>
      <c r="B25" s="228"/>
      <c r="C25" s="228"/>
      <c r="D25" s="228"/>
      <c r="E25" s="228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>
      <c r="A26" s="223"/>
      <c r="B26" s="228"/>
      <c r="C26" s="228"/>
      <c r="D26" s="228"/>
      <c r="E26" s="228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>
      <c r="A27" s="223"/>
      <c r="B27" s="228"/>
      <c r="C27" s="228"/>
      <c r="D27" s="228"/>
      <c r="E27" s="228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>
      <c r="A28" s="223"/>
      <c r="B28" s="228"/>
      <c r="C28" s="228"/>
      <c r="D28" s="228"/>
      <c r="E28" s="228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>
      <c r="A29" s="223"/>
      <c r="B29" s="228"/>
      <c r="C29" s="228"/>
      <c r="D29" s="228"/>
      <c r="E29" s="228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>
      <c r="A30" s="223"/>
      <c r="B30" s="228"/>
      <c r="C30" s="228"/>
      <c r="D30" s="228"/>
      <c r="E30" s="228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>
      <c r="A31" s="223"/>
      <c r="B31" s="228"/>
      <c r="C31" s="228"/>
      <c r="D31" s="228"/>
      <c r="E31" s="22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>
      <c r="A32" s="223"/>
      <c r="B32" s="228"/>
      <c r="C32" s="228"/>
      <c r="D32" s="228"/>
      <c r="E32" s="228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>
      <c r="A33" s="223"/>
      <c r="B33" s="228"/>
      <c r="C33" s="228"/>
      <c r="D33" s="228"/>
      <c r="E33" s="228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>
      <c r="A34" s="223"/>
      <c r="B34" s="228"/>
      <c r="C34" s="228"/>
      <c r="D34" s="228"/>
      <c r="E34" s="2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>
      <c r="A35" s="223"/>
      <c r="B35" s="228"/>
      <c r="C35" s="228"/>
      <c r="D35" s="228"/>
      <c r="E35" s="22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>
      <c r="A36" s="223"/>
      <c r="B36" s="228"/>
      <c r="C36" s="228"/>
      <c r="D36" s="228"/>
      <c r="E36" s="228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</row>
    <row r="60" spans="1:26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</row>
    <row r="61" spans="1:26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</row>
    <row r="62" spans="1:26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</row>
    <row r="63" spans="1:26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</row>
    <row r="65" spans="1:26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</row>
    <row r="66" spans="1:26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</row>
    <row r="67" spans="1:26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</row>
    <row r="68" spans="1:26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</row>
    <row r="69" spans="1:26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</row>
    <row r="70" spans="1:26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</row>
    <row r="71" spans="1:26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</row>
    <row r="72" spans="1:26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</row>
    <row r="73" spans="1:26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</row>
    <row r="74" spans="1:26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  <row r="930" spans="1:26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</row>
    <row r="931" spans="1:26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</row>
    <row r="932" spans="1:26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</row>
    <row r="933" spans="1:26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</row>
    <row r="934" spans="1:26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</row>
    <row r="935" spans="1:26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</row>
    <row r="936" spans="1:26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</row>
    <row r="937" spans="1:26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</row>
    <row r="938" spans="1:26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</row>
    <row r="939" spans="1:26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</row>
    <row r="940" spans="1:26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</row>
    <row r="941" spans="1:26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</row>
    <row r="942" spans="1:26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</row>
    <row r="943" spans="1:26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</row>
    <row r="944" spans="1:26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</row>
    <row r="945" spans="1:26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</row>
    <row r="946" spans="1:26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</row>
    <row r="947" spans="1:26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</row>
    <row r="948" spans="1:26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</row>
    <row r="949" spans="1:26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</row>
    <row r="950" spans="1:26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</row>
    <row r="951" spans="1:26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</row>
    <row r="952" spans="1:26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</row>
    <row r="953" spans="1:26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</row>
    <row r="954" spans="1:26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</row>
    <row r="955" spans="1:26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</row>
    <row r="956" spans="1:26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</row>
    <row r="957" spans="1:26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</row>
    <row r="958" spans="1:26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</row>
    <row r="959" spans="1:26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</row>
    <row r="960" spans="1:26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</row>
    <row r="961" spans="1:26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</row>
    <row r="962" spans="1:26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</row>
    <row r="963" spans="1:26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</row>
    <row r="964" spans="1:26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</row>
    <row r="965" spans="1:26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</row>
    <row r="966" spans="1:26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</row>
    <row r="967" spans="1:26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</row>
    <row r="968" spans="1:26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</row>
    <row r="969" spans="1:26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</row>
    <row r="970" spans="1:26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</row>
    <row r="971" spans="1:26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</row>
    <row r="972" spans="1:26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</row>
    <row r="973" spans="1:26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</row>
    <row r="974" spans="1:26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</row>
    <row r="975" spans="1:26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</row>
    <row r="976" spans="1:26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</row>
    <row r="977" spans="1:26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</row>
    <row r="978" spans="1:26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</row>
    <row r="979" spans="1:26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</row>
    <row r="980" spans="1:26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</row>
    <row r="981" spans="1:26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</row>
    <row r="982" spans="1:26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</row>
    <row r="983" spans="1:26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</row>
    <row r="984" spans="1:26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</row>
    <row r="985" spans="1:26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</row>
    <row r="986" spans="1:26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</row>
    <row r="987" spans="1:26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</row>
    <row r="988" spans="1:26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</row>
    <row r="989" spans="1:26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</row>
    <row r="990" spans="1:26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</row>
    <row r="991" spans="1:26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</row>
    <row r="992" spans="1:26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</row>
    <row r="993" spans="1:26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</row>
    <row r="994" spans="1:26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</row>
    <row r="995" spans="1:26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</row>
    <row r="996" spans="1:26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</row>
    <row r="997" spans="1:26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</row>
    <row r="998" spans="1:26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</row>
    <row r="999" spans="1:26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</row>
    <row r="1000" spans="1:26">
      <c r="A1000" s="223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23"/>
      <c r="Z1000" s="223"/>
    </row>
  </sheetData>
  <sheetProtection algorithmName="SHA-512" hashValue="UxdJT0bZsH+VJgS6f0trJWTKjPuhAlN47ZyICY4rtsB4BECgZZQ4XdV+zHAa1UUWxSnEuVttbFAhomc0wZeUFw==" saltValue="5b/LlbWbc3fmGtuyw6LiIQ==" spinCount="100000" sheet="1" formatColumns="0"/>
  <conditionalFormatting sqref="B23:D23">
    <cfRule type="cellIs" dxfId="19" priority="1" operator="notEqual">
      <formula>B22</formula>
    </cfRule>
    <cfRule type="cellIs" dxfId="1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59999389629810485"/>
    <pageSetUpPr fitToPage="1"/>
  </sheetPr>
  <dimension ref="A1:Z1000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26">
      <c r="A1" s="223"/>
      <c r="B1" s="225"/>
      <c r="C1" s="226" t="s">
        <v>976</v>
      </c>
      <c r="D1" s="225"/>
      <c r="E1" s="225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>
      <c r="A2" s="223"/>
      <c r="B2" s="225"/>
      <c r="C2" s="226" t="s">
        <v>0</v>
      </c>
      <c r="D2" s="225"/>
      <c r="E2" s="225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>
      <c r="A3" s="223"/>
      <c r="B3" s="225"/>
      <c r="C3" s="226" t="s">
        <v>1</v>
      </c>
      <c r="D3" s="225"/>
      <c r="E3" s="225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>
      <c r="A4" s="223"/>
      <c r="B4" s="225"/>
      <c r="C4" s="251" t="s">
        <v>1166</v>
      </c>
      <c r="D4" s="225"/>
      <c r="E4" s="225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>
      <c r="A5" s="229"/>
      <c r="B5" s="230"/>
      <c r="C5" s="230"/>
      <c r="D5" s="230"/>
      <c r="E5" s="223"/>
      <c r="F5" s="227" t="s">
        <v>2</v>
      </c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13.5" thickBot="1">
      <c r="A6" s="229"/>
      <c r="B6" s="229"/>
      <c r="C6" s="229"/>
      <c r="D6" s="223"/>
      <c r="E6" s="223"/>
      <c r="F6" s="223" t="s">
        <v>1167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26" ht="14.25" customHeight="1" thickBot="1">
      <c r="A8" s="283"/>
      <c r="B8" s="284"/>
      <c r="C8" s="284"/>
      <c r="D8" s="285"/>
      <c r="E8" s="284"/>
      <c r="F8" s="286"/>
    </row>
    <row r="9" spans="1:26">
      <c r="A9" s="231"/>
      <c r="B9" s="254"/>
      <c r="C9" s="255"/>
      <c r="D9" s="233"/>
      <c r="E9" s="232"/>
      <c r="F9" s="234"/>
      <c r="G9" s="235" t="s">
        <v>5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>
      <c r="A10" s="236" t="s">
        <v>6</v>
      </c>
      <c r="B10" s="256">
        <v>9564830.4299999997</v>
      </c>
      <c r="C10" s="257">
        <v>1391847.23</v>
      </c>
      <c r="D10" s="253">
        <v>509473.65</v>
      </c>
      <c r="E10" s="237">
        <v>11466151.310000001</v>
      </c>
      <c r="F10" s="238">
        <v>0.38826847440619922</v>
      </c>
      <c r="G10" s="228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>
      <c r="A11" s="236" t="s">
        <v>7</v>
      </c>
      <c r="B11" s="256">
        <v>0</v>
      </c>
      <c r="C11" s="257">
        <v>0</v>
      </c>
      <c r="D11" s="253">
        <v>0</v>
      </c>
      <c r="E11" s="237">
        <v>0</v>
      </c>
      <c r="F11" s="238">
        <v>0</v>
      </c>
      <c r="G11" s="228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>
      <c r="A12" s="236" t="s">
        <v>8</v>
      </c>
      <c r="B12" s="256">
        <v>0</v>
      </c>
      <c r="C12" s="257">
        <v>0</v>
      </c>
      <c r="D12" s="253">
        <v>0</v>
      </c>
      <c r="E12" s="237">
        <v>0</v>
      </c>
      <c r="F12" s="238">
        <v>0</v>
      </c>
      <c r="G12" s="228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>
      <c r="A13" s="236" t="s">
        <v>9</v>
      </c>
      <c r="B13" s="256">
        <v>0</v>
      </c>
      <c r="C13" s="257">
        <v>0</v>
      </c>
      <c r="D13" s="253">
        <v>0</v>
      </c>
      <c r="E13" s="239"/>
      <c r="F13" s="240"/>
      <c r="G13" s="228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>
      <c r="A14" s="252" t="s">
        <v>10</v>
      </c>
      <c r="B14" s="256">
        <v>2603453.2799999998</v>
      </c>
      <c r="C14" s="257">
        <v>344109.55</v>
      </c>
      <c r="D14" s="253">
        <v>7406.83</v>
      </c>
      <c r="E14" s="237">
        <v>2954969.6599999997</v>
      </c>
      <c r="F14" s="238">
        <v>0.10006161010662652</v>
      </c>
      <c r="G14" s="228"/>
      <c r="H14" s="241"/>
      <c r="I14" s="241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>
      <c r="A15" s="252" t="s">
        <v>11</v>
      </c>
      <c r="B15" s="256">
        <v>31416.47</v>
      </c>
      <c r="C15" s="257">
        <v>50787.839999999997</v>
      </c>
      <c r="D15" s="253">
        <v>0</v>
      </c>
      <c r="E15" s="237">
        <v>82204.31</v>
      </c>
      <c r="F15" s="238">
        <v>2.783614237279262E-3</v>
      </c>
      <c r="G15" s="228"/>
      <c r="H15" s="241"/>
      <c r="I15" s="241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>
      <c r="A16" s="236" t="s">
        <v>12</v>
      </c>
      <c r="B16" s="256">
        <v>2089329.46</v>
      </c>
      <c r="C16" s="257">
        <v>485819.31</v>
      </c>
      <c r="D16" s="253">
        <v>8754.64</v>
      </c>
      <c r="E16" s="237">
        <v>2583903.41</v>
      </c>
      <c r="F16" s="238">
        <v>8.7496511068950469E-2</v>
      </c>
      <c r="G16" s="228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>
      <c r="A17" s="236" t="s">
        <v>13</v>
      </c>
      <c r="B17" s="256">
        <v>3878624.53</v>
      </c>
      <c r="C17" s="257">
        <v>1373060.98</v>
      </c>
      <c r="D17" s="253">
        <v>523235</v>
      </c>
      <c r="E17" s="237">
        <v>5774920.5099999998</v>
      </c>
      <c r="F17" s="238">
        <v>0.19555119373658167</v>
      </c>
      <c r="G17" s="228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>
      <c r="A18" s="236" t="s">
        <v>14</v>
      </c>
      <c r="B18" s="256">
        <v>2063407.33</v>
      </c>
      <c r="C18" s="257">
        <v>4422428.96</v>
      </c>
      <c r="D18" s="253">
        <v>136748.22</v>
      </c>
      <c r="E18" s="237">
        <v>6622584.5099999998</v>
      </c>
      <c r="F18" s="238">
        <v>0.2242549147316133</v>
      </c>
      <c r="G18" s="228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>
      <c r="A19" s="236" t="s">
        <v>15</v>
      </c>
      <c r="B19" s="256">
        <v>0</v>
      </c>
      <c r="C19" s="257">
        <v>46768.5</v>
      </c>
      <c r="D19" s="253">
        <v>0</v>
      </c>
      <c r="E19" s="237">
        <v>46768.5</v>
      </c>
      <c r="F19" s="238">
        <v>1.5836817127495527E-3</v>
      </c>
      <c r="G19" s="228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13.5" thickBot="1">
      <c r="A20" s="236" t="s">
        <v>16</v>
      </c>
      <c r="B20" s="258">
        <v>0</v>
      </c>
      <c r="C20" s="259">
        <v>0</v>
      </c>
      <c r="D20" s="253">
        <v>0</v>
      </c>
      <c r="E20" s="242">
        <v>0</v>
      </c>
      <c r="F20" s="238">
        <v>0</v>
      </c>
      <c r="G20" s="228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>
      <c r="A21" s="243"/>
      <c r="B21" s="239"/>
      <c r="C21" s="239"/>
      <c r="D21" s="233"/>
      <c r="E21" s="239"/>
      <c r="F21" s="234"/>
      <c r="G21" s="228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13.5" thickBot="1">
      <c r="A22" s="244" t="s">
        <v>4</v>
      </c>
      <c r="B22" s="242">
        <v>20231061.5</v>
      </c>
      <c r="C22" s="242">
        <v>8114822.3700000001</v>
      </c>
      <c r="D22" s="245">
        <v>1185618.3400000001</v>
      </c>
      <c r="E22" s="242">
        <v>29531502.210000001</v>
      </c>
      <c r="F22" s="246">
        <v>1</v>
      </c>
      <c r="G22" s="228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12.75" customHeight="1">
      <c r="A23" s="247" t="s">
        <v>17</v>
      </c>
      <c r="B23" s="248">
        <v>20231061.5</v>
      </c>
      <c r="C23" s="248">
        <v>8114822.3699999992</v>
      </c>
      <c r="D23" s="248">
        <v>1185618.3400000001</v>
      </c>
      <c r="E23" s="229"/>
      <c r="F23" s="249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12.75" customHeight="1">
      <c r="A24" s="250"/>
      <c r="B24" s="229"/>
      <c r="C24" s="229"/>
      <c r="D24" s="229"/>
      <c r="E24" s="229"/>
      <c r="F24" s="249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>
      <c r="A25" s="224" t="s">
        <v>18</v>
      </c>
      <c r="B25" s="228"/>
      <c r="C25" s="228"/>
      <c r="D25" s="228"/>
      <c r="E25" s="228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>
      <c r="A26" s="223"/>
      <c r="B26" s="228"/>
      <c r="C26" s="228"/>
      <c r="D26" s="228"/>
      <c r="E26" s="228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>
      <c r="A27" s="223"/>
      <c r="B27" s="228"/>
      <c r="C27" s="228"/>
      <c r="D27" s="228"/>
      <c r="E27" s="228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>
      <c r="A28" s="223"/>
      <c r="B28" s="228"/>
      <c r="C28" s="228"/>
      <c r="D28" s="228"/>
      <c r="E28" s="228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>
      <c r="A29" s="223"/>
      <c r="B29" s="228"/>
      <c r="C29" s="228"/>
      <c r="D29" s="228"/>
      <c r="E29" s="228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>
      <c r="A30" s="223"/>
      <c r="B30" s="228"/>
      <c r="C30" s="228"/>
      <c r="D30" s="228"/>
      <c r="E30" s="228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>
      <c r="A31" s="223"/>
      <c r="B31" s="228"/>
      <c r="C31" s="228"/>
      <c r="D31" s="228"/>
      <c r="E31" s="22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>
      <c r="A32" s="223"/>
      <c r="B32" s="228"/>
      <c r="C32" s="228"/>
      <c r="D32" s="228"/>
      <c r="E32" s="228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>
      <c r="A33" s="223"/>
      <c r="B33" s="228"/>
      <c r="C33" s="228"/>
      <c r="D33" s="228"/>
      <c r="E33" s="228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>
      <c r="A34" s="223"/>
      <c r="B34" s="228"/>
      <c r="C34" s="228"/>
      <c r="D34" s="228"/>
      <c r="E34" s="2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>
      <c r="A35" s="223"/>
      <c r="B35" s="228"/>
      <c r="C35" s="228"/>
      <c r="D35" s="228"/>
      <c r="E35" s="22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>
      <c r="A36" s="223"/>
      <c r="B36" s="228"/>
      <c r="C36" s="228"/>
      <c r="D36" s="228"/>
      <c r="E36" s="228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</row>
    <row r="60" spans="1:26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</row>
    <row r="61" spans="1:26">
      <c r="A61" s="223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</row>
    <row r="62" spans="1:26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</row>
    <row r="63" spans="1:26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</row>
    <row r="65" spans="1:26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</row>
    <row r="66" spans="1:26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</row>
    <row r="67" spans="1:26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</row>
    <row r="68" spans="1:26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</row>
    <row r="69" spans="1:26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</row>
    <row r="70" spans="1:26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</row>
    <row r="71" spans="1:26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</row>
    <row r="72" spans="1:26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</row>
    <row r="73" spans="1:26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</row>
    <row r="74" spans="1:26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>
      <c r="A265" s="223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>
      <c r="A266" s="223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>
      <c r="A267" s="223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>
      <c r="A268" s="223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>
      <c r="A269" s="223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>
      <c r="A270" s="223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>
      <c r="A272" s="223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>
      <c r="A273" s="223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>
      <c r="A274" s="223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>
      <c r="A275" s="223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>
      <c r="A276" s="223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>
      <c r="A277" s="223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>
      <c r="A278" s="223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>
      <c r="A279" s="223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>
      <c r="A280" s="223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>
      <c r="A281" s="223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>
      <c r="A282" s="223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>
      <c r="A283" s="223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>
      <c r="A284" s="223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>
      <c r="A285" s="223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>
      <c r="A286" s="223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>
      <c r="A287" s="223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>
      <c r="A288" s="223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>
      <c r="A289" s="223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>
      <c r="A290" s="223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>
      <c r="A291" s="223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>
      <c r="A292" s="223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>
      <c r="A293" s="223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>
      <c r="A294" s="223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>
      <c r="A295" s="223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>
      <c r="A296" s="223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>
      <c r="A297" s="223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>
      <c r="A298" s="223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>
      <c r="A299" s="223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>
      <c r="A300" s="223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>
      <c r="A301" s="223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>
      <c r="A302" s="223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>
      <c r="A303" s="223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>
      <c r="A304" s="223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>
      <c r="A305" s="223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>
      <c r="A306" s="223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>
      <c r="A307" s="223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>
      <c r="A308" s="223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>
      <c r="A309" s="223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>
      <c r="A310" s="223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>
      <c r="A311" s="223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>
      <c r="A312" s="223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>
      <c r="A313" s="223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>
      <c r="A314" s="223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>
      <c r="A315" s="223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>
      <c r="A316" s="223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>
      <c r="A317" s="223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>
      <c r="A318" s="223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>
      <c r="A319" s="223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>
      <c r="A320" s="223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>
      <c r="A321" s="223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>
      <c r="A322" s="223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>
      <c r="A323" s="223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>
      <c r="A324" s="223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>
      <c r="A325" s="223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>
      <c r="A326" s="223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>
      <c r="A327" s="223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>
      <c r="A328" s="223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>
      <c r="A329" s="223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>
      <c r="A330" s="223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>
      <c r="A331" s="223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>
      <c r="A332" s="223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>
      <c r="A333" s="223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>
      <c r="A334" s="223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>
      <c r="A335" s="223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>
      <c r="A336" s="223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>
      <c r="A337" s="223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>
      <c r="A338" s="223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>
      <c r="A339" s="223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>
      <c r="A340" s="223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>
      <c r="A341" s="223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>
      <c r="A344" s="223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>
      <c r="A345" s="223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>
      <c r="A346" s="223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>
      <c r="A347" s="223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>
      <c r="A348" s="223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>
      <c r="A349" s="223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>
      <c r="A350" s="223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>
      <c r="A351" s="223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>
      <c r="A352" s="223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>
      <c r="A353" s="223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>
      <c r="A354" s="223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>
      <c r="A355" s="223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>
      <c r="A356" s="223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>
      <c r="A357" s="223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>
      <c r="A358" s="223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>
      <c r="A359" s="223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>
      <c r="A360" s="223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>
      <c r="A361" s="223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>
      <c r="A362" s="223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>
      <c r="A363" s="223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>
      <c r="A364" s="223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>
      <c r="A365" s="223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>
      <c r="A366" s="223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>
      <c r="A367" s="223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>
      <c r="A368" s="223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>
      <c r="A369" s="223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>
      <c r="A370" s="223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>
      <c r="A371" s="223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>
      <c r="A372" s="223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>
      <c r="A373" s="223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>
      <c r="A374" s="223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>
      <c r="A375" s="223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>
      <c r="A376" s="223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>
      <c r="A377" s="223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>
      <c r="A378" s="223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>
      <c r="A379" s="223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>
      <c r="A380" s="223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>
      <c r="A381" s="223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>
      <c r="A382" s="223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>
      <c r="A383" s="223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>
      <c r="A384" s="223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>
      <c r="A385" s="223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>
      <c r="A386" s="223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>
      <c r="A387" s="223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>
      <c r="A388" s="223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>
      <c r="A389" s="223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>
      <c r="A390" s="223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>
      <c r="A391" s="223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>
      <c r="A392" s="223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>
      <c r="A393" s="223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>
      <c r="A394" s="223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>
      <c r="A395" s="223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>
      <c r="A396" s="223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>
      <c r="A397" s="223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>
      <c r="A398" s="223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>
      <c r="A399" s="223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>
      <c r="A400" s="223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>
      <c r="A401" s="223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>
      <c r="A402" s="223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>
      <c r="A403" s="223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>
      <c r="A404" s="223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>
      <c r="A405" s="223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>
      <c r="A406" s="223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>
      <c r="A407" s="223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>
      <c r="A408" s="223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>
      <c r="A409" s="223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>
      <c r="A410" s="223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>
      <c r="A411" s="223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>
      <c r="A412" s="223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>
      <c r="A413" s="223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>
      <c r="A414" s="223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>
      <c r="A415" s="223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>
      <c r="A416" s="223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>
      <c r="A417" s="223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>
      <c r="A418" s="223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>
      <c r="A419" s="223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>
      <c r="A420" s="223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>
      <c r="A421" s="223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>
      <c r="A422" s="223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>
      <c r="A423" s="223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>
      <c r="A424" s="223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>
      <c r="A425" s="223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>
      <c r="A426" s="223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>
      <c r="A427" s="223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>
      <c r="A428" s="223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>
      <c r="A429" s="223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>
      <c r="A430" s="223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>
      <c r="A431" s="223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>
      <c r="A432" s="223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>
      <c r="A433" s="223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>
      <c r="A434" s="223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>
      <c r="A435" s="223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>
      <c r="A436" s="223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>
      <c r="A437" s="223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>
      <c r="A438" s="223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>
      <c r="A439" s="223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>
      <c r="A440" s="223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>
      <c r="A441" s="223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>
      <c r="A444" s="223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>
      <c r="A445" s="223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>
      <c r="A446" s="223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>
      <c r="A447" s="223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>
      <c r="A448" s="223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>
      <c r="A449" s="223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>
      <c r="A450" s="223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>
      <c r="A451" s="223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>
      <c r="A452" s="223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>
      <c r="A454" s="223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>
      <c r="A455" s="223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>
      <c r="A456" s="223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>
      <c r="A457" s="223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>
      <c r="A458" s="223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>
      <c r="A459" s="223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>
      <c r="A460" s="223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>
      <c r="A461" s="223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>
      <c r="A462" s="223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>
      <c r="A463" s="223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>
      <c r="A464" s="223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>
      <c r="A465" s="223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>
      <c r="A466" s="223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>
      <c r="A467" s="223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>
      <c r="A468" s="223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>
      <c r="A469" s="223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>
      <c r="A470" s="223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>
      <c r="A471" s="223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>
      <c r="A472" s="223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>
      <c r="A473" s="223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>
      <c r="A474" s="223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>
      <c r="A475" s="223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>
      <c r="A476" s="223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>
      <c r="A477" s="223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>
      <c r="A478" s="223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>
      <c r="A479" s="223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>
      <c r="A480" s="223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>
      <c r="A481" s="223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>
      <c r="A482" s="223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>
      <c r="A483" s="223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>
      <c r="A484" s="223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>
      <c r="A485" s="223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>
      <c r="A486" s="223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>
      <c r="A487" s="223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>
      <c r="A488" s="223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>
      <c r="A489" s="223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>
      <c r="A490" s="223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>
      <c r="A491" s="223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>
      <c r="A492" s="223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>
      <c r="A493" s="223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>
      <c r="A494" s="223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>
      <c r="A495" s="223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>
      <c r="A496" s="223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>
      <c r="A497" s="223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>
      <c r="A498" s="223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>
      <c r="A499" s="223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>
      <c r="A500" s="223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>
      <c r="A501" s="223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>
      <c r="A502" s="223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>
      <c r="A503" s="223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>
      <c r="A504" s="223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>
      <c r="A505" s="223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>
      <c r="A506" s="223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>
      <c r="A507" s="223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>
      <c r="A508" s="223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>
      <c r="A509" s="223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>
      <c r="A510" s="223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>
      <c r="A511" s="223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>
      <c r="A512" s="223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>
      <c r="A513" s="223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>
      <c r="A514" s="223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>
      <c r="A515" s="223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>
      <c r="A516" s="223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>
      <c r="A517" s="223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>
      <c r="A518" s="223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>
      <c r="A519" s="223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>
      <c r="A520" s="223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>
      <c r="A521" s="223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>
      <c r="A522" s="223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>
      <c r="A523" s="223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>
      <c r="A524" s="223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>
      <c r="A525" s="223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>
      <c r="A526" s="223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>
      <c r="A527" s="223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>
      <c r="A528" s="223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>
      <c r="A529" s="223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>
      <c r="A530" s="223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>
      <c r="A531" s="223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>
      <c r="A532" s="223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>
      <c r="A533" s="223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>
      <c r="A534" s="223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>
      <c r="A535" s="223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>
      <c r="A536" s="223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>
      <c r="A537" s="223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>
      <c r="A538" s="223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>
      <c r="A539" s="223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>
      <c r="A540" s="223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>
      <c r="A541" s="223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>
      <c r="A542" s="223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>
      <c r="A543" s="223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>
      <c r="A544" s="223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>
      <c r="A545" s="223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>
      <c r="A546" s="223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>
      <c r="A547" s="223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>
      <c r="A548" s="223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>
      <c r="A549" s="223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>
      <c r="A550" s="223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>
      <c r="A551" s="223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>
      <c r="A552" s="223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>
      <c r="A553" s="223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>
      <c r="A554" s="223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>
      <c r="A555" s="223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>
      <c r="A556" s="223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>
      <c r="A557" s="223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>
      <c r="A558" s="223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>
      <c r="A559" s="223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>
      <c r="A560" s="223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>
      <c r="A561" s="223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>
      <c r="A562" s="223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>
      <c r="A563" s="223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>
      <c r="A564" s="223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>
      <c r="A565" s="223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>
      <c r="A566" s="223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>
      <c r="A567" s="223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>
      <c r="A568" s="223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>
      <c r="A569" s="223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>
      <c r="A570" s="223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>
      <c r="A571" s="223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>
      <c r="A572" s="223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>
      <c r="A573" s="223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>
      <c r="A574" s="223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>
      <c r="A575" s="223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>
      <c r="A576" s="223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>
      <c r="A577" s="223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>
      <c r="A578" s="223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>
      <c r="A579" s="223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>
      <c r="A580" s="223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>
      <c r="A581" s="223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>
      <c r="A582" s="223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>
      <c r="A583" s="223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>
      <c r="A584" s="223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>
      <c r="A585" s="223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>
      <c r="A586" s="223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>
      <c r="A587" s="223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>
      <c r="A588" s="223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>
      <c r="A589" s="223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>
      <c r="A590" s="223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>
      <c r="A591" s="223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>
      <c r="A592" s="223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>
      <c r="A593" s="223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>
      <c r="A594" s="223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>
      <c r="A595" s="223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>
      <c r="A596" s="223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>
      <c r="A597" s="223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>
      <c r="A598" s="223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>
      <c r="A599" s="223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>
      <c r="A600" s="223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>
      <c r="A601" s="223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>
      <c r="A602" s="223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>
      <c r="A603" s="223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>
      <c r="A604" s="223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>
      <c r="A605" s="223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>
      <c r="A606" s="223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>
      <c r="A607" s="223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>
      <c r="A608" s="223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>
      <c r="A609" s="223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>
      <c r="A610" s="223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>
      <c r="A611" s="223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>
      <c r="A612" s="223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>
      <c r="A613" s="223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>
      <c r="A614" s="223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>
      <c r="A615" s="223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>
      <c r="A616" s="223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>
      <c r="A617" s="223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>
      <c r="A618" s="223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>
      <c r="A619" s="223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>
      <c r="A620" s="223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>
      <c r="A621" s="223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>
      <c r="A622" s="223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>
      <c r="A623" s="223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>
      <c r="A624" s="223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>
      <c r="A625" s="223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>
      <c r="A626" s="223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>
      <c r="A627" s="223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>
      <c r="A628" s="223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>
      <c r="A629" s="223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>
      <c r="A630" s="223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>
      <c r="A631" s="223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>
      <c r="A632" s="223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>
      <c r="A633" s="223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>
      <c r="A634" s="223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>
      <c r="A635" s="223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>
      <c r="A636" s="223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>
      <c r="A637" s="223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>
      <c r="A638" s="223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>
      <c r="A639" s="223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>
      <c r="A640" s="223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>
      <c r="A641" s="223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>
      <c r="A642" s="223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>
      <c r="A643" s="223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>
      <c r="A644" s="223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>
      <c r="A645" s="223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>
      <c r="A646" s="223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>
      <c r="A647" s="223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>
      <c r="A648" s="223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>
      <c r="A649" s="223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>
      <c r="A650" s="223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>
      <c r="A651" s="223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>
      <c r="A652" s="223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>
      <c r="A653" s="223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>
      <c r="A654" s="223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>
      <c r="A655" s="223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>
      <c r="A656" s="223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>
      <c r="A657" s="223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>
      <c r="A658" s="223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>
      <c r="A659" s="223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>
      <c r="A660" s="223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>
      <c r="A661" s="223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>
      <c r="A662" s="223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>
      <c r="A663" s="223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>
      <c r="A664" s="223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>
      <c r="A665" s="223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>
      <c r="A666" s="223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>
      <c r="A667" s="223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>
      <c r="A668" s="223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>
      <c r="A669" s="223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>
      <c r="A670" s="223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>
      <c r="A671" s="223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>
      <c r="A672" s="223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>
      <c r="A673" s="223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>
      <c r="A674" s="223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>
      <c r="A675" s="223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>
      <c r="A676" s="223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>
      <c r="A677" s="223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>
      <c r="A678" s="223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>
      <c r="A679" s="223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>
      <c r="A680" s="223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>
      <c r="A681" s="223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>
      <c r="A682" s="223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>
      <c r="A683" s="223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>
      <c r="A684" s="223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>
      <c r="A685" s="223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>
      <c r="A686" s="223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>
      <c r="A687" s="223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>
      <c r="A688" s="223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>
      <c r="A689" s="223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>
      <c r="A690" s="223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>
      <c r="A691" s="223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>
      <c r="A692" s="223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>
      <c r="A693" s="223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>
      <c r="A694" s="223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>
      <c r="A695" s="223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>
      <c r="A696" s="223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>
      <c r="A697" s="223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>
      <c r="A698" s="223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>
      <c r="A699" s="223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>
      <c r="A700" s="223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>
      <c r="A701" s="223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>
      <c r="A702" s="223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>
      <c r="A703" s="223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>
      <c r="A704" s="223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>
      <c r="A705" s="223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>
      <c r="A706" s="223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>
      <c r="A707" s="223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>
      <c r="A708" s="223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>
      <c r="A709" s="223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>
      <c r="A710" s="223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>
      <c r="A711" s="223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>
      <c r="A712" s="223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>
      <c r="A713" s="223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>
      <c r="A714" s="223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>
      <c r="A715" s="223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>
      <c r="A716" s="223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>
      <c r="A717" s="223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>
      <c r="A718" s="223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>
      <c r="A719" s="223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>
      <c r="A720" s="223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>
      <c r="A721" s="223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>
      <c r="A722" s="223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>
      <c r="A723" s="223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>
      <c r="A724" s="223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>
      <c r="A725" s="223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>
      <c r="A726" s="223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>
      <c r="A727" s="223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>
      <c r="A728" s="223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>
      <c r="A729" s="223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>
      <c r="A730" s="223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>
      <c r="A731" s="223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>
      <c r="A732" s="223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>
      <c r="A733" s="223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>
      <c r="A734" s="223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>
      <c r="A735" s="223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>
      <c r="A736" s="223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>
      <c r="A737" s="223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>
      <c r="A738" s="223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>
      <c r="A739" s="223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>
      <c r="A740" s="223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>
      <c r="A741" s="223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>
      <c r="A742" s="223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>
      <c r="A743" s="223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>
      <c r="A744" s="223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>
      <c r="A745" s="223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>
      <c r="A746" s="223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>
      <c r="A747" s="223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>
      <c r="A748" s="223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>
      <c r="A749" s="223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>
      <c r="A750" s="223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>
      <c r="A751" s="223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>
      <c r="A752" s="223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>
      <c r="A753" s="223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>
      <c r="A754" s="223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>
      <c r="A755" s="223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>
      <c r="A756" s="223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>
      <c r="A757" s="223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>
      <c r="A758" s="223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>
      <c r="A759" s="223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>
      <c r="A760" s="223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>
      <c r="A761" s="223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>
      <c r="A762" s="223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>
      <c r="A763" s="223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>
      <c r="A764" s="223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>
      <c r="A765" s="223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>
      <c r="A766" s="223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>
      <c r="A767" s="223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>
      <c r="A768" s="223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>
      <c r="A769" s="223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>
      <c r="A770" s="223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>
      <c r="A771" s="223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>
      <c r="A772" s="223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>
      <c r="A773" s="223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>
      <c r="A774" s="223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>
      <c r="A775" s="223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>
      <c r="A776" s="223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>
      <c r="A777" s="223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>
      <c r="A778" s="223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>
      <c r="A779" s="223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>
      <c r="A780" s="223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>
      <c r="A781" s="223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>
      <c r="A782" s="223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>
      <c r="A783" s="223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>
      <c r="A784" s="223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>
      <c r="A785" s="223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>
      <c r="A786" s="223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>
      <c r="A787" s="223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>
      <c r="A788" s="223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>
      <c r="A789" s="223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>
      <c r="A790" s="223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>
      <c r="A791" s="223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>
      <c r="A792" s="223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>
      <c r="A793" s="223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>
      <c r="A794" s="223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>
      <c r="A795" s="223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>
      <c r="A796" s="223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>
      <c r="A797" s="223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>
      <c r="A798" s="223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>
      <c r="A799" s="223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>
      <c r="A800" s="223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>
      <c r="A801" s="223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>
      <c r="A802" s="223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>
      <c r="A803" s="223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>
      <c r="A804" s="223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>
      <c r="A805" s="223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>
      <c r="A806" s="223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>
      <c r="A807" s="223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>
      <c r="A808" s="223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>
      <c r="A809" s="223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>
      <c r="A810" s="223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>
      <c r="A811" s="223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>
      <c r="A812" s="223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>
      <c r="A813" s="223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>
      <c r="A814" s="223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>
      <c r="A815" s="223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>
      <c r="A816" s="223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>
      <c r="A817" s="223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>
      <c r="A818" s="223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>
      <c r="A819" s="223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>
      <c r="A820" s="223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>
      <c r="A821" s="223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>
      <c r="A822" s="223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>
      <c r="A823" s="223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>
      <c r="A824" s="223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>
      <c r="A825" s="223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>
      <c r="A826" s="223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>
      <c r="A827" s="223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>
      <c r="A828" s="223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>
      <c r="A829" s="223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>
      <c r="A830" s="223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>
      <c r="A831" s="223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>
      <c r="A832" s="223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>
      <c r="A833" s="223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>
      <c r="A834" s="223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>
      <c r="A835" s="223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>
      <c r="A836" s="223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>
      <c r="A837" s="223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>
      <c r="A838" s="223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>
      <c r="A839" s="223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>
      <c r="A840" s="223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>
      <c r="A841" s="223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>
      <c r="A842" s="223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>
      <c r="A843" s="223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>
      <c r="A844" s="223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>
      <c r="A845" s="223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>
      <c r="A846" s="223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>
      <c r="A847" s="223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>
      <c r="A848" s="223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>
      <c r="A849" s="223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>
      <c r="A850" s="223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>
      <c r="A851" s="223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>
      <c r="A852" s="223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>
      <c r="A853" s="223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>
      <c r="A854" s="223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>
      <c r="A855" s="223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>
      <c r="A856" s="223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>
      <c r="A857" s="223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>
      <c r="A858" s="223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>
      <c r="A859" s="223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>
      <c r="A860" s="223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>
      <c r="A861" s="223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>
      <c r="A862" s="223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>
      <c r="A863" s="223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>
      <c r="A864" s="223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>
      <c r="A865" s="223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>
      <c r="A866" s="223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>
      <c r="A867" s="223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>
      <c r="A868" s="223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>
      <c r="A869" s="223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>
      <c r="A870" s="223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>
      <c r="A871" s="223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>
      <c r="A872" s="223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>
      <c r="A873" s="223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>
      <c r="A874" s="223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>
      <c r="A875" s="223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>
      <c r="A876" s="223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>
      <c r="A877" s="223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>
      <c r="A878" s="223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>
      <c r="A879" s="223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>
      <c r="A880" s="223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>
      <c r="A881" s="223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>
      <c r="A882" s="223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>
      <c r="A883" s="223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>
      <c r="A884" s="223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>
      <c r="A885" s="223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>
      <c r="A886" s="223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>
      <c r="A887" s="223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>
      <c r="A888" s="223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>
      <c r="A889" s="223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>
      <c r="A890" s="223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>
      <c r="A891" s="223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>
      <c r="A892" s="223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>
      <c r="A893" s="223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>
      <c r="A894" s="223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>
      <c r="A895" s="223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>
      <c r="A896" s="223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>
      <c r="A897" s="223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>
      <c r="A898" s="223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>
      <c r="A899" s="223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>
      <c r="A900" s="223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>
      <c r="A901" s="223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>
      <c r="A902" s="223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>
      <c r="A903" s="223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>
      <c r="A904" s="223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>
      <c r="A905" s="223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>
      <c r="A906" s="223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>
      <c r="A907" s="223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>
      <c r="A908" s="223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>
      <c r="A909" s="223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>
      <c r="A910" s="223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>
      <c r="A911" s="223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>
      <c r="A912" s="223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>
      <c r="A913" s="223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>
      <c r="A914" s="223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>
      <c r="A915" s="223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>
      <c r="A916" s="223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>
      <c r="A917" s="223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>
      <c r="A918" s="223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>
      <c r="A919" s="223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>
      <c r="A920" s="223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>
      <c r="A921" s="223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>
      <c r="A922" s="223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>
      <c r="A923" s="223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>
      <c r="A924" s="223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>
      <c r="A925" s="223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>
      <c r="A926" s="223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>
      <c r="A927" s="223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>
      <c r="A928" s="223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>
      <c r="A929" s="223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  <row r="930" spans="1:26">
      <c r="A930" s="223"/>
      <c r="B930" s="223"/>
      <c r="C930" s="223"/>
      <c r="D930" s="223"/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23"/>
      <c r="Z930" s="223"/>
    </row>
    <row r="931" spans="1:26">
      <c r="A931" s="223"/>
      <c r="B931" s="223"/>
      <c r="C931" s="223"/>
      <c r="D931" s="223"/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23"/>
      <c r="Z931" s="223"/>
    </row>
    <row r="932" spans="1:26">
      <c r="A932" s="223"/>
      <c r="B932" s="223"/>
      <c r="C932" s="223"/>
      <c r="D932" s="223"/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23"/>
      <c r="Z932" s="223"/>
    </row>
    <row r="933" spans="1:26">
      <c r="A933" s="223"/>
      <c r="B933" s="223"/>
      <c r="C933" s="223"/>
      <c r="D933" s="223"/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  <c r="X933" s="223"/>
      <c r="Y933" s="223"/>
      <c r="Z933" s="223"/>
    </row>
    <row r="934" spans="1:26">
      <c r="A934" s="223"/>
      <c r="B934" s="223"/>
      <c r="C934" s="223"/>
      <c r="D934" s="223"/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23"/>
      <c r="Z934" s="223"/>
    </row>
    <row r="935" spans="1:26">
      <c r="A935" s="223"/>
      <c r="B935" s="223"/>
      <c r="C935" s="223"/>
      <c r="D935" s="223"/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23"/>
      <c r="Z935" s="223"/>
    </row>
    <row r="936" spans="1:26">
      <c r="A936" s="223"/>
      <c r="B936" s="223"/>
      <c r="C936" s="223"/>
      <c r="D936" s="223"/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23"/>
      <c r="Z936" s="223"/>
    </row>
    <row r="937" spans="1:26">
      <c r="A937" s="223"/>
      <c r="B937" s="223"/>
      <c r="C937" s="223"/>
      <c r="D937" s="223"/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23"/>
      <c r="Z937" s="223"/>
    </row>
    <row r="938" spans="1:26">
      <c r="A938" s="223"/>
      <c r="B938" s="223"/>
      <c r="C938" s="223"/>
      <c r="D938" s="223"/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23"/>
      <c r="Z938" s="223"/>
    </row>
    <row r="939" spans="1:26">
      <c r="A939" s="223"/>
      <c r="B939" s="223"/>
      <c r="C939" s="223"/>
      <c r="D939" s="223"/>
      <c r="E939" s="223"/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23"/>
      <c r="Z939" s="223"/>
    </row>
    <row r="940" spans="1:26">
      <c r="A940" s="223"/>
      <c r="B940" s="223"/>
      <c r="C940" s="223"/>
      <c r="D940" s="223"/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  <c r="X940" s="223"/>
      <c r="Y940" s="223"/>
      <c r="Z940" s="223"/>
    </row>
    <row r="941" spans="1:26">
      <c r="A941" s="223"/>
      <c r="B941" s="223"/>
      <c r="C941" s="223"/>
      <c r="D941" s="223"/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23"/>
      <c r="Z941" s="223"/>
    </row>
    <row r="942" spans="1:26">
      <c r="A942" s="223"/>
      <c r="B942" s="223"/>
      <c r="C942" s="223"/>
      <c r="D942" s="223"/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23"/>
      <c r="Z942" s="223"/>
    </row>
    <row r="943" spans="1:26">
      <c r="A943" s="223"/>
      <c r="B943" s="223"/>
      <c r="C943" s="223"/>
      <c r="D943" s="223"/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23"/>
      <c r="Z943" s="223"/>
    </row>
    <row r="944" spans="1:26">
      <c r="A944" s="223"/>
      <c r="B944" s="223"/>
      <c r="C944" s="223"/>
      <c r="D944" s="223"/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  <c r="X944" s="223"/>
      <c r="Y944" s="223"/>
      <c r="Z944" s="223"/>
    </row>
    <row r="945" spans="1:26">
      <c r="A945" s="223"/>
      <c r="B945" s="223"/>
      <c r="C945" s="223"/>
      <c r="D945" s="223"/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23"/>
      <c r="Z945" s="223"/>
    </row>
    <row r="946" spans="1:26">
      <c r="A946" s="223"/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23"/>
      <c r="Z946" s="223"/>
    </row>
    <row r="947" spans="1:26">
      <c r="A947" s="223"/>
      <c r="B947" s="223"/>
      <c r="C947" s="223"/>
      <c r="D947" s="223"/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23"/>
      <c r="Z947" s="223"/>
    </row>
    <row r="948" spans="1:26">
      <c r="A948" s="223"/>
      <c r="B948" s="223"/>
      <c r="C948" s="223"/>
      <c r="D948" s="223"/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  <c r="X948" s="223"/>
      <c r="Y948" s="223"/>
      <c r="Z948" s="223"/>
    </row>
    <row r="949" spans="1:26">
      <c r="A949" s="223"/>
      <c r="B949" s="223"/>
      <c r="C949" s="223"/>
      <c r="D949" s="223"/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23"/>
      <c r="Z949" s="223"/>
    </row>
    <row r="950" spans="1:26">
      <c r="A950" s="223"/>
      <c r="B950" s="223"/>
      <c r="C950" s="223"/>
      <c r="D950" s="223"/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23"/>
      <c r="Z950" s="223"/>
    </row>
    <row r="951" spans="1:26">
      <c r="A951" s="223"/>
      <c r="B951" s="223"/>
      <c r="C951" s="223"/>
      <c r="D951" s="223"/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  <c r="X951" s="223"/>
      <c r="Y951" s="223"/>
      <c r="Z951" s="223"/>
    </row>
    <row r="952" spans="1:26">
      <c r="A952" s="223"/>
      <c r="B952" s="223"/>
      <c r="C952" s="223"/>
      <c r="D952" s="223"/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23"/>
      <c r="Z952" s="223"/>
    </row>
    <row r="953" spans="1:26">
      <c r="A953" s="223"/>
      <c r="B953" s="223"/>
      <c r="C953" s="223"/>
      <c r="D953" s="223"/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23"/>
      <c r="Z953" s="223"/>
    </row>
    <row r="954" spans="1:26">
      <c r="A954" s="223"/>
      <c r="B954" s="223"/>
      <c r="C954" s="223"/>
      <c r="D954" s="223"/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23"/>
      <c r="Z954" s="223"/>
    </row>
    <row r="955" spans="1:26">
      <c r="A955" s="223"/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  <c r="X955" s="223"/>
      <c r="Y955" s="223"/>
      <c r="Z955" s="223"/>
    </row>
    <row r="956" spans="1:26">
      <c r="A956" s="223"/>
      <c r="B956" s="223"/>
      <c r="C956" s="223"/>
      <c r="D956" s="223"/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23"/>
      <c r="Z956" s="223"/>
    </row>
    <row r="957" spans="1:26">
      <c r="A957" s="223"/>
      <c r="B957" s="223"/>
      <c r="C957" s="223"/>
      <c r="D957" s="223"/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23"/>
      <c r="Z957" s="223"/>
    </row>
    <row r="958" spans="1:26">
      <c r="A958" s="223"/>
      <c r="B958" s="223"/>
      <c r="C958" s="223"/>
      <c r="D958" s="223"/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  <c r="X958" s="223"/>
      <c r="Y958" s="223"/>
      <c r="Z958" s="223"/>
    </row>
    <row r="959" spans="1:26">
      <c r="A959" s="223"/>
      <c r="B959" s="223"/>
      <c r="C959" s="223"/>
      <c r="D959" s="223"/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23"/>
      <c r="Z959" s="223"/>
    </row>
    <row r="960" spans="1:26">
      <c r="A960" s="223"/>
      <c r="B960" s="223"/>
      <c r="C960" s="223"/>
      <c r="D960" s="223"/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23"/>
      <c r="Z960" s="223"/>
    </row>
    <row r="961" spans="1:26">
      <c r="A961" s="223"/>
      <c r="B961" s="223"/>
      <c r="C961" s="223"/>
      <c r="D961" s="223"/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  <c r="X961" s="223"/>
      <c r="Y961" s="223"/>
      <c r="Z961" s="223"/>
    </row>
    <row r="962" spans="1:26">
      <c r="A962" s="223"/>
      <c r="B962" s="223"/>
      <c r="C962" s="223"/>
      <c r="D962" s="223"/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  <c r="X962" s="223"/>
      <c r="Y962" s="223"/>
      <c r="Z962" s="223"/>
    </row>
    <row r="963" spans="1:26">
      <c r="A963" s="223"/>
      <c r="B963" s="223"/>
      <c r="C963" s="223"/>
      <c r="D963" s="223"/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23"/>
      <c r="Z963" s="223"/>
    </row>
    <row r="964" spans="1:26">
      <c r="A964" s="223"/>
      <c r="B964" s="223"/>
      <c r="C964" s="223"/>
      <c r="D964" s="223"/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23"/>
      <c r="Z964" s="223"/>
    </row>
    <row r="965" spans="1:26">
      <c r="A965" s="223"/>
      <c r="B965" s="223"/>
      <c r="C965" s="223"/>
      <c r="D965" s="223"/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  <c r="X965" s="223"/>
      <c r="Y965" s="223"/>
      <c r="Z965" s="223"/>
    </row>
    <row r="966" spans="1:26">
      <c r="A966" s="223"/>
      <c r="B966" s="223"/>
      <c r="C966" s="223"/>
      <c r="D966" s="223"/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223"/>
    </row>
    <row r="967" spans="1:26">
      <c r="A967" s="223"/>
      <c r="B967" s="223"/>
      <c r="C967" s="223"/>
      <c r="D967" s="223"/>
      <c r="E967" s="223"/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23"/>
      <c r="Z967" s="223"/>
    </row>
    <row r="968" spans="1:26">
      <c r="A968" s="223"/>
      <c r="B968" s="223"/>
      <c r="C968" s="223"/>
      <c r="D968" s="223"/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  <c r="X968" s="223"/>
      <c r="Y968" s="223"/>
      <c r="Z968" s="223"/>
    </row>
    <row r="969" spans="1:26">
      <c r="A969" s="223"/>
      <c r="B969" s="223"/>
      <c r="C969" s="223"/>
      <c r="D969" s="223"/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23"/>
      <c r="Z969" s="223"/>
    </row>
    <row r="970" spans="1:26">
      <c r="A970" s="223"/>
      <c r="B970" s="223"/>
      <c r="C970" s="223"/>
      <c r="D970" s="223"/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  <c r="X970" s="223"/>
      <c r="Y970" s="223"/>
      <c r="Z970" s="223"/>
    </row>
    <row r="971" spans="1:26">
      <c r="A971" s="223"/>
      <c r="B971" s="223"/>
      <c r="C971" s="223"/>
      <c r="D971" s="223"/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23"/>
      <c r="Z971" s="223"/>
    </row>
    <row r="972" spans="1:26">
      <c r="A972" s="223"/>
      <c r="B972" s="223"/>
      <c r="C972" s="223"/>
      <c r="D972" s="223"/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  <c r="X972" s="223"/>
      <c r="Y972" s="223"/>
      <c r="Z972" s="223"/>
    </row>
    <row r="973" spans="1:26">
      <c r="A973" s="223"/>
      <c r="B973" s="223"/>
      <c r="C973" s="223"/>
      <c r="D973" s="223"/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23"/>
      <c r="Z973" s="223"/>
    </row>
    <row r="974" spans="1:26">
      <c r="A974" s="223"/>
      <c r="B974" s="223"/>
      <c r="C974" s="223"/>
      <c r="D974" s="223"/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  <c r="X974" s="223"/>
      <c r="Y974" s="223"/>
      <c r="Z974" s="223"/>
    </row>
    <row r="975" spans="1:26">
      <c r="A975" s="223"/>
      <c r="B975" s="223"/>
      <c r="C975" s="223"/>
      <c r="D975" s="223"/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  <c r="X975" s="223"/>
      <c r="Y975" s="223"/>
      <c r="Z975" s="223"/>
    </row>
    <row r="976" spans="1:26">
      <c r="A976" s="223"/>
      <c r="B976" s="223"/>
      <c r="C976" s="223"/>
      <c r="D976" s="223"/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23"/>
      <c r="Z976" s="223"/>
    </row>
    <row r="977" spans="1:26">
      <c r="A977" s="223"/>
      <c r="B977" s="223"/>
      <c r="C977" s="223"/>
      <c r="D977" s="223"/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23"/>
      <c r="Z977" s="223"/>
    </row>
    <row r="978" spans="1:26">
      <c r="A978" s="223"/>
      <c r="B978" s="223"/>
      <c r="C978" s="223"/>
      <c r="D978" s="223"/>
      <c r="E978" s="223"/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23"/>
      <c r="Z978" s="223"/>
    </row>
    <row r="979" spans="1:26">
      <c r="A979" s="223"/>
      <c r="B979" s="223"/>
      <c r="C979" s="223"/>
      <c r="D979" s="223"/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  <c r="X979" s="223"/>
      <c r="Y979" s="223"/>
      <c r="Z979" s="223"/>
    </row>
    <row r="980" spans="1:26">
      <c r="A980" s="223"/>
      <c r="B980" s="223"/>
      <c r="C980" s="223"/>
      <c r="D980" s="223"/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23"/>
      <c r="Z980" s="223"/>
    </row>
    <row r="981" spans="1:26">
      <c r="A981" s="223"/>
      <c r="B981" s="223"/>
      <c r="C981" s="223"/>
      <c r="D981" s="223"/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23"/>
      <c r="Z981" s="223"/>
    </row>
    <row r="982" spans="1:26">
      <c r="A982" s="223"/>
      <c r="B982" s="223"/>
      <c r="C982" s="223"/>
      <c r="D982" s="223"/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  <c r="X982" s="223"/>
      <c r="Y982" s="223"/>
      <c r="Z982" s="223"/>
    </row>
    <row r="983" spans="1:26">
      <c r="A983" s="223"/>
      <c r="B983" s="223"/>
      <c r="C983" s="223"/>
      <c r="D983" s="223"/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  <c r="X983" s="223"/>
      <c r="Y983" s="223"/>
      <c r="Z983" s="223"/>
    </row>
    <row r="984" spans="1:26">
      <c r="A984" s="223"/>
      <c r="B984" s="223"/>
      <c r="C984" s="223"/>
      <c r="D984" s="223"/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23"/>
      <c r="Z984" s="223"/>
    </row>
    <row r="985" spans="1:26">
      <c r="A985" s="223"/>
      <c r="B985" s="223"/>
      <c r="C985" s="223"/>
      <c r="D985" s="223"/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23"/>
      <c r="Z985" s="223"/>
    </row>
    <row r="986" spans="1:26">
      <c r="A986" s="223"/>
      <c r="B986" s="223"/>
      <c r="C986" s="223"/>
      <c r="D986" s="223"/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23"/>
      <c r="Z986" s="223"/>
    </row>
    <row r="987" spans="1:26">
      <c r="A987" s="223"/>
      <c r="B987" s="223"/>
      <c r="C987" s="223"/>
      <c r="D987" s="223"/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23"/>
      <c r="Z987" s="223"/>
    </row>
    <row r="988" spans="1:26">
      <c r="A988" s="223"/>
      <c r="B988" s="223"/>
      <c r="C988" s="223"/>
      <c r="D988" s="223"/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23"/>
      <c r="Z988" s="223"/>
    </row>
    <row r="989" spans="1:26">
      <c r="A989" s="223"/>
      <c r="B989" s="223"/>
      <c r="C989" s="223"/>
      <c r="D989" s="223"/>
      <c r="E989" s="223"/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23"/>
      <c r="Z989" s="223"/>
    </row>
    <row r="990" spans="1:26">
      <c r="A990" s="223"/>
      <c r="B990" s="223"/>
      <c r="C990" s="223"/>
      <c r="D990" s="223"/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  <c r="X990" s="223"/>
      <c r="Y990" s="223"/>
      <c r="Z990" s="223"/>
    </row>
    <row r="991" spans="1:26">
      <c r="A991" s="223"/>
      <c r="B991" s="223"/>
      <c r="C991" s="223"/>
      <c r="D991" s="223"/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23"/>
      <c r="Z991" s="223"/>
    </row>
    <row r="992" spans="1:26">
      <c r="A992" s="223"/>
      <c r="B992" s="223"/>
      <c r="C992" s="223"/>
      <c r="D992" s="223"/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  <c r="X992" s="223"/>
      <c r="Y992" s="223"/>
      <c r="Z992" s="223"/>
    </row>
    <row r="993" spans="1:26">
      <c r="A993" s="223"/>
      <c r="B993" s="223"/>
      <c r="C993" s="223"/>
      <c r="D993" s="223"/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23"/>
      <c r="Z993" s="223"/>
    </row>
    <row r="994" spans="1:26">
      <c r="A994" s="223"/>
      <c r="B994" s="223"/>
      <c r="C994" s="223"/>
      <c r="D994" s="223"/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  <c r="X994" s="223"/>
      <c r="Y994" s="223"/>
      <c r="Z994" s="223"/>
    </row>
    <row r="995" spans="1:26">
      <c r="A995" s="223"/>
      <c r="B995" s="223"/>
      <c r="C995" s="223"/>
      <c r="D995" s="223"/>
      <c r="E995" s="223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23"/>
      <c r="Z995" s="223"/>
    </row>
    <row r="996" spans="1:26">
      <c r="A996" s="223"/>
      <c r="B996" s="223"/>
      <c r="C996" s="223"/>
      <c r="D996" s="223"/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223"/>
    </row>
    <row r="997" spans="1:26">
      <c r="A997" s="223"/>
      <c r="B997" s="223"/>
      <c r="C997" s="223"/>
      <c r="D997" s="223"/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23"/>
      <c r="Z997" s="223"/>
    </row>
    <row r="998" spans="1:26">
      <c r="A998" s="223"/>
      <c r="B998" s="223"/>
      <c r="C998" s="223"/>
      <c r="D998" s="223"/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23"/>
      <c r="Z998" s="223"/>
    </row>
    <row r="999" spans="1:26">
      <c r="A999" s="223"/>
      <c r="B999" s="223"/>
      <c r="C999" s="223"/>
      <c r="D999" s="223"/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23"/>
      <c r="Z999" s="223"/>
    </row>
    <row r="1000" spans="1:26">
      <c r="A1000" s="223"/>
      <c r="B1000" s="223"/>
      <c r="C1000" s="223"/>
      <c r="D1000" s="223"/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23"/>
      <c r="Z1000" s="223"/>
    </row>
  </sheetData>
  <sheetProtection algorithmName="SHA-512" hashValue="n4X4wJkRnpH6Io7e10HCkKy9YFyhdw2jIgZQUUHrwVHnL/C9WkWKzZfqDloSLfqxUhwn7jq4uQ9wssJFlTw7NQ==" saltValue="HsHk9R2Olk4siGPjYoYpuQ==" spinCount="100000" sheet="1" formatColumns="0"/>
  <conditionalFormatting sqref="B23:D23">
    <cfRule type="cellIs" dxfId="17" priority="1" operator="notEqual">
      <formula>B22</formula>
    </cfRule>
    <cfRule type="cellIs" dxfId="1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45"/>
      <c r="C1" s="43" t="s">
        <v>1026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26845478.91</v>
      </c>
      <c r="C10" s="32">
        <v>8430776.9499999993</v>
      </c>
      <c r="D10" s="33">
        <v>10000</v>
      </c>
      <c r="E10" s="11">
        <v>35286255.859999999</v>
      </c>
      <c r="F10" s="12">
        <v>0.45432654995772959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0</v>
      </c>
      <c r="C12" s="32">
        <v>0</v>
      </c>
      <c r="D12" s="33">
        <v>0</v>
      </c>
      <c r="E12" s="11">
        <v>0</v>
      </c>
      <c r="F12" s="12">
        <v>0</v>
      </c>
      <c r="G12" s="13"/>
    </row>
    <row r="13" spans="1:9">
      <c r="A13" s="10" t="s">
        <v>9</v>
      </c>
      <c r="B13" s="14">
        <v>0</v>
      </c>
      <c r="C13" s="14">
        <v>0</v>
      </c>
      <c r="D13" s="15">
        <v>0</v>
      </c>
      <c r="E13" s="16"/>
      <c r="F13" s="17"/>
      <c r="G13" s="18"/>
    </row>
    <row r="14" spans="1:9">
      <c r="A14" s="19" t="s">
        <v>10</v>
      </c>
      <c r="B14" s="32">
        <v>3575022.57</v>
      </c>
      <c r="C14" s="32">
        <v>1233772.24</v>
      </c>
      <c r="D14" s="33">
        <v>0</v>
      </c>
      <c r="E14" s="11">
        <v>4808794.8099999996</v>
      </c>
      <c r="F14" s="12">
        <v>6.1915414436433648E-2</v>
      </c>
      <c r="G14" s="13"/>
      <c r="H14" s="20"/>
      <c r="I14" s="20"/>
    </row>
    <row r="15" spans="1:9">
      <c r="A15" s="19" t="s">
        <v>11</v>
      </c>
      <c r="B15" s="32">
        <v>452653.49</v>
      </c>
      <c r="C15" s="32">
        <v>411257.41</v>
      </c>
      <c r="D15" s="33">
        <v>0</v>
      </c>
      <c r="E15" s="11">
        <v>863910.89999999991</v>
      </c>
      <c r="F15" s="12">
        <v>1.1123244705392698E-2</v>
      </c>
      <c r="G15" s="13"/>
      <c r="H15" s="20"/>
      <c r="I15" s="20"/>
    </row>
    <row r="16" spans="1:9">
      <c r="A16" s="10" t="s">
        <v>12</v>
      </c>
      <c r="B16" s="32">
        <v>5269230.26</v>
      </c>
      <c r="C16" s="32">
        <v>1850658.36</v>
      </c>
      <c r="D16" s="33">
        <v>0</v>
      </c>
      <c r="E16" s="11">
        <v>7119888.6200000001</v>
      </c>
      <c r="F16" s="12">
        <v>9.1671795546740681E-2</v>
      </c>
      <c r="G16" s="13"/>
    </row>
    <row r="17" spans="1:7">
      <c r="A17" s="10" t="s">
        <v>13</v>
      </c>
      <c r="B17" s="32">
        <v>8865034.8599999994</v>
      </c>
      <c r="C17" s="32">
        <v>6168861.1799999997</v>
      </c>
      <c r="D17" s="33">
        <v>0</v>
      </c>
      <c r="E17" s="11">
        <v>15033896.039999999</v>
      </c>
      <c r="F17" s="12">
        <v>0.19356823085384645</v>
      </c>
      <c r="G17" s="13"/>
    </row>
    <row r="18" spans="1:7">
      <c r="A18" s="10" t="s">
        <v>14</v>
      </c>
      <c r="B18" s="32">
        <v>5055210.55</v>
      </c>
      <c r="C18" s="32">
        <v>2467544.4700000002</v>
      </c>
      <c r="D18" s="33">
        <v>0</v>
      </c>
      <c r="E18" s="11">
        <v>7522755.0199999996</v>
      </c>
      <c r="F18" s="12">
        <v>9.6858883185964376E-2</v>
      </c>
      <c r="G18" s="13"/>
    </row>
    <row r="19" spans="1:7">
      <c r="A19" s="10" t="s">
        <v>15</v>
      </c>
      <c r="B19" s="32">
        <v>0</v>
      </c>
      <c r="C19" s="32">
        <v>0</v>
      </c>
      <c r="D19" s="33">
        <v>0</v>
      </c>
      <c r="E19" s="11">
        <v>0</v>
      </c>
      <c r="F19" s="12">
        <v>0</v>
      </c>
      <c r="G19" s="13"/>
    </row>
    <row r="20" spans="1:7" ht="13.5" thickBot="1">
      <c r="A20" s="10" t="s">
        <v>16</v>
      </c>
      <c r="B20" s="32">
        <v>0</v>
      </c>
      <c r="C20" s="34">
        <v>7031665.3799999999</v>
      </c>
      <c r="D20" s="33">
        <v>0</v>
      </c>
      <c r="E20" s="21">
        <v>7031665.3799999999</v>
      </c>
      <c r="F20" s="12">
        <v>9.0535881313892605E-2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50062630.639999993</v>
      </c>
      <c r="C22" s="21">
        <v>27594535.989999998</v>
      </c>
      <c r="D22" s="24">
        <v>10000</v>
      </c>
      <c r="E22" s="21">
        <v>77667166.629999995</v>
      </c>
      <c r="F22" s="25">
        <v>1</v>
      </c>
      <c r="G22" s="18"/>
    </row>
    <row r="23" spans="1:7" ht="12.75" customHeight="1">
      <c r="A23" s="39" t="s">
        <v>17</v>
      </c>
      <c r="B23" s="27">
        <v>50062630.640000001</v>
      </c>
      <c r="C23" s="27">
        <v>27594535.990000002</v>
      </c>
      <c r="D23" s="27">
        <v>10000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tzVStP/4bqENlE2MBN5UdUr5fQQOphnJwoAyBe2vuamQGwslpcGfMjiEG8IhsuEudj7pxRzSsWUDjgzsmU361w==" saltValue="Yrc0pDONXmjQy7KZJgDF2A==" spinCount="100000" sheet="1" formatColumns="0"/>
  <conditionalFormatting sqref="B23:D23">
    <cfRule type="cellIs" dxfId="15" priority="1" operator="notEqual">
      <formula>B22</formula>
    </cfRule>
    <cfRule type="cellIs" dxfId="1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39997558519241921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42578125" style="1" customWidth="1"/>
    <col min="7" max="7" width="22.5703125" style="1" customWidth="1"/>
    <col min="8" max="16384" width="12.42578125" style="1"/>
  </cols>
  <sheetData>
    <row r="1" spans="1:9">
      <c r="B1" s="45"/>
      <c r="C1" s="43" t="s">
        <v>975</v>
      </c>
      <c r="D1" s="45"/>
      <c r="E1" s="45"/>
      <c r="F1" s="44"/>
    </row>
    <row r="2" spans="1:9">
      <c r="B2" s="45"/>
      <c r="C2" s="43" t="s">
        <v>0</v>
      </c>
      <c r="D2" s="45"/>
      <c r="E2" s="45"/>
      <c r="F2" s="44"/>
    </row>
    <row r="3" spans="1:9">
      <c r="B3" s="45"/>
      <c r="C3" s="43" t="s">
        <v>1</v>
      </c>
      <c r="D3" s="45"/>
      <c r="E3" s="45"/>
      <c r="F3" s="44"/>
    </row>
    <row r="4" spans="1:9">
      <c r="B4" s="45"/>
      <c r="C4" s="46" t="s">
        <v>1166</v>
      </c>
      <c r="D4" s="45"/>
      <c r="E4" s="45"/>
      <c r="F4" s="44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47" t="s">
        <v>1167</v>
      </c>
    </row>
    <row r="7" spans="1:9" ht="33" customHeight="1">
      <c r="A7" s="281" t="s">
        <v>3</v>
      </c>
      <c r="B7" s="287" t="s">
        <v>1199</v>
      </c>
      <c r="C7" s="287" t="s">
        <v>1200</v>
      </c>
      <c r="D7" s="288" t="s">
        <v>1201</v>
      </c>
      <c r="E7" s="40" t="s">
        <v>4</v>
      </c>
      <c r="F7" s="282" t="s">
        <v>1198</v>
      </c>
    </row>
    <row r="8" spans="1:9" ht="14.25" customHeight="1" thickBot="1">
      <c r="A8" s="283"/>
      <c r="B8" s="284"/>
      <c r="C8" s="284"/>
      <c r="D8" s="285"/>
      <c r="E8" s="284"/>
      <c r="F8" s="286"/>
    </row>
    <row r="9" spans="1:9">
      <c r="A9" s="41"/>
      <c r="B9" s="38"/>
      <c r="C9" s="36"/>
      <c r="D9" s="35"/>
      <c r="E9" s="36"/>
      <c r="F9" s="37"/>
      <c r="G9" s="9" t="s">
        <v>5</v>
      </c>
    </row>
    <row r="10" spans="1:9">
      <c r="A10" s="10" t="s">
        <v>6</v>
      </c>
      <c r="B10" s="32">
        <v>107711600.17000005</v>
      </c>
      <c r="C10" s="32">
        <v>4663674.5000000019</v>
      </c>
      <c r="D10" s="33">
        <v>728998.79</v>
      </c>
      <c r="E10" s="11">
        <v>113104273.46000001</v>
      </c>
      <c r="F10" s="12">
        <v>0.45036482650621057</v>
      </c>
      <c r="G10" s="13"/>
    </row>
    <row r="11" spans="1:9">
      <c r="A11" s="10" t="s">
        <v>7</v>
      </c>
      <c r="B11" s="32">
        <v>0</v>
      </c>
      <c r="C11" s="32">
        <v>0</v>
      </c>
      <c r="D11" s="33">
        <v>0</v>
      </c>
      <c r="E11" s="11">
        <v>0</v>
      </c>
      <c r="F11" s="12">
        <v>0</v>
      </c>
      <c r="G11" s="13"/>
    </row>
    <row r="12" spans="1:9">
      <c r="A12" s="10" t="s">
        <v>8</v>
      </c>
      <c r="B12" s="32">
        <v>123171.62999999999</v>
      </c>
      <c r="C12" s="32">
        <v>0</v>
      </c>
      <c r="D12" s="33">
        <v>0</v>
      </c>
      <c r="E12" s="11">
        <v>123171.63</v>
      </c>
      <c r="F12" s="12">
        <v>4.9045158134590928E-4</v>
      </c>
      <c r="G12" s="13"/>
    </row>
    <row r="13" spans="1:9">
      <c r="A13" s="10" t="s">
        <v>9</v>
      </c>
      <c r="B13" s="14"/>
      <c r="C13" s="14"/>
      <c r="D13" s="15"/>
      <c r="E13" s="16"/>
      <c r="F13" s="17"/>
      <c r="G13" s="18"/>
    </row>
    <row r="14" spans="1:9">
      <c r="A14" s="19" t="s">
        <v>10</v>
      </c>
      <c r="B14" s="32">
        <v>21050665.550000023</v>
      </c>
      <c r="C14" s="32">
        <v>2360243.91</v>
      </c>
      <c r="D14" s="33">
        <v>392661.61</v>
      </c>
      <c r="E14" s="11">
        <v>23803571.07</v>
      </c>
      <c r="F14" s="12">
        <v>9.4782370526080059E-2</v>
      </c>
      <c r="G14" s="13"/>
      <c r="H14" s="20"/>
      <c r="I14" s="20"/>
    </row>
    <row r="15" spans="1:9">
      <c r="A15" s="19" t="s">
        <v>11</v>
      </c>
      <c r="B15" s="32">
        <v>937512.38</v>
      </c>
      <c r="C15" s="32">
        <v>129237.48</v>
      </c>
      <c r="D15" s="33">
        <v>0</v>
      </c>
      <c r="E15" s="11">
        <v>1066749.8600000001</v>
      </c>
      <c r="F15" s="12">
        <v>4.247643355353237E-3</v>
      </c>
      <c r="G15" s="13"/>
      <c r="H15" s="20"/>
      <c r="I15" s="20"/>
    </row>
    <row r="16" spans="1:9">
      <c r="A16" s="10" t="s">
        <v>12</v>
      </c>
      <c r="B16" s="32">
        <v>26013990.519999988</v>
      </c>
      <c r="C16" s="32">
        <v>2930849.46</v>
      </c>
      <c r="D16" s="33">
        <v>77661.19</v>
      </c>
      <c r="E16" s="11">
        <v>29022501.170000002</v>
      </c>
      <c r="F16" s="12">
        <v>0.11556339388737491</v>
      </c>
      <c r="G16" s="13"/>
    </row>
    <row r="17" spans="1:7">
      <c r="A17" s="10" t="s">
        <v>13</v>
      </c>
      <c r="B17" s="32">
        <v>30890773.719999984</v>
      </c>
      <c r="C17" s="32">
        <v>17464129.110000018</v>
      </c>
      <c r="D17" s="33">
        <v>1450760.84</v>
      </c>
      <c r="E17" s="11">
        <v>49805663.670000002</v>
      </c>
      <c r="F17" s="12">
        <v>0.19831893518770519</v>
      </c>
      <c r="G17" s="13"/>
    </row>
    <row r="18" spans="1:7">
      <c r="A18" s="10" t="s">
        <v>14</v>
      </c>
      <c r="B18" s="32">
        <v>14990790.28999999</v>
      </c>
      <c r="C18" s="32">
        <v>11782022.530000005</v>
      </c>
      <c r="D18" s="33">
        <v>940481.24</v>
      </c>
      <c r="E18" s="11">
        <v>27713294.059999999</v>
      </c>
      <c r="F18" s="12">
        <v>0.11035032089801194</v>
      </c>
      <c r="G18" s="13"/>
    </row>
    <row r="19" spans="1:7">
      <c r="A19" s="10" t="s">
        <v>15</v>
      </c>
      <c r="B19" s="32">
        <v>0</v>
      </c>
      <c r="C19" s="32">
        <v>0</v>
      </c>
      <c r="D19" s="33">
        <v>0</v>
      </c>
      <c r="E19" s="11">
        <v>0</v>
      </c>
      <c r="F19" s="12">
        <v>0</v>
      </c>
      <c r="G19" s="13"/>
    </row>
    <row r="20" spans="1:7" ht="13.5" thickBot="1">
      <c r="A20" s="10" t="s">
        <v>16</v>
      </c>
      <c r="B20" s="32">
        <v>0</v>
      </c>
      <c r="C20" s="34">
        <v>6500000</v>
      </c>
      <c r="D20" s="33">
        <v>0</v>
      </c>
      <c r="E20" s="21">
        <v>6500000</v>
      </c>
      <c r="F20" s="12">
        <v>2.5882058057918128E-2</v>
      </c>
      <c r="G20" s="13"/>
    </row>
    <row r="21" spans="1:7">
      <c r="A21" s="22"/>
      <c r="B21" s="38"/>
      <c r="C21" s="16"/>
      <c r="D21" s="35"/>
      <c r="E21" s="16"/>
      <c r="F21" s="37"/>
      <c r="G21" s="18"/>
    </row>
    <row r="22" spans="1:7" ht="13.5" thickBot="1">
      <c r="A22" s="23" t="s">
        <v>4</v>
      </c>
      <c r="B22" s="21">
        <v>201718504.25999999</v>
      </c>
      <c r="C22" s="21">
        <v>45830156.990000002</v>
      </c>
      <c r="D22" s="24">
        <v>3590563.67</v>
      </c>
      <c r="E22" s="21">
        <v>251139224.92000002</v>
      </c>
      <c r="F22" s="25">
        <v>0.99999999999999989</v>
      </c>
      <c r="G22" s="18"/>
    </row>
    <row r="23" spans="1:7" ht="12.75" customHeight="1">
      <c r="A23" s="39" t="s">
        <v>17</v>
      </c>
      <c r="B23" s="27">
        <v>201718504.26000005</v>
      </c>
      <c r="C23" s="27">
        <v>45830156.99000001</v>
      </c>
      <c r="D23" s="27">
        <v>3590563.67</v>
      </c>
      <c r="E23" s="2"/>
      <c r="F23" s="28"/>
    </row>
    <row r="24" spans="1:7" ht="12.75" customHeight="1">
      <c r="A24" s="29"/>
      <c r="B24" s="2"/>
      <c r="C24" s="2"/>
      <c r="D24" s="2"/>
      <c r="E24" s="2"/>
      <c r="F24" s="28"/>
    </row>
    <row r="25" spans="1:7">
      <c r="A25" s="30" t="s">
        <v>18</v>
      </c>
      <c r="B25" s="13"/>
      <c r="C25" s="13"/>
      <c r="D25" s="13"/>
      <c r="E25" s="13"/>
    </row>
    <row r="26" spans="1:7">
      <c r="B26" s="13"/>
      <c r="C26" s="13"/>
      <c r="D26" s="13"/>
      <c r="E26" s="13"/>
    </row>
    <row r="27" spans="1:7">
      <c r="B27" s="13"/>
      <c r="C27" s="13"/>
      <c r="D27" s="13"/>
      <c r="E27" s="13"/>
    </row>
    <row r="28" spans="1:7">
      <c r="B28" s="13"/>
      <c r="C28" s="13"/>
      <c r="D28" s="13"/>
      <c r="E28" s="13"/>
    </row>
    <row r="29" spans="1:7">
      <c r="B29" s="13"/>
      <c r="C29" s="13"/>
      <c r="D29" s="13"/>
      <c r="E29" s="13"/>
    </row>
    <row r="30" spans="1:7">
      <c r="B30" s="13"/>
      <c r="C30" s="13"/>
      <c r="D30" s="13"/>
      <c r="E30" s="13"/>
    </row>
    <row r="31" spans="1:7">
      <c r="B31" s="13"/>
      <c r="C31" s="13"/>
      <c r="D31" s="13"/>
      <c r="E31" s="13"/>
    </row>
    <row r="32" spans="1:7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>
      <c r="B35" s="13"/>
      <c r="C35" s="13"/>
      <c r="D35" s="13"/>
      <c r="E35" s="13"/>
    </row>
    <row r="36" spans="2:5">
      <c r="B36" s="13"/>
      <c r="C36" s="13"/>
      <c r="D36" s="13"/>
      <c r="E36" s="13"/>
    </row>
  </sheetData>
  <sheetProtection algorithmName="SHA-512" hashValue="fpis2aBqQz3vry4I1we2jD9LjhSSHp+TnN9SdbamypJPv17UYr7lh1U5RTSxM+PcYOCEQskVlLz6Z3TfPI0RWA==" saltValue="2kOaKcpA5EhQ0q80t8UFlQ==" spinCount="100000" sheet="1" formatColumns="0"/>
  <conditionalFormatting sqref="B23:D23">
    <cfRule type="cellIs" dxfId="13" priority="1" operator="notEqual">
      <formula>B22</formula>
    </cfRule>
    <cfRule type="cellIs" dxfId="12" priority="2" operator="equal">
      <formula>B22</formula>
    </cfRule>
  </conditionalFormatting>
  <printOptions horizontalCentered="1"/>
  <pageMargins left="0.7" right="0.7" top="0.75" bottom="0.75" header="0.5" footer="0.5"/>
  <pageSetup scale="94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AJ1007"/>
  <sheetViews>
    <sheetView zoomScale="90" zoomScaleNormal="90" workbookViewId="0">
      <pane xSplit="3" ySplit="1" topLeftCell="D2" activePane="bottomRight" state="frozen"/>
      <selection activeCell="A26" sqref="A26:C26"/>
      <selection pane="topRight" activeCell="A26" sqref="A26:C26"/>
      <selection pane="bottomLeft" activeCell="A26" sqref="A26:C26"/>
      <selection pane="bottomRight" activeCell="B1" sqref="B1"/>
    </sheetView>
  </sheetViews>
  <sheetFormatPr defaultColWidth="14.42578125" defaultRowHeight="15"/>
  <cols>
    <col min="1" max="1" width="9.140625" hidden="1" customWidth="1"/>
    <col min="2" max="2" width="77.85546875" customWidth="1"/>
    <col min="3" max="3" width="10.5703125" customWidth="1"/>
    <col min="4" max="4" width="17.42578125" customWidth="1"/>
    <col min="5" max="7" width="15.7109375" customWidth="1"/>
    <col min="8" max="8" width="18" customWidth="1"/>
    <col min="9" max="9" width="15.7109375" customWidth="1"/>
    <col min="10" max="10" width="18.140625" customWidth="1"/>
    <col min="11" max="11" width="15.7109375" customWidth="1"/>
    <col min="12" max="12" width="18.28515625" customWidth="1"/>
    <col min="13" max="13" width="19.85546875" customWidth="1"/>
    <col min="14" max="14" width="23.7109375" customWidth="1"/>
    <col min="15" max="15" width="19.5703125" customWidth="1"/>
    <col min="16" max="16" width="58.7109375" customWidth="1"/>
    <col min="17" max="17" width="32" customWidth="1"/>
    <col min="18" max="18" width="113.85546875" customWidth="1"/>
    <col min="19" max="19" width="17.28515625" customWidth="1"/>
    <col min="20" max="36" width="11.140625" customWidth="1"/>
  </cols>
  <sheetData>
    <row r="1" spans="1:36" ht="15" customHeight="1">
      <c r="A1" s="52" t="e">
        <v>#NAME?</v>
      </c>
      <c r="B1" s="53"/>
      <c r="C1" s="54"/>
      <c r="D1" s="54"/>
      <c r="E1" s="54"/>
      <c r="F1" s="54"/>
      <c r="G1" s="54"/>
      <c r="H1" s="50" t="s">
        <v>19</v>
      </c>
      <c r="I1" s="54"/>
      <c r="J1" s="54"/>
      <c r="K1" s="54"/>
      <c r="L1" s="54"/>
      <c r="M1" s="54"/>
      <c r="N1" s="54"/>
      <c r="O1" s="54"/>
      <c r="P1" s="55"/>
      <c r="Q1" s="55"/>
      <c r="R1" s="56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5" customHeight="1">
      <c r="A2" s="57"/>
      <c r="B2" s="53"/>
      <c r="C2" s="55"/>
      <c r="D2" s="55"/>
      <c r="E2" s="55"/>
      <c r="F2" s="55"/>
      <c r="G2" s="55"/>
      <c r="H2" s="51" t="s">
        <v>1170</v>
      </c>
      <c r="I2" s="55"/>
      <c r="J2" s="55"/>
      <c r="K2" s="55"/>
      <c r="L2" s="55"/>
      <c r="M2" s="55"/>
      <c r="N2" s="55"/>
      <c r="O2" s="58" t="s">
        <v>2</v>
      </c>
      <c r="P2" s="55"/>
      <c r="Q2" s="55"/>
      <c r="R2" s="56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24.75" customHeight="1" thickBot="1">
      <c r="A3" s="57"/>
      <c r="B3" s="59"/>
      <c r="C3" s="60"/>
      <c r="D3" s="60"/>
      <c r="E3" s="60"/>
      <c r="F3" s="60"/>
      <c r="G3" s="60"/>
      <c r="H3" s="61" t="s">
        <v>21</v>
      </c>
      <c r="I3" s="60"/>
      <c r="J3" s="60"/>
      <c r="K3" s="60"/>
      <c r="L3" s="60"/>
      <c r="M3" s="60"/>
      <c r="N3" s="60"/>
      <c r="O3" s="62" t="s">
        <v>1167</v>
      </c>
      <c r="P3" s="63"/>
      <c r="Q3" s="64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45" customHeight="1">
      <c r="A4" s="65"/>
      <c r="B4" s="66"/>
      <c r="C4" s="67" t="s">
        <v>22</v>
      </c>
      <c r="D4" s="66" t="s">
        <v>1027</v>
      </c>
      <c r="E4" s="66" t="s">
        <v>1028</v>
      </c>
      <c r="F4" s="66" t="s">
        <v>1029</v>
      </c>
      <c r="G4" s="66" t="s">
        <v>1030</v>
      </c>
      <c r="H4" s="66" t="s">
        <v>1031</v>
      </c>
      <c r="I4" s="66" t="s">
        <v>1032</v>
      </c>
      <c r="J4" s="66" t="s">
        <v>1033</v>
      </c>
      <c r="K4" s="66" t="s">
        <v>1034</v>
      </c>
      <c r="L4" s="66" t="s">
        <v>1035</v>
      </c>
      <c r="M4" s="66" t="s">
        <v>23</v>
      </c>
      <c r="N4" s="66" t="s">
        <v>24</v>
      </c>
      <c r="O4" s="68" t="s">
        <v>25</v>
      </c>
      <c r="P4" s="68" t="s">
        <v>26</v>
      </c>
      <c r="Q4" s="69" t="s">
        <v>1036</v>
      </c>
      <c r="R4" s="70" t="s">
        <v>20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ht="12" customHeight="1">
      <c r="A5" s="71"/>
      <c r="B5" s="72" t="s">
        <v>28</v>
      </c>
      <c r="C5" s="73"/>
      <c r="D5" s="74"/>
      <c r="E5" s="74"/>
      <c r="F5" s="75"/>
      <c r="G5" s="74"/>
      <c r="H5" s="74"/>
      <c r="I5" s="74"/>
      <c r="J5" s="74"/>
      <c r="K5" s="74"/>
      <c r="L5" s="74"/>
      <c r="M5" s="74"/>
      <c r="N5" s="74"/>
      <c r="O5" s="76" t="s">
        <v>1037</v>
      </c>
      <c r="P5" s="77">
        <v>-19148041.869999997</v>
      </c>
      <c r="Q5" s="78"/>
      <c r="R5" s="79" t="s">
        <v>1038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12" customHeight="1">
      <c r="A6" s="71" t="s">
        <v>29</v>
      </c>
      <c r="B6" s="80" t="s">
        <v>30</v>
      </c>
      <c r="C6" s="81" t="s">
        <v>31</v>
      </c>
      <c r="D6" s="260">
        <v>111740457.32999997</v>
      </c>
      <c r="E6" s="260">
        <v>30773981.789999995</v>
      </c>
      <c r="F6" s="260">
        <v>96689155.829999998</v>
      </c>
      <c r="G6" s="260">
        <v>10010469.149999999</v>
      </c>
      <c r="H6" s="260">
        <v>8335652.9100000001</v>
      </c>
      <c r="I6" s="260">
        <v>48495866.38000004</v>
      </c>
      <c r="J6" s="260">
        <v>275911977.20999992</v>
      </c>
      <c r="K6" s="260">
        <v>298510.98000000004</v>
      </c>
      <c r="L6" s="260">
        <v>-173553.96999999997</v>
      </c>
      <c r="M6" s="82">
        <v>582082517.6099999</v>
      </c>
      <c r="N6" s="261">
        <v>2237887.14</v>
      </c>
      <c r="O6" s="83">
        <v>584320404.74999988</v>
      </c>
      <c r="P6" s="84" t="s">
        <v>1039</v>
      </c>
      <c r="Q6" s="84"/>
      <c r="R6" s="85" t="s">
        <v>1040</v>
      </c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12" customHeight="1">
      <c r="A7" s="86" t="s">
        <v>32</v>
      </c>
      <c r="B7" s="87" t="s">
        <v>33</v>
      </c>
      <c r="C7" s="88" t="s">
        <v>34</v>
      </c>
      <c r="D7" s="260">
        <v>34916765.210000001</v>
      </c>
      <c r="E7" s="260">
        <v>0.19</v>
      </c>
      <c r="F7" s="260">
        <v>8539975.2699999996</v>
      </c>
      <c r="G7" s="260">
        <v>0.59</v>
      </c>
      <c r="H7" s="260">
        <v>0.81</v>
      </c>
      <c r="I7" s="260">
        <v>257936.95</v>
      </c>
      <c r="J7" s="260">
        <v>7536667.75</v>
      </c>
      <c r="K7" s="260">
        <v>0</v>
      </c>
      <c r="L7" s="260">
        <v>0</v>
      </c>
      <c r="M7" s="82">
        <v>51251346.770000011</v>
      </c>
      <c r="N7" s="261">
        <v>0</v>
      </c>
      <c r="O7" s="83">
        <v>51251346.770000011</v>
      </c>
      <c r="P7" s="84" t="s">
        <v>1041</v>
      </c>
      <c r="Q7" s="89">
        <v>2237887.14</v>
      </c>
      <c r="R7" s="90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 ht="12" customHeight="1">
      <c r="A8" s="86" t="s">
        <v>32</v>
      </c>
      <c r="B8" s="87" t="s">
        <v>1171</v>
      </c>
      <c r="C8" s="91" t="s">
        <v>35</v>
      </c>
      <c r="D8" s="260">
        <v>262847551.24000001</v>
      </c>
      <c r="E8" s="260">
        <v>5074293.0199999996</v>
      </c>
      <c r="F8" s="260">
        <v>39285021.169999994</v>
      </c>
      <c r="G8" s="260">
        <v>2495580.6100000003</v>
      </c>
      <c r="H8" s="260">
        <v>1000032.71</v>
      </c>
      <c r="I8" s="260">
        <v>88089791.689999998</v>
      </c>
      <c r="J8" s="260">
        <v>82572375.600000009</v>
      </c>
      <c r="K8" s="260">
        <v>62826.17</v>
      </c>
      <c r="L8" s="260">
        <v>572527.34</v>
      </c>
      <c r="M8" s="82">
        <v>481999999.55000001</v>
      </c>
      <c r="N8" s="261">
        <v>0</v>
      </c>
      <c r="O8" s="83">
        <v>481999999.55000001</v>
      </c>
      <c r="P8" s="84" t="s">
        <v>1041</v>
      </c>
      <c r="Q8" s="84"/>
      <c r="R8" s="92" t="s">
        <v>27</v>
      </c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ht="12" customHeight="1">
      <c r="A9" s="86" t="s">
        <v>32</v>
      </c>
      <c r="B9" s="87" t="s">
        <v>1172</v>
      </c>
      <c r="C9" s="91" t="s">
        <v>36</v>
      </c>
      <c r="D9" s="260">
        <v>117262441.28</v>
      </c>
      <c r="E9" s="260">
        <v>2032054.5199999998</v>
      </c>
      <c r="F9" s="260">
        <v>10414911.030000001</v>
      </c>
      <c r="G9" s="260">
        <v>2264858.7999999998</v>
      </c>
      <c r="H9" s="260">
        <v>4482057.3600000003</v>
      </c>
      <c r="I9" s="260">
        <v>19371958.800000001</v>
      </c>
      <c r="J9" s="260">
        <v>91054619.659999982</v>
      </c>
      <c r="K9" s="260">
        <v>0</v>
      </c>
      <c r="L9" s="260">
        <v>0</v>
      </c>
      <c r="M9" s="82">
        <v>246882901.44999999</v>
      </c>
      <c r="N9" s="260">
        <v>0</v>
      </c>
      <c r="O9" s="83">
        <v>246882901.44999999</v>
      </c>
      <c r="P9" s="84" t="s">
        <v>1041</v>
      </c>
      <c r="Q9" s="84"/>
      <c r="R9" s="92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ht="12" customHeight="1">
      <c r="A10" s="71" t="s">
        <v>37</v>
      </c>
      <c r="B10" s="276" t="s">
        <v>38</v>
      </c>
      <c r="C10" s="277" t="s">
        <v>39</v>
      </c>
      <c r="D10" s="260">
        <v>629300.3899999999</v>
      </c>
      <c r="E10" s="260">
        <v>7065.6</v>
      </c>
      <c r="F10" s="260">
        <v>174579.22999999998</v>
      </c>
      <c r="G10" s="260">
        <v>0</v>
      </c>
      <c r="H10" s="260">
        <v>-4249.33</v>
      </c>
      <c r="I10" s="260">
        <v>2110</v>
      </c>
      <c r="J10" s="260">
        <v>3140.85</v>
      </c>
      <c r="K10" s="260">
        <v>0</v>
      </c>
      <c r="L10" s="260">
        <v>0</v>
      </c>
      <c r="M10" s="82">
        <v>811946.73999999987</v>
      </c>
      <c r="N10" s="260">
        <v>0</v>
      </c>
      <c r="O10" s="83">
        <v>811946.73999999987</v>
      </c>
      <c r="P10" s="84" t="s">
        <v>1041</v>
      </c>
      <c r="Q10" s="84"/>
      <c r="R10" s="92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12" customHeight="1">
      <c r="A11" s="71" t="s">
        <v>40</v>
      </c>
      <c r="B11" s="87" t="s">
        <v>41</v>
      </c>
      <c r="C11" s="91" t="s">
        <v>42</v>
      </c>
      <c r="D11" s="260">
        <v>22135372.069999997</v>
      </c>
      <c r="E11" s="260">
        <v>5612667.3600000003</v>
      </c>
      <c r="F11" s="260">
        <v>5540872.7300000004</v>
      </c>
      <c r="G11" s="260">
        <v>50132.84</v>
      </c>
      <c r="H11" s="260">
        <v>655793.89999999991</v>
      </c>
      <c r="I11" s="260">
        <v>203228.88999999998</v>
      </c>
      <c r="J11" s="260">
        <v>8739129.6599999983</v>
      </c>
      <c r="K11" s="260">
        <v>0</v>
      </c>
      <c r="L11" s="260">
        <v>0</v>
      </c>
      <c r="M11" s="82">
        <v>42937197.449999996</v>
      </c>
      <c r="N11" s="260">
        <v>0</v>
      </c>
      <c r="O11" s="262">
        <v>42937197.449999996</v>
      </c>
      <c r="P11" s="84" t="s">
        <v>1042</v>
      </c>
      <c r="Q11" s="84"/>
      <c r="R11" s="9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 ht="12" customHeight="1">
      <c r="A12" s="71" t="s">
        <v>43</v>
      </c>
      <c r="B12" s="87" t="s">
        <v>44</v>
      </c>
      <c r="C12" s="91" t="s">
        <v>45</v>
      </c>
      <c r="D12" s="260">
        <v>51106775.870000005</v>
      </c>
      <c r="E12" s="260">
        <v>1016242.95</v>
      </c>
      <c r="F12" s="260">
        <v>1779913.94</v>
      </c>
      <c r="G12" s="260">
        <v>-75998.259999999995</v>
      </c>
      <c r="H12" s="260">
        <v>1002222.26</v>
      </c>
      <c r="I12" s="260">
        <v>718874.91</v>
      </c>
      <c r="J12" s="260">
        <v>2321856.46</v>
      </c>
      <c r="K12" s="260">
        <v>0</v>
      </c>
      <c r="L12" s="260">
        <v>0</v>
      </c>
      <c r="M12" s="82">
        <v>57869888.130000003</v>
      </c>
      <c r="N12" s="260">
        <v>0</v>
      </c>
      <c r="O12" s="262">
        <v>57869888.130000003</v>
      </c>
      <c r="P12" s="84" t="s">
        <v>1042</v>
      </c>
      <c r="Q12" s="84"/>
      <c r="R12" s="92" t="s">
        <v>1173</v>
      </c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 ht="12" customHeight="1" thickBot="1">
      <c r="A13" s="71" t="s">
        <v>46</v>
      </c>
      <c r="B13" s="87" t="s">
        <v>47</v>
      </c>
      <c r="C13" s="91" t="s">
        <v>48</v>
      </c>
      <c r="D13" s="260">
        <v>1658740.2499999995</v>
      </c>
      <c r="E13" s="260">
        <v>11263104.560000001</v>
      </c>
      <c r="F13" s="260">
        <v>1144075.7799999989</v>
      </c>
      <c r="G13" s="260">
        <v>0</v>
      </c>
      <c r="H13" s="260">
        <v>294954.94000000006</v>
      </c>
      <c r="I13" s="260">
        <v>2284719.3300000005</v>
      </c>
      <c r="J13" s="260">
        <v>28336246.410000004</v>
      </c>
      <c r="K13" s="260">
        <v>0</v>
      </c>
      <c r="L13" s="260">
        <v>0</v>
      </c>
      <c r="M13" s="82">
        <v>44981841.270000003</v>
      </c>
      <c r="N13" s="260">
        <v>-8481914.2100000009</v>
      </c>
      <c r="O13" s="83">
        <v>36499927.060000002</v>
      </c>
      <c r="P13" s="84" t="s">
        <v>1174</v>
      </c>
      <c r="Q13" s="84"/>
      <c r="R13" s="94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</row>
    <row r="14" spans="1:36" ht="12" customHeight="1">
      <c r="A14" s="71" t="s">
        <v>46</v>
      </c>
      <c r="B14" s="87" t="s">
        <v>49</v>
      </c>
      <c r="C14" s="91" t="s">
        <v>50</v>
      </c>
      <c r="D14" s="260">
        <v>-13446831.809999999</v>
      </c>
      <c r="E14" s="260">
        <v>-158140.62</v>
      </c>
      <c r="F14" s="260">
        <v>-171446.29</v>
      </c>
      <c r="G14" s="260">
        <v>0</v>
      </c>
      <c r="H14" s="260">
        <v>-210857.62</v>
      </c>
      <c r="I14" s="260">
        <v>-319355</v>
      </c>
      <c r="J14" s="260">
        <v>-412004.68</v>
      </c>
      <c r="K14" s="260">
        <v>0</v>
      </c>
      <c r="L14" s="260">
        <v>0</v>
      </c>
      <c r="M14" s="82">
        <v>-14718636.019999996</v>
      </c>
      <c r="N14" s="260">
        <v>0</v>
      </c>
      <c r="O14" s="83">
        <v>-14718636.019999996</v>
      </c>
      <c r="P14" s="84" t="s">
        <v>1042</v>
      </c>
      <c r="Q14" s="84"/>
      <c r="R14" s="95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</row>
    <row r="15" spans="1:36" ht="12" customHeight="1">
      <c r="A15" s="71" t="s">
        <v>51</v>
      </c>
      <c r="B15" s="87" t="s">
        <v>52</v>
      </c>
      <c r="C15" s="91" t="s">
        <v>53</v>
      </c>
      <c r="D15" s="260">
        <v>116522.31</v>
      </c>
      <c r="E15" s="260">
        <v>182.26</v>
      </c>
      <c r="F15" s="260">
        <v>25173.260000000002</v>
      </c>
      <c r="G15" s="260">
        <v>0</v>
      </c>
      <c r="H15" s="260">
        <v>27.23</v>
      </c>
      <c r="I15" s="260">
        <v>0</v>
      </c>
      <c r="J15" s="260">
        <v>6490.66</v>
      </c>
      <c r="K15" s="260">
        <v>0</v>
      </c>
      <c r="L15" s="260">
        <v>7750.7</v>
      </c>
      <c r="M15" s="82">
        <v>156146.42000000001</v>
      </c>
      <c r="N15" s="260">
        <v>0</v>
      </c>
      <c r="O15" s="83">
        <v>156146.42000000001</v>
      </c>
      <c r="P15" s="84" t="s">
        <v>1042</v>
      </c>
      <c r="Q15" s="84"/>
      <c r="R15" s="9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</row>
    <row r="16" spans="1:36" ht="12" customHeight="1">
      <c r="A16" s="71" t="s">
        <v>54</v>
      </c>
      <c r="B16" s="87" t="s">
        <v>55</v>
      </c>
      <c r="C16" s="91" t="s">
        <v>56</v>
      </c>
      <c r="D16" s="260">
        <v>78471.680000000008</v>
      </c>
      <c r="E16" s="260">
        <v>0</v>
      </c>
      <c r="F16" s="260">
        <v>0</v>
      </c>
      <c r="G16" s="260">
        <v>4615407.04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82">
        <v>4693878.72</v>
      </c>
      <c r="N16" s="260">
        <v>0</v>
      </c>
      <c r="O16" s="83">
        <v>4693878.72</v>
      </c>
      <c r="P16" s="84" t="s">
        <v>1043</v>
      </c>
      <c r="Q16" s="84"/>
      <c r="R16" s="95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</row>
    <row r="17" spans="1:36" ht="12" customHeight="1">
      <c r="A17" s="71" t="s">
        <v>57</v>
      </c>
      <c r="B17" s="87" t="s">
        <v>58</v>
      </c>
      <c r="C17" s="91" t="s">
        <v>59</v>
      </c>
      <c r="D17" s="260">
        <v>0</v>
      </c>
      <c r="E17" s="260">
        <v>0</v>
      </c>
      <c r="F17" s="260">
        <v>0</v>
      </c>
      <c r="G17" s="260">
        <v>0</v>
      </c>
      <c r="H17" s="260">
        <v>0</v>
      </c>
      <c r="I17" s="260">
        <v>0</v>
      </c>
      <c r="J17" s="260">
        <v>0</v>
      </c>
      <c r="K17" s="260">
        <v>0</v>
      </c>
      <c r="L17" s="260">
        <v>0</v>
      </c>
      <c r="M17" s="82">
        <v>0</v>
      </c>
      <c r="N17" s="260">
        <v>0</v>
      </c>
      <c r="O17" s="83">
        <v>0</v>
      </c>
      <c r="P17" s="84" t="s">
        <v>1044</v>
      </c>
      <c r="Q17" s="84"/>
      <c r="R17" s="9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 ht="12" customHeight="1">
      <c r="A18" s="71" t="s">
        <v>60</v>
      </c>
      <c r="B18" s="87" t="s">
        <v>61</v>
      </c>
      <c r="C18" s="91" t="s">
        <v>62</v>
      </c>
      <c r="D18" s="260">
        <v>0</v>
      </c>
      <c r="E18" s="260">
        <v>0</v>
      </c>
      <c r="F18" s="260">
        <v>0</v>
      </c>
      <c r="G18" s="260">
        <v>6350995.0700000003</v>
      </c>
      <c r="H18" s="260">
        <v>0</v>
      </c>
      <c r="I18" s="260">
        <v>0</v>
      </c>
      <c r="J18" s="260">
        <v>0</v>
      </c>
      <c r="K18" s="260">
        <v>0</v>
      </c>
      <c r="L18" s="260">
        <v>0</v>
      </c>
      <c r="M18" s="82">
        <v>6350995.0700000003</v>
      </c>
      <c r="N18" s="260">
        <v>0</v>
      </c>
      <c r="O18" s="83">
        <v>6350995.0700000003</v>
      </c>
      <c r="P18" s="84" t="s">
        <v>1043</v>
      </c>
      <c r="Q18" s="84"/>
      <c r="R18" s="95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</row>
    <row r="19" spans="1:36" ht="12" customHeight="1">
      <c r="A19" s="71"/>
      <c r="B19" s="87" t="s">
        <v>1135</v>
      </c>
      <c r="C19" s="91" t="s">
        <v>1136</v>
      </c>
      <c r="D19" s="260">
        <v>2816604.1</v>
      </c>
      <c r="E19" s="260">
        <v>0</v>
      </c>
      <c r="F19" s="260">
        <v>1258705.0899999999</v>
      </c>
      <c r="G19" s="260">
        <v>104915.55</v>
      </c>
      <c r="H19" s="260">
        <v>0</v>
      </c>
      <c r="I19" s="260">
        <v>0</v>
      </c>
      <c r="J19" s="260">
        <v>0</v>
      </c>
      <c r="K19" s="260">
        <v>0</v>
      </c>
      <c r="L19" s="260">
        <v>138115.32</v>
      </c>
      <c r="M19" s="82">
        <v>4318340.0599999996</v>
      </c>
      <c r="N19" s="260">
        <v>0</v>
      </c>
      <c r="O19" s="83">
        <v>4318340.0599999996</v>
      </c>
      <c r="P19" s="84" t="s">
        <v>1137</v>
      </c>
      <c r="Q19" s="84"/>
      <c r="R19" s="95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</row>
    <row r="20" spans="1:36" ht="12" customHeight="1">
      <c r="A20" s="71"/>
      <c r="B20" s="87" t="s">
        <v>1138</v>
      </c>
      <c r="C20" s="91" t="s">
        <v>1139</v>
      </c>
      <c r="D20" s="260">
        <v>57789509.700000003</v>
      </c>
      <c r="E20" s="260">
        <v>0</v>
      </c>
      <c r="F20" s="260">
        <v>9101703.0199999996</v>
      </c>
      <c r="G20" s="260">
        <v>2302852.5299999998</v>
      </c>
      <c r="H20" s="260">
        <v>0</v>
      </c>
      <c r="I20" s="260">
        <v>0</v>
      </c>
      <c r="J20" s="260">
        <v>0</v>
      </c>
      <c r="K20" s="260">
        <v>0</v>
      </c>
      <c r="L20" s="260">
        <v>1353191.82</v>
      </c>
      <c r="M20" s="82">
        <v>70547257.069999993</v>
      </c>
      <c r="N20" s="260">
        <v>0</v>
      </c>
      <c r="O20" s="83">
        <v>70547257.069999993</v>
      </c>
      <c r="P20" s="84" t="s">
        <v>1140</v>
      </c>
      <c r="Q20" s="84"/>
      <c r="R20" s="95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12" customHeight="1">
      <c r="A21" s="71" t="s">
        <v>60</v>
      </c>
      <c r="B21" s="87" t="s">
        <v>63</v>
      </c>
      <c r="C21" s="91" t="s">
        <v>64</v>
      </c>
      <c r="D21" s="260">
        <v>0</v>
      </c>
      <c r="E21" s="260">
        <v>0</v>
      </c>
      <c r="F21" s="260">
        <v>0</v>
      </c>
      <c r="G21" s="260">
        <v>-4291998.96</v>
      </c>
      <c r="H21" s="260">
        <v>0</v>
      </c>
      <c r="I21" s="260">
        <v>0</v>
      </c>
      <c r="J21" s="260">
        <v>0</v>
      </c>
      <c r="K21" s="260">
        <v>0</v>
      </c>
      <c r="L21" s="260">
        <v>0</v>
      </c>
      <c r="M21" s="82">
        <v>-4291998.96</v>
      </c>
      <c r="N21" s="260">
        <v>0</v>
      </c>
      <c r="O21" s="83">
        <v>-4291998.96</v>
      </c>
      <c r="P21" s="84" t="s">
        <v>1043</v>
      </c>
      <c r="Q21" s="84"/>
      <c r="R21" s="95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12" customHeight="1">
      <c r="A22" s="71" t="s">
        <v>65</v>
      </c>
      <c r="B22" s="87" t="s">
        <v>66</v>
      </c>
      <c r="C22" s="91" t="s">
        <v>67</v>
      </c>
      <c r="D22" s="260">
        <v>31512462.420000002</v>
      </c>
      <c r="E22" s="260">
        <v>3271396.58</v>
      </c>
      <c r="F22" s="260">
        <v>360661.33</v>
      </c>
      <c r="G22" s="260">
        <v>0</v>
      </c>
      <c r="H22" s="260">
        <v>22606</v>
      </c>
      <c r="I22" s="260">
        <v>149449.4</v>
      </c>
      <c r="J22" s="260">
        <v>1006237.7600000001</v>
      </c>
      <c r="K22" s="260">
        <v>179137.97</v>
      </c>
      <c r="L22" s="260">
        <v>0</v>
      </c>
      <c r="M22" s="82">
        <v>36501951.459999993</v>
      </c>
      <c r="N22" s="260">
        <v>178407.12</v>
      </c>
      <c r="O22" s="83">
        <v>36680358.579999991</v>
      </c>
      <c r="P22" s="84" t="s">
        <v>1045</v>
      </c>
      <c r="Q22" s="84"/>
      <c r="R22" s="95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1:36" ht="12" customHeight="1">
      <c r="A23" s="96"/>
      <c r="B23" s="87" t="s">
        <v>68</v>
      </c>
      <c r="C23" s="91" t="s">
        <v>69</v>
      </c>
      <c r="D23" s="260">
        <v>411875.44999999995</v>
      </c>
      <c r="E23" s="260">
        <v>114980.2</v>
      </c>
      <c r="F23" s="260">
        <v>5540.07</v>
      </c>
      <c r="G23" s="260">
        <v>0</v>
      </c>
      <c r="H23" s="260">
        <v>0</v>
      </c>
      <c r="I23" s="260">
        <v>0</v>
      </c>
      <c r="J23" s="260">
        <v>302490.47000000003</v>
      </c>
      <c r="K23" s="260">
        <v>0</v>
      </c>
      <c r="L23" s="260">
        <v>0</v>
      </c>
      <c r="M23" s="82">
        <v>834886.19</v>
      </c>
      <c r="N23" s="260">
        <v>0</v>
      </c>
      <c r="O23" s="83">
        <v>834886.19</v>
      </c>
      <c r="P23" s="84" t="s">
        <v>1046</v>
      </c>
      <c r="Q23" s="84"/>
      <c r="R23" s="95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1:36" ht="12" customHeight="1">
      <c r="A24" s="71" t="s">
        <v>70</v>
      </c>
      <c r="B24" s="87" t="s">
        <v>71</v>
      </c>
      <c r="C24" s="91" t="s">
        <v>72</v>
      </c>
      <c r="D24" s="260">
        <v>50178490.969999999</v>
      </c>
      <c r="E24" s="260">
        <v>0</v>
      </c>
      <c r="F24" s="260">
        <v>0</v>
      </c>
      <c r="G24" s="260">
        <v>7961582.4100000001</v>
      </c>
      <c r="H24" s="260">
        <v>0</v>
      </c>
      <c r="I24" s="260">
        <v>455.85</v>
      </c>
      <c r="J24" s="260">
        <v>0</v>
      </c>
      <c r="K24" s="260">
        <v>0</v>
      </c>
      <c r="L24" s="260">
        <v>0</v>
      </c>
      <c r="M24" s="82">
        <v>58140529.229999997</v>
      </c>
      <c r="N24" s="260">
        <v>0</v>
      </c>
      <c r="O24" s="83">
        <v>58140529.229999997</v>
      </c>
      <c r="P24" s="84" t="s">
        <v>71</v>
      </c>
      <c r="Q24" s="84"/>
      <c r="R24" s="9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1:36" ht="12" customHeight="1">
      <c r="A25" s="71" t="s">
        <v>73</v>
      </c>
      <c r="B25" s="87" t="s">
        <v>74</v>
      </c>
      <c r="C25" s="91" t="s">
        <v>75</v>
      </c>
      <c r="D25" s="260">
        <v>947024.25</v>
      </c>
      <c r="E25" s="260">
        <v>100</v>
      </c>
      <c r="F25" s="260">
        <v>7836.57</v>
      </c>
      <c r="G25" s="260">
        <v>0</v>
      </c>
      <c r="H25" s="260">
        <v>0</v>
      </c>
      <c r="I25" s="260">
        <v>16242</v>
      </c>
      <c r="J25" s="260">
        <v>0</v>
      </c>
      <c r="K25" s="260">
        <v>0</v>
      </c>
      <c r="L25" s="260">
        <v>0</v>
      </c>
      <c r="M25" s="82">
        <v>971202.82</v>
      </c>
      <c r="N25" s="260">
        <v>0</v>
      </c>
      <c r="O25" s="83">
        <v>971202.82</v>
      </c>
      <c r="P25" s="84" t="s">
        <v>1047</v>
      </c>
      <c r="Q25" s="84"/>
      <c r="R25" s="9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6" spans="1:36" ht="12" customHeight="1">
      <c r="A26" s="71" t="s">
        <v>76</v>
      </c>
      <c r="B26" s="87" t="s">
        <v>77</v>
      </c>
      <c r="C26" s="91" t="s">
        <v>78</v>
      </c>
      <c r="D26" s="260">
        <v>139897.22</v>
      </c>
      <c r="E26" s="260">
        <v>3616</v>
      </c>
      <c r="F26" s="260">
        <v>0</v>
      </c>
      <c r="G26" s="260">
        <v>0</v>
      </c>
      <c r="H26" s="260">
        <v>150</v>
      </c>
      <c r="I26" s="260">
        <v>2567540.7799999998</v>
      </c>
      <c r="J26" s="260">
        <v>0</v>
      </c>
      <c r="K26" s="260">
        <v>0</v>
      </c>
      <c r="L26" s="260">
        <v>0</v>
      </c>
      <c r="M26" s="82">
        <v>2711204</v>
      </c>
      <c r="N26" s="260">
        <v>0</v>
      </c>
      <c r="O26" s="83">
        <v>2711204</v>
      </c>
      <c r="P26" s="84" t="s">
        <v>1048</v>
      </c>
      <c r="Q26" s="84"/>
      <c r="R26" s="9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ht="12" customHeight="1">
      <c r="A27" s="71" t="s">
        <v>79</v>
      </c>
      <c r="B27" s="87" t="s">
        <v>80</v>
      </c>
      <c r="C27" s="91" t="s">
        <v>81</v>
      </c>
      <c r="D27" s="260">
        <v>0</v>
      </c>
      <c r="E27" s="260">
        <v>4306.5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38582.51</v>
      </c>
      <c r="L27" s="260">
        <v>0</v>
      </c>
      <c r="M27" s="82">
        <v>42889.01</v>
      </c>
      <c r="N27" s="261">
        <v>0</v>
      </c>
      <c r="O27" s="83">
        <v>42889.01</v>
      </c>
      <c r="P27" s="84" t="s">
        <v>1047</v>
      </c>
      <c r="Q27" s="84"/>
      <c r="R27" s="95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</row>
    <row r="28" spans="1:36" ht="12" customHeight="1">
      <c r="A28" s="86" t="s">
        <v>82</v>
      </c>
      <c r="B28" s="87" t="s">
        <v>83</v>
      </c>
      <c r="C28" s="91" t="s">
        <v>84</v>
      </c>
      <c r="D28" s="260">
        <v>20483147.84</v>
      </c>
      <c r="E28" s="260">
        <v>267907.53999999998</v>
      </c>
      <c r="F28" s="260">
        <v>332637</v>
      </c>
      <c r="G28" s="260">
        <v>145809.39000000001</v>
      </c>
      <c r="H28" s="260">
        <v>0</v>
      </c>
      <c r="I28" s="260">
        <v>0</v>
      </c>
      <c r="J28" s="260">
        <v>1071629.98</v>
      </c>
      <c r="K28" s="260">
        <v>14329.17</v>
      </c>
      <c r="L28" s="260">
        <v>0</v>
      </c>
      <c r="M28" s="82">
        <v>22315460.920000002</v>
      </c>
      <c r="N28" s="261">
        <v>0</v>
      </c>
      <c r="O28" s="83">
        <v>22315460.920000002</v>
      </c>
      <c r="P28" s="84" t="s">
        <v>1049</v>
      </c>
      <c r="Q28" s="84"/>
      <c r="R28" s="9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</row>
    <row r="29" spans="1:36" ht="12" customHeight="1">
      <c r="A29" s="86" t="s">
        <v>85</v>
      </c>
      <c r="B29" s="87" t="s">
        <v>997</v>
      </c>
      <c r="C29" s="91" t="s">
        <v>86</v>
      </c>
      <c r="D29" s="260">
        <v>0</v>
      </c>
      <c r="E29" s="260">
        <v>0</v>
      </c>
      <c r="F29" s="260">
        <v>0</v>
      </c>
      <c r="G29" s="260">
        <v>0</v>
      </c>
      <c r="H29" s="260">
        <v>0</v>
      </c>
      <c r="I29" s="260">
        <v>1700630.34</v>
      </c>
      <c r="J29" s="260">
        <v>0</v>
      </c>
      <c r="K29" s="260">
        <v>20787.21</v>
      </c>
      <c r="L29" s="260">
        <v>0</v>
      </c>
      <c r="M29" s="82">
        <v>1721417.55</v>
      </c>
      <c r="N29" s="261">
        <v>0</v>
      </c>
      <c r="O29" s="83">
        <v>1721417.55</v>
      </c>
      <c r="P29" s="84" t="s">
        <v>1050</v>
      </c>
      <c r="Q29" s="84"/>
      <c r="R29" s="95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1:36" ht="12" customHeight="1">
      <c r="A30" s="86" t="s">
        <v>85</v>
      </c>
      <c r="B30" s="87" t="s">
        <v>87</v>
      </c>
      <c r="C30" s="91" t="s">
        <v>88</v>
      </c>
      <c r="D30" s="260">
        <v>102036440.86999999</v>
      </c>
      <c r="E30" s="260">
        <v>13277164.680000002</v>
      </c>
      <c r="F30" s="260">
        <v>41399606.189999998</v>
      </c>
      <c r="G30" s="260">
        <v>175905498.24000001</v>
      </c>
      <c r="H30" s="260">
        <v>3293502.8</v>
      </c>
      <c r="I30" s="260">
        <v>10657797.689999999</v>
      </c>
      <c r="J30" s="260">
        <v>299421168.42000002</v>
      </c>
      <c r="K30" s="260">
        <v>0</v>
      </c>
      <c r="L30" s="260">
        <v>0</v>
      </c>
      <c r="M30" s="82">
        <v>645991178.8900001</v>
      </c>
      <c r="N30" s="261">
        <v>0</v>
      </c>
      <c r="O30" s="83">
        <v>645991178.8900001</v>
      </c>
      <c r="P30" s="84" t="s">
        <v>1051</v>
      </c>
      <c r="Q30" s="84"/>
      <c r="R30" s="95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1:36" ht="12" customHeight="1">
      <c r="A31" s="86" t="s">
        <v>85</v>
      </c>
      <c r="B31" s="87" t="s">
        <v>89</v>
      </c>
      <c r="C31" s="91" t="s">
        <v>90</v>
      </c>
      <c r="D31" s="260">
        <v>0</v>
      </c>
      <c r="E31" s="260">
        <v>0</v>
      </c>
      <c r="F31" s="260">
        <v>0</v>
      </c>
      <c r="G31" s="260">
        <v>7505653.6200000001</v>
      </c>
      <c r="H31" s="260">
        <v>0</v>
      </c>
      <c r="I31" s="260">
        <v>15663171.449999999</v>
      </c>
      <c r="J31" s="260">
        <v>26181229.300000001</v>
      </c>
      <c r="K31" s="260">
        <v>100473.23</v>
      </c>
      <c r="L31" s="260">
        <v>0</v>
      </c>
      <c r="M31" s="82">
        <v>49450527.600000001</v>
      </c>
      <c r="N31" s="260">
        <v>0</v>
      </c>
      <c r="O31" s="83">
        <v>49450527.600000001</v>
      </c>
      <c r="P31" s="84" t="s">
        <v>1052</v>
      </c>
      <c r="Q31" s="84"/>
      <c r="R31" s="9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</row>
    <row r="32" spans="1:36" ht="12" customHeight="1">
      <c r="A32" s="71" t="s">
        <v>91</v>
      </c>
      <c r="B32" s="87" t="s">
        <v>92</v>
      </c>
      <c r="C32" s="91" t="s">
        <v>93</v>
      </c>
      <c r="D32" s="260">
        <v>687656.70000000007</v>
      </c>
      <c r="E32" s="260">
        <v>23680.9</v>
      </c>
      <c r="F32" s="260">
        <v>3921459.78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82">
        <v>4632797.38</v>
      </c>
      <c r="N32" s="260">
        <v>0</v>
      </c>
      <c r="O32" s="83">
        <v>4632797.38</v>
      </c>
      <c r="P32" s="84" t="s">
        <v>1053</v>
      </c>
      <c r="Q32" s="84"/>
      <c r="R32" s="9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1:36" ht="12" customHeight="1">
      <c r="A33" s="71" t="s">
        <v>94</v>
      </c>
      <c r="B33" s="87" t="s">
        <v>95</v>
      </c>
      <c r="C33" s="91" t="s">
        <v>96</v>
      </c>
      <c r="D33" s="260">
        <v>19624259.030000001</v>
      </c>
      <c r="E33" s="260">
        <v>81247928.739999995</v>
      </c>
      <c r="F33" s="260">
        <v>142266.16</v>
      </c>
      <c r="G33" s="260">
        <v>1795614</v>
      </c>
      <c r="H33" s="260">
        <v>4938463.03</v>
      </c>
      <c r="I33" s="260">
        <v>3486586.87</v>
      </c>
      <c r="J33" s="260">
        <v>78827639.320000008</v>
      </c>
      <c r="K33" s="260">
        <v>0</v>
      </c>
      <c r="L33" s="260">
        <v>0</v>
      </c>
      <c r="M33" s="82">
        <v>190062757.15000001</v>
      </c>
      <c r="N33" s="260">
        <v>-2815.35</v>
      </c>
      <c r="O33" s="83">
        <v>190059941.80000001</v>
      </c>
      <c r="P33" s="84" t="s">
        <v>1054</v>
      </c>
      <c r="Q33" s="84"/>
      <c r="R33" s="95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</row>
    <row r="34" spans="1:36" ht="12" customHeight="1">
      <c r="A34" s="71" t="s">
        <v>97</v>
      </c>
      <c r="B34" s="87" t="s">
        <v>98</v>
      </c>
      <c r="C34" s="91" t="s">
        <v>99</v>
      </c>
      <c r="D34" s="260">
        <v>5900316.4999999991</v>
      </c>
      <c r="E34" s="260">
        <v>16957026.599999998</v>
      </c>
      <c r="F34" s="260">
        <v>480450.79000000004</v>
      </c>
      <c r="G34" s="260">
        <v>0</v>
      </c>
      <c r="H34" s="260">
        <v>2966622.31</v>
      </c>
      <c r="I34" s="260">
        <v>3014817.57</v>
      </c>
      <c r="J34" s="260">
        <v>550634728.51999998</v>
      </c>
      <c r="K34" s="260">
        <v>0</v>
      </c>
      <c r="L34" s="260">
        <v>0</v>
      </c>
      <c r="M34" s="82">
        <v>579953962.28999996</v>
      </c>
      <c r="N34" s="260">
        <v>-2421.67</v>
      </c>
      <c r="O34" s="83">
        <v>579951540.62</v>
      </c>
      <c r="P34" s="84" t="s">
        <v>1054</v>
      </c>
      <c r="Q34" s="84"/>
      <c r="R34" s="95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</row>
    <row r="35" spans="1:36" ht="12" customHeight="1">
      <c r="A35" s="71" t="s">
        <v>100</v>
      </c>
      <c r="B35" s="87" t="s">
        <v>101</v>
      </c>
      <c r="C35" s="91" t="s">
        <v>102</v>
      </c>
      <c r="D35" s="260">
        <v>3801313.1999999997</v>
      </c>
      <c r="E35" s="260">
        <v>5434492.9299999997</v>
      </c>
      <c r="F35" s="260">
        <v>-64364</v>
      </c>
      <c r="G35" s="260">
        <v>0</v>
      </c>
      <c r="H35" s="260">
        <v>14126918.470000001</v>
      </c>
      <c r="I35" s="260">
        <v>1706778.23</v>
      </c>
      <c r="J35" s="260">
        <v>15081130.199999999</v>
      </c>
      <c r="K35" s="260">
        <v>0</v>
      </c>
      <c r="L35" s="260">
        <v>0</v>
      </c>
      <c r="M35" s="82">
        <v>40086269.030000001</v>
      </c>
      <c r="N35" s="260">
        <v>7916809.9300000006</v>
      </c>
      <c r="O35" s="83">
        <v>48003078.960000001</v>
      </c>
      <c r="P35" s="84" t="s">
        <v>1055</v>
      </c>
      <c r="Q35" s="84"/>
      <c r="R35" s="95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</row>
    <row r="36" spans="1:36" ht="12" customHeight="1">
      <c r="A36" s="71" t="s">
        <v>103</v>
      </c>
      <c r="B36" s="87" t="s">
        <v>104</v>
      </c>
      <c r="C36" s="91" t="s">
        <v>105</v>
      </c>
      <c r="D36" s="260">
        <v>0</v>
      </c>
      <c r="E36" s="260">
        <v>-3018918.15</v>
      </c>
      <c r="F36" s="260">
        <v>1314973.21</v>
      </c>
      <c r="G36" s="260">
        <v>1698.42</v>
      </c>
      <c r="H36" s="260">
        <v>451149.69999999995</v>
      </c>
      <c r="I36" s="260">
        <v>62928.68</v>
      </c>
      <c r="J36" s="260">
        <v>1158188.8599999999</v>
      </c>
      <c r="K36" s="260">
        <v>0</v>
      </c>
      <c r="L36" s="260">
        <v>0</v>
      </c>
      <c r="M36" s="82">
        <v>-29979.280000000261</v>
      </c>
      <c r="N36" s="260">
        <v>29979.280000000261</v>
      </c>
      <c r="O36" s="97">
        <v>0</v>
      </c>
      <c r="P36" s="98" t="s">
        <v>1056</v>
      </c>
      <c r="Q36" s="84"/>
      <c r="R36" s="9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1:36" ht="12" customHeight="1">
      <c r="A37" s="71" t="s">
        <v>106</v>
      </c>
      <c r="B37" s="87" t="s">
        <v>107</v>
      </c>
      <c r="C37" s="91" t="s">
        <v>108</v>
      </c>
      <c r="D37" s="260">
        <v>7721520.79</v>
      </c>
      <c r="E37" s="260">
        <v>0</v>
      </c>
      <c r="F37" s="260">
        <v>632687</v>
      </c>
      <c r="G37" s="260">
        <v>0</v>
      </c>
      <c r="H37" s="260">
        <v>105295</v>
      </c>
      <c r="I37" s="260">
        <v>0</v>
      </c>
      <c r="J37" s="260">
        <v>196125</v>
      </c>
      <c r="K37" s="260">
        <v>0</v>
      </c>
      <c r="L37" s="260">
        <v>0</v>
      </c>
      <c r="M37" s="82">
        <v>8655627.7899999991</v>
      </c>
      <c r="N37" s="260">
        <v>-8655627.7899999991</v>
      </c>
      <c r="O37" s="97">
        <v>0</v>
      </c>
      <c r="P37" s="98" t="s">
        <v>1056</v>
      </c>
      <c r="Q37" s="84"/>
      <c r="R37" s="9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1:36" ht="12" customHeight="1">
      <c r="A38" s="71" t="s">
        <v>109</v>
      </c>
      <c r="B38" s="87" t="s">
        <v>110</v>
      </c>
      <c r="C38" s="91" t="s">
        <v>111</v>
      </c>
      <c r="D38" s="260">
        <v>20000000</v>
      </c>
      <c r="E38" s="260">
        <v>0</v>
      </c>
      <c r="F38" s="260">
        <v>0</v>
      </c>
      <c r="G38" s="260">
        <v>0</v>
      </c>
      <c r="H38" s="260">
        <v>0</v>
      </c>
      <c r="I38" s="260">
        <v>0</v>
      </c>
      <c r="J38" s="260">
        <v>0</v>
      </c>
      <c r="K38" s="260">
        <v>0</v>
      </c>
      <c r="L38" s="260">
        <v>0</v>
      </c>
      <c r="M38" s="82">
        <v>20000000</v>
      </c>
      <c r="N38" s="260">
        <v>-20000000</v>
      </c>
      <c r="O38" s="97">
        <v>0</v>
      </c>
      <c r="P38" s="98" t="s">
        <v>1056</v>
      </c>
      <c r="Q38" s="84"/>
      <c r="R38" s="9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ht="12" customHeight="1">
      <c r="A39" s="71" t="s">
        <v>112</v>
      </c>
      <c r="B39" s="87" t="s">
        <v>113</v>
      </c>
      <c r="C39" s="91" t="s">
        <v>114</v>
      </c>
      <c r="D39" s="260">
        <v>2343640.09</v>
      </c>
      <c r="E39" s="260">
        <v>0</v>
      </c>
      <c r="F39" s="260">
        <v>0</v>
      </c>
      <c r="G39" s="260">
        <v>0</v>
      </c>
      <c r="H39" s="260">
        <v>0</v>
      </c>
      <c r="I39" s="260">
        <v>0</v>
      </c>
      <c r="J39" s="260">
        <v>0</v>
      </c>
      <c r="K39" s="260">
        <v>0</v>
      </c>
      <c r="L39" s="260">
        <v>0</v>
      </c>
      <c r="M39" s="82">
        <v>2343640.09</v>
      </c>
      <c r="N39" s="260">
        <v>-2343640.09</v>
      </c>
      <c r="O39" s="97">
        <v>0</v>
      </c>
      <c r="P39" s="98" t="s">
        <v>1056</v>
      </c>
      <c r="Q39" s="84"/>
      <c r="R39" s="9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ht="12" customHeight="1">
      <c r="A40" s="71" t="s">
        <v>115</v>
      </c>
      <c r="B40" s="87" t="s">
        <v>116</v>
      </c>
      <c r="C40" s="91" t="s">
        <v>117</v>
      </c>
      <c r="D40" s="260">
        <v>23995454.469999999</v>
      </c>
      <c r="E40" s="260">
        <v>0</v>
      </c>
      <c r="F40" s="260">
        <v>0</v>
      </c>
      <c r="G40" s="260">
        <v>0</v>
      </c>
      <c r="H40" s="260">
        <v>0</v>
      </c>
      <c r="I40" s="260">
        <v>0</v>
      </c>
      <c r="J40" s="260">
        <v>0</v>
      </c>
      <c r="K40" s="260">
        <v>0</v>
      </c>
      <c r="L40" s="260">
        <v>0</v>
      </c>
      <c r="M40" s="82">
        <v>23995454.469999999</v>
      </c>
      <c r="N40" s="260">
        <v>-23995454.469999999</v>
      </c>
      <c r="O40" s="97">
        <v>0</v>
      </c>
      <c r="P40" s="98" t="s">
        <v>1056</v>
      </c>
      <c r="Q40" s="84"/>
      <c r="R40" s="95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1:36" ht="12" customHeight="1">
      <c r="A41" s="71" t="s">
        <v>118</v>
      </c>
      <c r="B41" s="87" t="s">
        <v>119</v>
      </c>
      <c r="C41" s="91" t="s">
        <v>120</v>
      </c>
      <c r="D41" s="260">
        <v>1756864.44</v>
      </c>
      <c r="E41" s="260">
        <v>0</v>
      </c>
      <c r="F41" s="260">
        <v>0</v>
      </c>
      <c r="G41" s="260">
        <v>0</v>
      </c>
      <c r="H41" s="260">
        <v>0</v>
      </c>
      <c r="I41" s="260">
        <v>0</v>
      </c>
      <c r="J41" s="260">
        <v>0</v>
      </c>
      <c r="K41" s="260">
        <v>0</v>
      </c>
      <c r="L41" s="260">
        <v>0</v>
      </c>
      <c r="M41" s="82">
        <v>1756864.44</v>
      </c>
      <c r="N41" s="260">
        <v>-1756864.44</v>
      </c>
      <c r="O41" s="97">
        <v>0</v>
      </c>
      <c r="P41" s="98" t="s">
        <v>1056</v>
      </c>
      <c r="Q41" s="84"/>
      <c r="R41" s="95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</row>
    <row r="42" spans="1:36" ht="12" customHeight="1">
      <c r="A42" s="71" t="s">
        <v>121</v>
      </c>
      <c r="B42" s="87" t="s">
        <v>122</v>
      </c>
      <c r="C42" s="91" t="s">
        <v>123</v>
      </c>
      <c r="D42" s="260">
        <v>4382214.82</v>
      </c>
      <c r="E42" s="260">
        <v>0</v>
      </c>
      <c r="F42" s="260">
        <v>0</v>
      </c>
      <c r="G42" s="260">
        <v>0</v>
      </c>
      <c r="H42" s="260">
        <v>0</v>
      </c>
      <c r="I42" s="260">
        <v>0</v>
      </c>
      <c r="J42" s="260">
        <v>0</v>
      </c>
      <c r="K42" s="260">
        <v>0</v>
      </c>
      <c r="L42" s="260">
        <v>0</v>
      </c>
      <c r="M42" s="82">
        <v>4382214.82</v>
      </c>
      <c r="N42" s="260">
        <v>-4382214.82</v>
      </c>
      <c r="O42" s="97">
        <v>0</v>
      </c>
      <c r="P42" s="98" t="s">
        <v>1056</v>
      </c>
      <c r="Q42" s="84"/>
      <c r="R42" s="9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</row>
    <row r="43" spans="1:36" ht="12" customHeight="1">
      <c r="A43" s="71" t="s">
        <v>124</v>
      </c>
      <c r="B43" s="87" t="s">
        <v>125</v>
      </c>
      <c r="C43" s="91" t="s">
        <v>126</v>
      </c>
      <c r="D43" s="260">
        <v>0</v>
      </c>
      <c r="E43" s="260">
        <v>0</v>
      </c>
      <c r="F43" s="260">
        <v>0</v>
      </c>
      <c r="G43" s="260">
        <v>0</v>
      </c>
      <c r="H43" s="260">
        <v>0</v>
      </c>
      <c r="I43" s="260">
        <v>0</v>
      </c>
      <c r="J43" s="260">
        <v>0</v>
      </c>
      <c r="K43" s="260">
        <v>0</v>
      </c>
      <c r="L43" s="260">
        <v>0</v>
      </c>
      <c r="M43" s="82">
        <v>0</v>
      </c>
      <c r="N43" s="260">
        <v>0</v>
      </c>
      <c r="O43" s="97">
        <v>0</v>
      </c>
      <c r="P43" s="98" t="s">
        <v>1056</v>
      </c>
      <c r="Q43" s="84"/>
      <c r="R43" s="95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</row>
    <row r="44" spans="1:36" ht="12" customHeight="1">
      <c r="A44" s="86" t="s">
        <v>127</v>
      </c>
      <c r="B44" s="87" t="s">
        <v>1175</v>
      </c>
      <c r="C44" s="91" t="s">
        <v>128</v>
      </c>
      <c r="D44" s="260">
        <v>0</v>
      </c>
      <c r="E44" s="260">
        <v>0</v>
      </c>
      <c r="F44" s="260">
        <v>0</v>
      </c>
      <c r="G44" s="260">
        <v>0</v>
      </c>
      <c r="H44" s="260">
        <v>0</v>
      </c>
      <c r="I44" s="260">
        <v>0</v>
      </c>
      <c r="J44" s="260">
        <v>0</v>
      </c>
      <c r="K44" s="260">
        <v>0</v>
      </c>
      <c r="L44" s="260">
        <v>91860115.439999998</v>
      </c>
      <c r="M44" s="82">
        <v>91860115.439999998</v>
      </c>
      <c r="N44" s="260">
        <v>0</v>
      </c>
      <c r="O44" s="83">
        <v>91860115.439999998</v>
      </c>
      <c r="P44" s="84" t="s">
        <v>1057</v>
      </c>
      <c r="Q44" s="84"/>
      <c r="R44" s="95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36" ht="12" customHeight="1">
      <c r="A45" s="86" t="s">
        <v>129</v>
      </c>
      <c r="B45" s="87" t="s">
        <v>1176</v>
      </c>
      <c r="C45" s="91" t="s">
        <v>130</v>
      </c>
      <c r="D45" s="260">
        <v>0</v>
      </c>
      <c r="E45" s="260">
        <v>0</v>
      </c>
      <c r="F45" s="260">
        <v>0</v>
      </c>
      <c r="G45" s="260">
        <v>0</v>
      </c>
      <c r="H45" s="260">
        <v>0</v>
      </c>
      <c r="I45" s="260">
        <v>0</v>
      </c>
      <c r="J45" s="260">
        <v>0</v>
      </c>
      <c r="K45" s="260">
        <v>0</v>
      </c>
      <c r="L45" s="260">
        <v>-34054800.199999996</v>
      </c>
      <c r="M45" s="82">
        <v>-34054800.199999996</v>
      </c>
      <c r="N45" s="260">
        <v>0</v>
      </c>
      <c r="O45" s="83">
        <v>-34054800.199999996</v>
      </c>
      <c r="P45" s="84" t="s">
        <v>1057</v>
      </c>
      <c r="Q45" s="84"/>
      <c r="R45" s="95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</row>
    <row r="46" spans="1:36" ht="12" customHeight="1">
      <c r="A46" s="86" t="s">
        <v>127</v>
      </c>
      <c r="B46" s="87" t="s">
        <v>131</v>
      </c>
      <c r="C46" s="91" t="s">
        <v>132</v>
      </c>
      <c r="D46" s="260">
        <v>0</v>
      </c>
      <c r="E46" s="260">
        <v>0</v>
      </c>
      <c r="F46" s="260">
        <v>0</v>
      </c>
      <c r="G46" s="260">
        <v>0</v>
      </c>
      <c r="H46" s="260">
        <v>0</v>
      </c>
      <c r="I46" s="260">
        <v>0</v>
      </c>
      <c r="J46" s="260">
        <v>0</v>
      </c>
      <c r="K46" s="260">
        <v>0</v>
      </c>
      <c r="L46" s="260">
        <v>103532651.55000001</v>
      </c>
      <c r="M46" s="82">
        <v>103532651.55000001</v>
      </c>
      <c r="N46" s="260">
        <v>0</v>
      </c>
      <c r="O46" s="83">
        <v>103532651.55000001</v>
      </c>
      <c r="P46" s="84" t="s">
        <v>1057</v>
      </c>
      <c r="Q46" s="84"/>
      <c r="R46" s="95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6" ht="12" customHeight="1">
      <c r="A47" s="86" t="s">
        <v>129</v>
      </c>
      <c r="B47" s="87" t="s">
        <v>133</v>
      </c>
      <c r="C47" s="91" t="s">
        <v>134</v>
      </c>
      <c r="D47" s="260">
        <v>0</v>
      </c>
      <c r="E47" s="260">
        <v>0</v>
      </c>
      <c r="F47" s="260">
        <v>0</v>
      </c>
      <c r="G47" s="260">
        <v>0</v>
      </c>
      <c r="H47" s="260">
        <v>0</v>
      </c>
      <c r="I47" s="260">
        <v>0</v>
      </c>
      <c r="J47" s="260">
        <v>0</v>
      </c>
      <c r="K47" s="260">
        <v>0</v>
      </c>
      <c r="L47" s="260">
        <v>-35469293.229999997</v>
      </c>
      <c r="M47" s="82">
        <v>-35469293.229999997</v>
      </c>
      <c r="N47" s="260">
        <v>0</v>
      </c>
      <c r="O47" s="83">
        <v>-35469293.229999997</v>
      </c>
      <c r="P47" s="84" t="s">
        <v>1057</v>
      </c>
      <c r="Q47" s="84" t="s">
        <v>1141</v>
      </c>
      <c r="R47" s="95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</row>
    <row r="48" spans="1:36" ht="12" customHeight="1">
      <c r="A48" s="71" t="s">
        <v>135</v>
      </c>
      <c r="B48" s="87" t="s">
        <v>136</v>
      </c>
      <c r="C48" s="91" t="s">
        <v>137</v>
      </c>
      <c r="D48" s="260">
        <v>0</v>
      </c>
      <c r="E48" s="260">
        <v>0</v>
      </c>
      <c r="F48" s="260">
        <v>0</v>
      </c>
      <c r="G48" s="260">
        <v>0</v>
      </c>
      <c r="H48" s="260">
        <v>0</v>
      </c>
      <c r="I48" s="260">
        <v>0</v>
      </c>
      <c r="J48" s="260">
        <v>0</v>
      </c>
      <c r="K48" s="260">
        <v>0</v>
      </c>
      <c r="L48" s="260">
        <v>388299848.54999995</v>
      </c>
      <c r="M48" s="82">
        <v>388299848.54999995</v>
      </c>
      <c r="N48" s="260">
        <v>0</v>
      </c>
      <c r="O48" s="83">
        <v>388299848.54999995</v>
      </c>
      <c r="P48" s="84" t="s">
        <v>1058</v>
      </c>
      <c r="Q48" s="84">
        <v>8188686814.6499996</v>
      </c>
      <c r="R48" s="95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</row>
    <row r="49" spans="1:36" ht="12" customHeight="1">
      <c r="A49" s="71" t="s">
        <v>138</v>
      </c>
      <c r="B49" s="87" t="s">
        <v>139</v>
      </c>
      <c r="C49" s="91" t="s">
        <v>140</v>
      </c>
      <c r="D49" s="260">
        <v>0</v>
      </c>
      <c r="E49" s="260">
        <v>0</v>
      </c>
      <c r="F49" s="260">
        <v>0</v>
      </c>
      <c r="G49" s="260">
        <v>0</v>
      </c>
      <c r="H49" s="260">
        <v>0</v>
      </c>
      <c r="I49" s="260">
        <v>0</v>
      </c>
      <c r="J49" s="260">
        <v>0</v>
      </c>
      <c r="K49" s="260">
        <v>0</v>
      </c>
      <c r="L49" s="260">
        <v>6167061859.6699991</v>
      </c>
      <c r="M49" s="82">
        <v>6167061859.6699991</v>
      </c>
      <c r="N49" s="260">
        <v>0</v>
      </c>
      <c r="O49" s="83">
        <v>6167061859.6699991</v>
      </c>
      <c r="P49" s="84" t="s">
        <v>1057</v>
      </c>
      <c r="Q49" s="84"/>
      <c r="R49" s="95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</row>
    <row r="50" spans="1:36" ht="12" customHeight="1">
      <c r="A50" s="71" t="s">
        <v>141</v>
      </c>
      <c r="B50" s="87" t="s">
        <v>142</v>
      </c>
      <c r="C50" s="91" t="s">
        <v>143</v>
      </c>
      <c r="D50" s="260">
        <v>0</v>
      </c>
      <c r="E50" s="260">
        <v>0</v>
      </c>
      <c r="F50" s="260">
        <v>0</v>
      </c>
      <c r="G50" s="260">
        <v>0</v>
      </c>
      <c r="H50" s="260">
        <v>0</v>
      </c>
      <c r="I50" s="260">
        <v>0</v>
      </c>
      <c r="J50" s="260">
        <v>0</v>
      </c>
      <c r="K50" s="260">
        <v>0</v>
      </c>
      <c r="L50" s="260">
        <v>-2867199313.4881992</v>
      </c>
      <c r="M50" s="82">
        <v>-2867199313.4881992</v>
      </c>
      <c r="N50" s="260">
        <v>0</v>
      </c>
      <c r="O50" s="83">
        <v>-2867199313.4881992</v>
      </c>
      <c r="P50" s="84" t="s">
        <v>1057</v>
      </c>
      <c r="Q50" s="84"/>
      <c r="R50" s="95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</row>
    <row r="51" spans="1:36" ht="12" customHeight="1">
      <c r="A51" s="71" t="s">
        <v>144</v>
      </c>
      <c r="B51" s="87" t="s">
        <v>145</v>
      </c>
      <c r="C51" s="91" t="s">
        <v>146</v>
      </c>
      <c r="D51" s="260">
        <v>0</v>
      </c>
      <c r="E51" s="260">
        <v>0</v>
      </c>
      <c r="F51" s="260">
        <v>0</v>
      </c>
      <c r="G51" s="260">
        <v>0</v>
      </c>
      <c r="H51" s="260">
        <v>0</v>
      </c>
      <c r="I51" s="260">
        <v>0</v>
      </c>
      <c r="J51" s="260">
        <v>0</v>
      </c>
      <c r="K51" s="260">
        <v>0</v>
      </c>
      <c r="L51" s="260">
        <v>658043921.93999994</v>
      </c>
      <c r="M51" s="82">
        <v>658043921.93999994</v>
      </c>
      <c r="N51" s="260">
        <v>0</v>
      </c>
      <c r="O51" s="83">
        <v>658043921.93999994</v>
      </c>
      <c r="P51" s="84" t="s">
        <v>1057</v>
      </c>
      <c r="Q51" s="84" t="s">
        <v>1142</v>
      </c>
      <c r="R51" s="95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</row>
    <row r="52" spans="1:36" ht="12" customHeight="1">
      <c r="A52" s="71" t="s">
        <v>147</v>
      </c>
      <c r="B52" s="87" t="s">
        <v>148</v>
      </c>
      <c r="C52" s="91" t="s">
        <v>149</v>
      </c>
      <c r="D52" s="260">
        <v>0</v>
      </c>
      <c r="E52" s="260">
        <v>0</v>
      </c>
      <c r="F52" s="260">
        <v>0</v>
      </c>
      <c r="G52" s="260">
        <v>0</v>
      </c>
      <c r="H52" s="260">
        <v>0</v>
      </c>
      <c r="I52" s="260">
        <v>0</v>
      </c>
      <c r="J52" s="260">
        <v>0</v>
      </c>
      <c r="K52" s="260">
        <v>0</v>
      </c>
      <c r="L52" s="260">
        <v>-525789640.28800005</v>
      </c>
      <c r="M52" s="82">
        <v>-525789640.28800005</v>
      </c>
      <c r="N52" s="260">
        <v>0</v>
      </c>
      <c r="O52" s="83">
        <v>-525789640.28800005</v>
      </c>
      <c r="P52" s="84" t="s">
        <v>1057</v>
      </c>
      <c r="Q52" s="84">
        <v>-3829152504.4761992</v>
      </c>
      <c r="R52" s="95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</row>
    <row r="53" spans="1:36" ht="12" customHeight="1">
      <c r="A53" s="71" t="s">
        <v>150</v>
      </c>
      <c r="B53" s="274" t="s">
        <v>151</v>
      </c>
      <c r="C53" s="275" t="s">
        <v>152</v>
      </c>
      <c r="D53" s="260">
        <v>0</v>
      </c>
      <c r="E53" s="260">
        <v>0</v>
      </c>
      <c r="F53" s="260">
        <v>0</v>
      </c>
      <c r="G53" s="260">
        <v>0</v>
      </c>
      <c r="H53" s="260">
        <v>0</v>
      </c>
      <c r="I53" s="260">
        <v>0</v>
      </c>
      <c r="J53" s="260">
        <v>0</v>
      </c>
      <c r="K53" s="260">
        <v>0</v>
      </c>
      <c r="L53" s="260">
        <v>543020797.42999995</v>
      </c>
      <c r="M53" s="82">
        <v>543020797.42999995</v>
      </c>
      <c r="N53" s="260">
        <v>0</v>
      </c>
      <c r="O53" s="83">
        <v>543020797.42999995</v>
      </c>
      <c r="P53" s="84" t="s">
        <v>1057</v>
      </c>
      <c r="Q53" s="84" t="s">
        <v>1143</v>
      </c>
      <c r="R53" s="9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</row>
    <row r="54" spans="1:36" ht="12" customHeight="1">
      <c r="A54" s="71"/>
      <c r="B54" s="274" t="s">
        <v>1177</v>
      </c>
      <c r="C54" s="275" t="s">
        <v>153</v>
      </c>
      <c r="D54" s="260">
        <v>0</v>
      </c>
      <c r="E54" s="260">
        <v>0</v>
      </c>
      <c r="F54" s="260">
        <v>0</v>
      </c>
      <c r="G54" s="260">
        <v>0</v>
      </c>
      <c r="H54" s="260">
        <v>0</v>
      </c>
      <c r="I54" s="260">
        <v>0</v>
      </c>
      <c r="J54" s="260">
        <v>0</v>
      </c>
      <c r="K54" s="260">
        <v>0</v>
      </c>
      <c r="L54" s="260">
        <v>-436163550.70000005</v>
      </c>
      <c r="M54" s="82">
        <v>-436163550.70000005</v>
      </c>
      <c r="N54" s="260">
        <v>0</v>
      </c>
      <c r="O54" s="83">
        <v>-436163550.70000005</v>
      </c>
      <c r="P54" s="84" t="s">
        <v>1057</v>
      </c>
      <c r="Q54" s="84">
        <v>4359534310.1738005</v>
      </c>
      <c r="R54" s="95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</row>
    <row r="55" spans="1:36" ht="12" customHeight="1">
      <c r="A55" s="71"/>
      <c r="B55" s="274" t="s">
        <v>71</v>
      </c>
      <c r="C55" s="275" t="s">
        <v>154</v>
      </c>
      <c r="D55" s="260">
        <v>0</v>
      </c>
      <c r="E55" s="260">
        <v>0</v>
      </c>
      <c r="F55" s="260">
        <v>0</v>
      </c>
      <c r="G55" s="260">
        <v>0</v>
      </c>
      <c r="H55" s="260">
        <v>0</v>
      </c>
      <c r="I55" s="260">
        <v>0</v>
      </c>
      <c r="J55" s="260">
        <v>0</v>
      </c>
      <c r="K55" s="260">
        <v>0</v>
      </c>
      <c r="L55" s="260">
        <v>127813294.01999998</v>
      </c>
      <c r="M55" s="82">
        <v>127813294.01999998</v>
      </c>
      <c r="N55" s="260">
        <v>0</v>
      </c>
      <c r="O55" s="83">
        <v>127813294.01999998</v>
      </c>
      <c r="P55" s="84" t="s">
        <v>1057</v>
      </c>
      <c r="Q55" s="84"/>
      <c r="R55" s="95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</row>
    <row r="56" spans="1:36" ht="12" customHeight="1">
      <c r="A56" s="71"/>
      <c r="B56" s="274" t="s">
        <v>1178</v>
      </c>
      <c r="C56" s="275" t="s">
        <v>155</v>
      </c>
      <c r="D56" s="260">
        <v>0</v>
      </c>
      <c r="E56" s="260">
        <v>0</v>
      </c>
      <c r="F56" s="260">
        <v>0</v>
      </c>
      <c r="G56" s="260">
        <v>0</v>
      </c>
      <c r="H56" s="260">
        <v>0</v>
      </c>
      <c r="I56" s="260">
        <v>0</v>
      </c>
      <c r="J56" s="260">
        <v>0</v>
      </c>
      <c r="K56" s="260">
        <v>0</v>
      </c>
      <c r="L56" s="260">
        <v>-95309449.149999991</v>
      </c>
      <c r="M56" s="82">
        <v>-95309449.149999991</v>
      </c>
      <c r="N56" s="260">
        <v>0</v>
      </c>
      <c r="O56" s="83">
        <v>-95309449.149999991</v>
      </c>
      <c r="P56" s="84" t="s">
        <v>1057</v>
      </c>
      <c r="Q56" s="84"/>
      <c r="R56" s="95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</row>
    <row r="57" spans="1:36" ht="12" customHeight="1">
      <c r="A57" s="71" t="s">
        <v>156</v>
      </c>
      <c r="B57" s="87" t="s">
        <v>157</v>
      </c>
      <c r="C57" s="91" t="s">
        <v>158</v>
      </c>
      <c r="D57" s="260">
        <v>0</v>
      </c>
      <c r="E57" s="260">
        <v>0</v>
      </c>
      <c r="F57" s="260">
        <v>0</v>
      </c>
      <c r="G57" s="260">
        <v>0</v>
      </c>
      <c r="H57" s="260">
        <v>0</v>
      </c>
      <c r="I57" s="260">
        <v>0</v>
      </c>
      <c r="J57" s="260">
        <v>0</v>
      </c>
      <c r="K57" s="260">
        <v>0</v>
      </c>
      <c r="L57" s="260">
        <v>0</v>
      </c>
      <c r="M57" s="82">
        <v>0</v>
      </c>
      <c r="N57" s="260">
        <v>0</v>
      </c>
      <c r="O57" s="83">
        <v>0</v>
      </c>
      <c r="P57" s="84" t="s">
        <v>1058</v>
      </c>
      <c r="Q57" s="84"/>
      <c r="R57" s="95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1:36" ht="12" customHeight="1">
      <c r="A58" s="71"/>
      <c r="B58" s="56" t="s">
        <v>159</v>
      </c>
      <c r="C58" s="91" t="s">
        <v>160</v>
      </c>
      <c r="D58" s="260">
        <v>0</v>
      </c>
      <c r="E58" s="260">
        <v>0</v>
      </c>
      <c r="F58" s="260">
        <v>0</v>
      </c>
      <c r="G58" s="260">
        <v>0</v>
      </c>
      <c r="H58" s="260">
        <v>0</v>
      </c>
      <c r="I58" s="260">
        <v>0</v>
      </c>
      <c r="J58" s="260">
        <v>0</v>
      </c>
      <c r="K58" s="260">
        <v>0</v>
      </c>
      <c r="L58" s="260">
        <v>3703641.0799999996</v>
      </c>
      <c r="M58" s="82">
        <v>3703641.0799999996</v>
      </c>
      <c r="N58" s="260">
        <v>0</v>
      </c>
      <c r="O58" s="83">
        <v>3703641.0799999996</v>
      </c>
      <c r="P58" s="84" t="s">
        <v>1058</v>
      </c>
      <c r="Q58" s="84"/>
      <c r="R58" s="95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</row>
    <row r="59" spans="1:36" ht="12" customHeight="1">
      <c r="A59" s="86" t="s">
        <v>156</v>
      </c>
      <c r="B59" s="87" t="s">
        <v>1144</v>
      </c>
      <c r="C59" s="91" t="s">
        <v>1145</v>
      </c>
      <c r="D59" s="260">
        <v>0</v>
      </c>
      <c r="E59" s="260">
        <v>0</v>
      </c>
      <c r="F59" s="260">
        <v>0</v>
      </c>
      <c r="G59" s="260">
        <v>0</v>
      </c>
      <c r="H59" s="260">
        <v>0</v>
      </c>
      <c r="I59" s="260">
        <v>0</v>
      </c>
      <c r="J59" s="260">
        <v>0</v>
      </c>
      <c r="K59" s="260">
        <v>0</v>
      </c>
      <c r="L59" s="260">
        <v>0</v>
      </c>
      <c r="M59" s="82">
        <v>0</v>
      </c>
      <c r="N59" s="260">
        <v>0</v>
      </c>
      <c r="O59" s="83">
        <v>0</v>
      </c>
      <c r="P59" s="84" t="s">
        <v>1058</v>
      </c>
      <c r="Q59" s="84"/>
      <c r="R59" s="95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</row>
    <row r="60" spans="1:36" ht="12" customHeight="1">
      <c r="A60" s="86"/>
      <c r="B60" s="87" t="s">
        <v>1146</v>
      </c>
      <c r="C60" s="91" t="s">
        <v>1147</v>
      </c>
      <c r="D60" s="260">
        <v>0</v>
      </c>
      <c r="E60" s="260">
        <v>0</v>
      </c>
      <c r="F60" s="260">
        <v>0</v>
      </c>
      <c r="G60" s="260">
        <v>0</v>
      </c>
      <c r="H60" s="260">
        <v>0</v>
      </c>
      <c r="I60" s="260">
        <v>0</v>
      </c>
      <c r="J60" s="260">
        <v>0</v>
      </c>
      <c r="K60" s="260">
        <v>0</v>
      </c>
      <c r="L60" s="260">
        <v>5454774.3200000003</v>
      </c>
      <c r="M60" s="82">
        <v>5454774.3200000003</v>
      </c>
      <c r="N60" s="260">
        <v>0</v>
      </c>
      <c r="O60" s="83">
        <v>5454774.3200000003</v>
      </c>
      <c r="P60" s="84" t="s">
        <v>1058</v>
      </c>
      <c r="Q60" s="84"/>
      <c r="R60" s="95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</row>
    <row r="61" spans="1:36" ht="12" customHeight="1">
      <c r="A61" s="71" t="s">
        <v>161</v>
      </c>
      <c r="B61" s="87" t="s">
        <v>162</v>
      </c>
      <c r="C61" s="91" t="s">
        <v>163</v>
      </c>
      <c r="D61" s="260">
        <v>0</v>
      </c>
      <c r="E61" s="260">
        <v>0</v>
      </c>
      <c r="F61" s="260">
        <v>0</v>
      </c>
      <c r="G61" s="260">
        <v>0</v>
      </c>
      <c r="H61" s="260">
        <v>0</v>
      </c>
      <c r="I61" s="260">
        <v>0</v>
      </c>
      <c r="J61" s="260">
        <v>0.32</v>
      </c>
      <c r="K61" s="260">
        <v>0</v>
      </c>
      <c r="L61" s="260">
        <v>432260387.06000006</v>
      </c>
      <c r="M61" s="82">
        <v>432260387.38000005</v>
      </c>
      <c r="N61" s="260">
        <v>0</v>
      </c>
      <c r="O61" s="83">
        <v>432260387.38000005</v>
      </c>
      <c r="P61" s="84" t="s">
        <v>1058</v>
      </c>
      <c r="Q61" s="84"/>
      <c r="R61" s="95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</row>
    <row r="62" spans="1:36" ht="12" customHeight="1">
      <c r="A62" s="71" t="s">
        <v>161</v>
      </c>
      <c r="B62" s="87" t="s">
        <v>164</v>
      </c>
      <c r="C62" s="91" t="s">
        <v>165</v>
      </c>
      <c r="D62" s="260">
        <v>0</v>
      </c>
      <c r="E62" s="260">
        <v>0</v>
      </c>
      <c r="F62" s="260">
        <v>0</v>
      </c>
      <c r="G62" s="260">
        <v>0</v>
      </c>
      <c r="H62" s="260">
        <v>0</v>
      </c>
      <c r="I62" s="260">
        <v>0</v>
      </c>
      <c r="J62" s="260">
        <v>0</v>
      </c>
      <c r="K62" s="260">
        <v>0</v>
      </c>
      <c r="L62" s="260">
        <v>0</v>
      </c>
      <c r="M62" s="82">
        <v>0</v>
      </c>
      <c r="N62" s="260">
        <v>0</v>
      </c>
      <c r="O62" s="83">
        <v>0</v>
      </c>
      <c r="P62" s="84" t="s">
        <v>1148</v>
      </c>
      <c r="Q62" s="84"/>
      <c r="R62" s="95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1:36" ht="15" customHeight="1">
      <c r="A63" s="96"/>
      <c r="B63" s="87" t="s">
        <v>166</v>
      </c>
      <c r="C63" s="91" t="s">
        <v>167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82">
        <v>0</v>
      </c>
      <c r="N63" s="260">
        <v>0</v>
      </c>
      <c r="O63" s="83">
        <v>0</v>
      </c>
      <c r="P63" s="84" t="s">
        <v>1149</v>
      </c>
      <c r="Q63" s="84"/>
      <c r="R63" s="95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</row>
    <row r="64" spans="1:36" ht="12" customHeight="1">
      <c r="A64" s="71"/>
      <c r="B64" s="87" t="s">
        <v>168</v>
      </c>
      <c r="C64" s="91" t="s">
        <v>169</v>
      </c>
      <c r="D64" s="260">
        <v>373064482.39999998</v>
      </c>
      <c r="E64" s="260">
        <v>0</v>
      </c>
      <c r="F64" s="260">
        <v>0</v>
      </c>
      <c r="G64" s="260">
        <v>0</v>
      </c>
      <c r="H64" s="260">
        <v>0</v>
      </c>
      <c r="I64" s="260">
        <v>0</v>
      </c>
      <c r="J64" s="260">
        <v>0</v>
      </c>
      <c r="K64" s="260">
        <v>0</v>
      </c>
      <c r="L64" s="260">
        <v>0</v>
      </c>
      <c r="M64" s="82">
        <v>373064482.39999998</v>
      </c>
      <c r="N64" s="260">
        <v>0</v>
      </c>
      <c r="O64" s="83">
        <v>373064482.39999998</v>
      </c>
      <c r="P64" s="84" t="s">
        <v>168</v>
      </c>
      <c r="Q64" s="84"/>
      <c r="R64" s="95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</row>
    <row r="65" spans="1:36" ht="12" customHeight="1">
      <c r="A65" s="71"/>
      <c r="B65" s="87" t="s">
        <v>170</v>
      </c>
      <c r="C65" s="91" t="s">
        <v>171</v>
      </c>
      <c r="D65" s="260">
        <v>59211290.109999992</v>
      </c>
      <c r="E65" s="260">
        <v>0</v>
      </c>
      <c r="F65" s="260">
        <v>0</v>
      </c>
      <c r="G65" s="260">
        <v>0</v>
      </c>
      <c r="H65" s="260">
        <v>0</v>
      </c>
      <c r="I65" s="260">
        <v>0</v>
      </c>
      <c r="J65" s="260">
        <v>0</v>
      </c>
      <c r="K65" s="260">
        <v>0</v>
      </c>
      <c r="L65" s="260">
        <v>0</v>
      </c>
      <c r="M65" s="82">
        <v>59211290.109999992</v>
      </c>
      <c r="N65" s="260">
        <v>0</v>
      </c>
      <c r="O65" s="83">
        <v>59211290.109999992</v>
      </c>
      <c r="P65" s="84" t="s">
        <v>170</v>
      </c>
      <c r="Q65" s="84"/>
      <c r="R65" s="95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</row>
    <row r="66" spans="1:36" ht="12" customHeight="1">
      <c r="A66" s="71"/>
      <c r="B66" s="87" t="s">
        <v>998</v>
      </c>
      <c r="C66" s="91" t="s">
        <v>999</v>
      </c>
      <c r="D66" s="260">
        <v>30262673</v>
      </c>
      <c r="E66" s="260">
        <v>0</v>
      </c>
      <c r="F66" s="260">
        <v>0</v>
      </c>
      <c r="G66" s="260">
        <v>0</v>
      </c>
      <c r="H66" s="260">
        <v>0</v>
      </c>
      <c r="I66" s="260">
        <v>0</v>
      </c>
      <c r="J66" s="260">
        <v>0</v>
      </c>
      <c r="K66" s="260">
        <v>0</v>
      </c>
      <c r="L66" s="260">
        <v>0</v>
      </c>
      <c r="M66" s="82">
        <v>30262673</v>
      </c>
      <c r="N66" s="260">
        <v>0</v>
      </c>
      <c r="O66" s="83">
        <v>30262673</v>
      </c>
      <c r="P66" s="84" t="s">
        <v>998</v>
      </c>
      <c r="Q66" s="84"/>
      <c r="R66" s="95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</row>
    <row r="67" spans="1:36" ht="12" customHeight="1">
      <c r="A67" s="71"/>
      <c r="B67" s="87" t="s">
        <v>1007</v>
      </c>
      <c r="C67" s="91" t="s">
        <v>1008</v>
      </c>
      <c r="D67" s="260">
        <v>202394.87</v>
      </c>
      <c r="E67" s="260">
        <v>0</v>
      </c>
      <c r="F67" s="260">
        <v>0</v>
      </c>
      <c r="G67" s="260">
        <v>0</v>
      </c>
      <c r="H67" s="260">
        <v>0</v>
      </c>
      <c r="I67" s="260">
        <v>0</v>
      </c>
      <c r="J67" s="260">
        <v>0</v>
      </c>
      <c r="K67" s="260">
        <v>0</v>
      </c>
      <c r="L67" s="260">
        <v>0</v>
      </c>
      <c r="M67" s="82">
        <v>202394.87</v>
      </c>
      <c r="N67" s="260">
        <v>0</v>
      </c>
      <c r="O67" s="83">
        <v>202394.87</v>
      </c>
      <c r="P67" s="84" t="s">
        <v>1150</v>
      </c>
      <c r="Q67" s="84"/>
      <c r="R67" s="95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</row>
    <row r="68" spans="1:36" ht="15.75" customHeight="1">
      <c r="A68" s="71"/>
      <c r="B68" s="87" t="s">
        <v>1009</v>
      </c>
      <c r="C68" s="91" t="s">
        <v>1010</v>
      </c>
      <c r="D68" s="260">
        <v>0</v>
      </c>
      <c r="E68" s="260">
        <v>0</v>
      </c>
      <c r="F68" s="260">
        <v>0</v>
      </c>
      <c r="G68" s="260">
        <v>0</v>
      </c>
      <c r="H68" s="260">
        <v>0</v>
      </c>
      <c r="I68" s="260">
        <v>0</v>
      </c>
      <c r="J68" s="260">
        <v>0</v>
      </c>
      <c r="K68" s="260">
        <v>0</v>
      </c>
      <c r="L68" s="260">
        <v>0</v>
      </c>
      <c r="M68" s="82">
        <v>0</v>
      </c>
      <c r="N68" s="260">
        <v>0</v>
      </c>
      <c r="O68" s="83">
        <v>0</v>
      </c>
      <c r="P68" s="84" t="s">
        <v>1009</v>
      </c>
      <c r="Q68" s="84"/>
      <c r="R68" s="95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</row>
    <row r="69" spans="1:36" ht="12" customHeight="1">
      <c r="A69" s="71"/>
      <c r="B69" s="99"/>
      <c r="C69" s="91"/>
      <c r="D69" s="100"/>
      <c r="E69" s="100"/>
      <c r="F69" s="100"/>
      <c r="G69" s="100"/>
      <c r="H69" s="100"/>
      <c r="I69" s="100"/>
      <c r="J69" s="100"/>
      <c r="K69" s="100"/>
      <c r="L69" s="100"/>
      <c r="M69" s="101"/>
      <c r="N69" s="101"/>
      <c r="O69" s="102"/>
      <c r="P69" s="103"/>
      <c r="Q69" s="84"/>
      <c r="R69" s="95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</row>
    <row r="70" spans="1:36" ht="12" customHeight="1">
      <c r="A70" s="71"/>
      <c r="B70" s="104" t="s">
        <v>172</v>
      </c>
      <c r="C70" s="91"/>
      <c r="D70" s="105">
        <v>1408315099.0600002</v>
      </c>
      <c r="E70" s="105">
        <v>173205134.15000001</v>
      </c>
      <c r="F70" s="105">
        <v>222316394.15999997</v>
      </c>
      <c r="G70" s="105">
        <v>217143071.03999999</v>
      </c>
      <c r="H70" s="105">
        <v>41460342.480000004</v>
      </c>
      <c r="I70" s="105">
        <v>198131530.81000003</v>
      </c>
      <c r="J70" s="105">
        <v>1469951067.7299998</v>
      </c>
      <c r="K70" s="105">
        <v>714647.24</v>
      </c>
      <c r="L70" s="105">
        <v>4528963275.2137995</v>
      </c>
      <c r="M70" s="106">
        <v>8260200561.8837996</v>
      </c>
      <c r="N70" s="106">
        <v>-59257869.369999997</v>
      </c>
      <c r="O70" s="107">
        <v>8200942692.5138006</v>
      </c>
      <c r="P70" s="103"/>
      <c r="Q70" s="84"/>
      <c r="R70" s="95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</row>
    <row r="71" spans="1:36" ht="12" customHeight="1">
      <c r="A71" s="71"/>
      <c r="B71" s="99"/>
      <c r="C71" s="91"/>
      <c r="D71" s="108"/>
      <c r="E71" s="108"/>
      <c r="F71" s="108"/>
      <c r="G71" s="108"/>
      <c r="H71" s="108"/>
      <c r="I71" s="108"/>
      <c r="J71" s="108"/>
      <c r="K71" s="108"/>
      <c r="L71" s="108"/>
      <c r="M71" s="82"/>
      <c r="N71" s="82"/>
      <c r="O71" s="109"/>
      <c r="P71" s="84"/>
      <c r="Q71" s="84"/>
      <c r="R71" s="95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</row>
    <row r="72" spans="1:36" ht="12" customHeight="1">
      <c r="A72" s="71"/>
      <c r="B72" s="110" t="s">
        <v>173</v>
      </c>
      <c r="C72" s="11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3"/>
      <c r="P72" s="84"/>
      <c r="Q72" s="84"/>
      <c r="R72" s="95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</row>
    <row r="73" spans="1:36" ht="18.75" customHeight="1">
      <c r="A73" s="71"/>
      <c r="B73" s="112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3"/>
      <c r="P73" s="84"/>
      <c r="Q73" s="84"/>
      <c r="R73" s="95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</row>
    <row r="74" spans="1:36" ht="12" customHeight="1">
      <c r="A74" s="71" t="s">
        <v>174</v>
      </c>
      <c r="B74" s="87" t="s">
        <v>175</v>
      </c>
      <c r="C74" s="91" t="s">
        <v>176</v>
      </c>
      <c r="D74" s="260">
        <v>3729803.6899999995</v>
      </c>
      <c r="E74" s="260">
        <v>1226277.9100000001</v>
      </c>
      <c r="F74" s="260">
        <v>2100196.54</v>
      </c>
      <c r="G74" s="260">
        <v>5576.25</v>
      </c>
      <c r="H74" s="260">
        <v>1124688.6100000001</v>
      </c>
      <c r="I74" s="260">
        <v>162524449.39999998</v>
      </c>
      <c r="J74" s="260">
        <v>0</v>
      </c>
      <c r="K74" s="260">
        <v>0</v>
      </c>
      <c r="L74" s="260">
        <v>0</v>
      </c>
      <c r="M74" s="82">
        <v>170710992.39999998</v>
      </c>
      <c r="N74" s="260">
        <v>2237887.14</v>
      </c>
      <c r="O74" s="83">
        <v>172948879.53999996</v>
      </c>
      <c r="P74" s="84" t="s">
        <v>1059</v>
      </c>
      <c r="Q74" s="84"/>
      <c r="R74" s="95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</row>
    <row r="75" spans="1:36" ht="12" customHeight="1">
      <c r="A75" s="71"/>
      <c r="B75" s="87" t="s">
        <v>177</v>
      </c>
      <c r="C75" s="91" t="s">
        <v>176</v>
      </c>
      <c r="D75" s="260">
        <v>555000</v>
      </c>
      <c r="E75" s="260">
        <v>0</v>
      </c>
      <c r="F75" s="260">
        <v>7200</v>
      </c>
      <c r="G75" s="260">
        <v>0</v>
      </c>
      <c r="H75" s="260">
        <v>0</v>
      </c>
      <c r="I75" s="260">
        <v>18230712.23</v>
      </c>
      <c r="J75" s="260">
        <v>0</v>
      </c>
      <c r="K75" s="260">
        <v>0</v>
      </c>
      <c r="L75" s="260">
        <v>0</v>
      </c>
      <c r="M75" s="82">
        <v>18792912.23</v>
      </c>
      <c r="N75" s="260">
        <v>0</v>
      </c>
      <c r="O75" s="83">
        <v>18792912.23</v>
      </c>
      <c r="P75" s="84" t="s">
        <v>1060</v>
      </c>
      <c r="Q75" s="84"/>
      <c r="R75" s="95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</row>
    <row r="76" spans="1:36" ht="12" customHeight="1">
      <c r="A76" s="71" t="s">
        <v>178</v>
      </c>
      <c r="B76" s="87" t="s">
        <v>179</v>
      </c>
      <c r="C76" s="91" t="s">
        <v>180</v>
      </c>
      <c r="D76" s="260">
        <v>494345.49</v>
      </c>
      <c r="E76" s="260">
        <v>2325.12</v>
      </c>
      <c r="F76" s="260">
        <v>90</v>
      </c>
      <c r="G76" s="260">
        <v>0</v>
      </c>
      <c r="H76" s="260">
        <v>0</v>
      </c>
      <c r="I76" s="260">
        <v>527073.26000000024</v>
      </c>
      <c r="J76" s="260">
        <v>0</v>
      </c>
      <c r="K76" s="260">
        <v>0</v>
      </c>
      <c r="L76" s="260">
        <v>0</v>
      </c>
      <c r="M76" s="82">
        <v>1023833.8700000002</v>
      </c>
      <c r="N76" s="260">
        <v>0</v>
      </c>
      <c r="O76" s="83">
        <v>1023833.8700000002</v>
      </c>
      <c r="P76" s="84" t="s">
        <v>1061</v>
      </c>
      <c r="Q76" s="84"/>
      <c r="R76" s="95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</row>
    <row r="77" spans="1:36" ht="12" customHeight="1">
      <c r="A77" s="71" t="s">
        <v>181</v>
      </c>
      <c r="B77" s="87" t="s">
        <v>179</v>
      </c>
      <c r="C77" s="91" t="s">
        <v>182</v>
      </c>
      <c r="D77" s="260">
        <v>3285656.2500000009</v>
      </c>
      <c r="E77" s="260">
        <v>983</v>
      </c>
      <c r="F77" s="260">
        <v>130</v>
      </c>
      <c r="G77" s="260">
        <v>0</v>
      </c>
      <c r="H77" s="260">
        <v>0</v>
      </c>
      <c r="I77" s="260">
        <v>329248.7</v>
      </c>
      <c r="J77" s="260">
        <v>0</v>
      </c>
      <c r="K77" s="260">
        <v>0</v>
      </c>
      <c r="L77" s="260">
        <v>0</v>
      </c>
      <c r="M77" s="82">
        <v>3616017.9500000011</v>
      </c>
      <c r="N77" s="260">
        <v>0</v>
      </c>
      <c r="O77" s="83">
        <v>3616017.9500000011</v>
      </c>
      <c r="P77" s="84" t="s">
        <v>1061</v>
      </c>
      <c r="Q77" s="84"/>
      <c r="R77" s="95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</row>
    <row r="78" spans="1:36" ht="12" customHeight="1">
      <c r="A78" s="71" t="s">
        <v>183</v>
      </c>
      <c r="B78" s="87" t="s">
        <v>179</v>
      </c>
      <c r="C78" s="91" t="s">
        <v>184</v>
      </c>
      <c r="D78" s="260">
        <v>-893067.81</v>
      </c>
      <c r="E78" s="260">
        <v>0</v>
      </c>
      <c r="F78" s="260">
        <v>0</v>
      </c>
      <c r="G78" s="260">
        <v>0</v>
      </c>
      <c r="H78" s="260">
        <v>0</v>
      </c>
      <c r="I78" s="260">
        <v>843.03</v>
      </c>
      <c r="J78" s="260">
        <v>0</v>
      </c>
      <c r="K78" s="260">
        <v>0</v>
      </c>
      <c r="L78" s="260">
        <v>0</v>
      </c>
      <c r="M78" s="82">
        <v>-892224.78</v>
      </c>
      <c r="N78" s="260">
        <v>0</v>
      </c>
      <c r="O78" s="83">
        <v>-892224.78</v>
      </c>
      <c r="P78" s="84" t="s">
        <v>1061</v>
      </c>
      <c r="Q78" s="84"/>
      <c r="R78" s="95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</row>
    <row r="79" spans="1:36" ht="12" customHeight="1">
      <c r="A79" s="71" t="s">
        <v>185</v>
      </c>
      <c r="B79" s="87" t="s">
        <v>186</v>
      </c>
      <c r="C79" s="91" t="s">
        <v>187</v>
      </c>
      <c r="D79" s="260">
        <v>435409.70999999996</v>
      </c>
      <c r="E79" s="260">
        <v>-173.51</v>
      </c>
      <c r="F79" s="260">
        <v>653.44000000000005</v>
      </c>
      <c r="G79" s="260">
        <v>0</v>
      </c>
      <c r="H79" s="260">
        <v>27829.45</v>
      </c>
      <c r="I79" s="260">
        <v>14128.119999999999</v>
      </c>
      <c r="J79" s="260">
        <v>0</v>
      </c>
      <c r="K79" s="260">
        <v>0</v>
      </c>
      <c r="L79" s="260">
        <v>0</v>
      </c>
      <c r="M79" s="82">
        <v>477847.20999999996</v>
      </c>
      <c r="N79" s="260">
        <v>0</v>
      </c>
      <c r="O79" s="83">
        <v>477847.20999999996</v>
      </c>
      <c r="P79" s="84" t="s">
        <v>201</v>
      </c>
      <c r="Q79" s="84"/>
      <c r="R79" s="95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</row>
    <row r="80" spans="1:36" ht="12" customHeight="1">
      <c r="A80" s="71" t="s">
        <v>188</v>
      </c>
      <c r="B80" s="87" t="s">
        <v>189</v>
      </c>
      <c r="C80" s="91" t="s">
        <v>190</v>
      </c>
      <c r="D80" s="260">
        <v>1628022.8</v>
      </c>
      <c r="E80" s="260">
        <v>-1062.8499999999999</v>
      </c>
      <c r="F80" s="260">
        <v>-103.48000000000002</v>
      </c>
      <c r="G80" s="260">
        <v>0</v>
      </c>
      <c r="H80" s="260">
        <v>0</v>
      </c>
      <c r="I80" s="260">
        <v>458577.60000000009</v>
      </c>
      <c r="J80" s="260">
        <v>0</v>
      </c>
      <c r="K80" s="260">
        <v>0</v>
      </c>
      <c r="L80" s="260">
        <v>0</v>
      </c>
      <c r="M80" s="82">
        <v>2085434.07</v>
      </c>
      <c r="N80" s="260">
        <v>0</v>
      </c>
      <c r="O80" s="83">
        <v>2085434.07</v>
      </c>
      <c r="P80" s="84" t="s">
        <v>1061</v>
      </c>
      <c r="Q80" s="84"/>
      <c r="R80" s="95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</row>
    <row r="81" spans="1:36" ht="12" customHeight="1">
      <c r="A81" s="71" t="s">
        <v>191</v>
      </c>
      <c r="B81" s="87" t="s">
        <v>192</v>
      </c>
      <c r="C81" s="91" t="s">
        <v>193</v>
      </c>
      <c r="D81" s="260">
        <v>1097191.1800000002</v>
      </c>
      <c r="E81" s="260">
        <v>4504</v>
      </c>
      <c r="F81" s="260">
        <v>-495.78999999999996</v>
      </c>
      <c r="G81" s="260">
        <v>0</v>
      </c>
      <c r="H81" s="260">
        <v>0</v>
      </c>
      <c r="I81" s="260">
        <v>1062427.8499999999</v>
      </c>
      <c r="J81" s="260">
        <v>0</v>
      </c>
      <c r="K81" s="260">
        <v>0</v>
      </c>
      <c r="L81" s="260">
        <v>0</v>
      </c>
      <c r="M81" s="82">
        <v>2163627.2400000002</v>
      </c>
      <c r="N81" s="260">
        <v>0</v>
      </c>
      <c r="O81" s="83">
        <v>2163627.2400000002</v>
      </c>
      <c r="P81" s="84" t="s">
        <v>1061</v>
      </c>
      <c r="Q81" s="84"/>
      <c r="R81" s="95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</row>
    <row r="82" spans="1:36" ht="12" customHeight="1">
      <c r="A82" s="71" t="s">
        <v>194</v>
      </c>
      <c r="B82" s="87" t="s">
        <v>195</v>
      </c>
      <c r="C82" s="91" t="s">
        <v>196</v>
      </c>
      <c r="D82" s="260">
        <v>11048879.539999999</v>
      </c>
      <c r="E82" s="260">
        <v>52544.4</v>
      </c>
      <c r="F82" s="260">
        <v>5465.76</v>
      </c>
      <c r="G82" s="260">
        <v>0</v>
      </c>
      <c r="H82" s="260">
        <v>0</v>
      </c>
      <c r="I82" s="260">
        <v>1410781.4900000005</v>
      </c>
      <c r="J82" s="260">
        <v>1360</v>
      </c>
      <c r="K82" s="260">
        <v>0</v>
      </c>
      <c r="L82" s="260">
        <v>0</v>
      </c>
      <c r="M82" s="82">
        <v>12519031.189999999</v>
      </c>
      <c r="N82" s="260">
        <v>0</v>
      </c>
      <c r="O82" s="83">
        <v>12519031.189999999</v>
      </c>
      <c r="P82" s="84" t="s">
        <v>1061</v>
      </c>
      <c r="Q82" s="84"/>
      <c r="R82" s="95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</row>
    <row r="83" spans="1:36" ht="12" customHeight="1">
      <c r="A83" s="71" t="s">
        <v>197</v>
      </c>
      <c r="B83" s="87" t="s">
        <v>198</v>
      </c>
      <c r="C83" s="91" t="s">
        <v>199</v>
      </c>
      <c r="D83" s="260">
        <v>379605.3690000003</v>
      </c>
      <c r="E83" s="260">
        <v>79591.19</v>
      </c>
      <c r="F83" s="260">
        <v>3242</v>
      </c>
      <c r="G83" s="260">
        <v>0</v>
      </c>
      <c r="H83" s="260">
        <v>0</v>
      </c>
      <c r="I83" s="260">
        <v>2075771.3999999997</v>
      </c>
      <c r="J83" s="260">
        <v>824</v>
      </c>
      <c r="K83" s="260">
        <v>0</v>
      </c>
      <c r="L83" s="260">
        <v>0</v>
      </c>
      <c r="M83" s="82">
        <v>2539033.9589999998</v>
      </c>
      <c r="N83" s="260">
        <v>0</v>
      </c>
      <c r="O83" s="83">
        <v>2539033.9589999998</v>
      </c>
      <c r="P83" s="84" t="s">
        <v>1061</v>
      </c>
      <c r="Q83" s="84"/>
      <c r="R83" s="95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</row>
    <row r="84" spans="1:36" ht="12" customHeight="1">
      <c r="A84" s="71" t="s">
        <v>200</v>
      </c>
      <c r="B84" s="87" t="s">
        <v>201</v>
      </c>
      <c r="C84" s="91" t="s">
        <v>202</v>
      </c>
      <c r="D84" s="260">
        <v>51818192.949999996</v>
      </c>
      <c r="E84" s="260">
        <v>18367106.460000005</v>
      </c>
      <c r="F84" s="260">
        <v>1374912.9099999997</v>
      </c>
      <c r="G84" s="260">
        <v>780945.67</v>
      </c>
      <c r="H84" s="260">
        <v>488229.97000000003</v>
      </c>
      <c r="I84" s="260">
        <v>2992278.74</v>
      </c>
      <c r="J84" s="260">
        <v>20685065.700000007</v>
      </c>
      <c r="K84" s="260">
        <v>46845.9</v>
      </c>
      <c r="L84" s="260">
        <v>70.56</v>
      </c>
      <c r="M84" s="82">
        <v>96553648.859999999</v>
      </c>
      <c r="N84" s="260">
        <v>128282.23</v>
      </c>
      <c r="O84" s="83">
        <v>96681931.090000004</v>
      </c>
      <c r="P84" s="84" t="s">
        <v>201</v>
      </c>
      <c r="Q84" s="84"/>
      <c r="R84" s="95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</row>
    <row r="85" spans="1:36" ht="12" customHeight="1">
      <c r="A85" s="71" t="s">
        <v>203</v>
      </c>
      <c r="B85" s="87" t="s">
        <v>204</v>
      </c>
      <c r="C85" s="91" t="s">
        <v>205</v>
      </c>
      <c r="D85" s="260">
        <v>47170355.279999994</v>
      </c>
      <c r="E85" s="260">
        <v>1295901.5700000003</v>
      </c>
      <c r="F85" s="260">
        <v>172221.94</v>
      </c>
      <c r="G85" s="260">
        <v>3682.55</v>
      </c>
      <c r="H85" s="260">
        <v>0</v>
      </c>
      <c r="I85" s="260">
        <v>2400581.37</v>
      </c>
      <c r="J85" s="260">
        <v>35965.5</v>
      </c>
      <c r="K85" s="260">
        <v>0</v>
      </c>
      <c r="L85" s="260">
        <v>0</v>
      </c>
      <c r="M85" s="82">
        <v>51078708.209999986</v>
      </c>
      <c r="N85" s="260">
        <v>0</v>
      </c>
      <c r="O85" s="83">
        <v>51078708.209999986</v>
      </c>
      <c r="P85" s="84" t="s">
        <v>1061</v>
      </c>
      <c r="Q85" s="84"/>
      <c r="R85" s="95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</row>
    <row r="86" spans="1:36" ht="12" customHeight="1">
      <c r="A86" s="71" t="s">
        <v>206</v>
      </c>
      <c r="B86" s="87" t="s">
        <v>207</v>
      </c>
      <c r="C86" s="91" t="s">
        <v>208</v>
      </c>
      <c r="D86" s="260">
        <v>38755183.700000003</v>
      </c>
      <c r="E86" s="260">
        <v>208771.97</v>
      </c>
      <c r="F86" s="260">
        <v>22062.19</v>
      </c>
      <c r="G86" s="260">
        <v>0</v>
      </c>
      <c r="H86" s="260">
        <v>0</v>
      </c>
      <c r="I86" s="260">
        <v>0</v>
      </c>
      <c r="J86" s="260">
        <v>2192.58</v>
      </c>
      <c r="K86" s="260">
        <v>0</v>
      </c>
      <c r="L86" s="260">
        <v>0</v>
      </c>
      <c r="M86" s="82">
        <v>38988210.439999998</v>
      </c>
      <c r="N86" s="260">
        <v>0</v>
      </c>
      <c r="O86" s="83">
        <v>38988210.439999998</v>
      </c>
      <c r="P86" s="84" t="s">
        <v>1062</v>
      </c>
      <c r="Q86" s="84"/>
      <c r="R86" s="95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</row>
    <row r="87" spans="1:36" ht="12" customHeight="1">
      <c r="A87" s="71" t="s">
        <v>209</v>
      </c>
      <c r="B87" s="87" t="s">
        <v>210</v>
      </c>
      <c r="C87" s="91" t="s">
        <v>211</v>
      </c>
      <c r="D87" s="260">
        <v>163417217.53</v>
      </c>
      <c r="E87" s="260">
        <v>2362175.8400000003</v>
      </c>
      <c r="F87" s="260">
        <v>508334.04000000004</v>
      </c>
      <c r="G87" s="260">
        <v>0</v>
      </c>
      <c r="H87" s="260">
        <v>0</v>
      </c>
      <c r="I87" s="260">
        <v>279988.7</v>
      </c>
      <c r="J87" s="260">
        <v>35899.410000000003</v>
      </c>
      <c r="K87" s="260">
        <v>0</v>
      </c>
      <c r="L87" s="260">
        <v>0</v>
      </c>
      <c r="M87" s="82">
        <v>166603615.51999998</v>
      </c>
      <c r="N87" s="260">
        <v>0</v>
      </c>
      <c r="O87" s="83">
        <v>166603615.51999998</v>
      </c>
      <c r="P87" s="84" t="s">
        <v>1063</v>
      </c>
      <c r="Q87" s="84"/>
      <c r="R87" s="95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</row>
    <row r="88" spans="1:36" ht="12" customHeight="1">
      <c r="A88" s="71"/>
      <c r="B88" s="87" t="s">
        <v>1000</v>
      </c>
      <c r="C88" s="91" t="s">
        <v>1001</v>
      </c>
      <c r="D88" s="260">
        <v>2372457.4</v>
      </c>
      <c r="E88" s="260">
        <v>0</v>
      </c>
      <c r="F88" s="260">
        <v>0</v>
      </c>
      <c r="G88" s="260">
        <v>0</v>
      </c>
      <c r="H88" s="260">
        <v>0</v>
      </c>
      <c r="I88" s="260">
        <v>0</v>
      </c>
      <c r="J88" s="260">
        <v>0</v>
      </c>
      <c r="K88" s="260">
        <v>0</v>
      </c>
      <c r="L88" s="260">
        <v>0</v>
      </c>
      <c r="M88" s="82">
        <v>2372457.4</v>
      </c>
      <c r="N88" s="260">
        <v>0</v>
      </c>
      <c r="O88" s="83">
        <v>2372457.4</v>
      </c>
      <c r="P88" s="84" t="s">
        <v>1064</v>
      </c>
      <c r="Q88" s="84"/>
      <c r="R88" s="95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</row>
    <row r="89" spans="1:36" ht="12" customHeight="1">
      <c r="A89" s="71" t="s">
        <v>212</v>
      </c>
      <c r="B89" s="87" t="s">
        <v>1002</v>
      </c>
      <c r="C89" s="91" t="s">
        <v>213</v>
      </c>
      <c r="D89" s="260">
        <v>72376386.170000002</v>
      </c>
      <c r="E89" s="260">
        <v>0</v>
      </c>
      <c r="F89" s="260">
        <v>0</v>
      </c>
      <c r="G89" s="260">
        <v>0</v>
      </c>
      <c r="H89" s="260">
        <v>0</v>
      </c>
      <c r="I89" s="260">
        <v>0</v>
      </c>
      <c r="J89" s="260">
        <v>0</v>
      </c>
      <c r="K89" s="260">
        <v>0</v>
      </c>
      <c r="L89" s="260">
        <v>0</v>
      </c>
      <c r="M89" s="82">
        <v>72376386.170000002</v>
      </c>
      <c r="N89" s="260">
        <v>0</v>
      </c>
      <c r="O89" s="83">
        <v>72376386.170000002</v>
      </c>
      <c r="P89" s="84" t="s">
        <v>1064</v>
      </c>
      <c r="Q89" s="84"/>
      <c r="R89" s="95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</row>
    <row r="90" spans="1:36" ht="12" customHeight="1">
      <c r="A90" s="71"/>
      <c r="B90" s="87" t="s">
        <v>214</v>
      </c>
      <c r="C90" s="91" t="s">
        <v>215</v>
      </c>
      <c r="D90" s="260">
        <v>7045579.0899999999</v>
      </c>
      <c r="E90" s="260">
        <v>0</v>
      </c>
      <c r="F90" s="260">
        <v>0</v>
      </c>
      <c r="G90" s="260">
        <v>0</v>
      </c>
      <c r="H90" s="260">
        <v>0</v>
      </c>
      <c r="I90" s="260">
        <v>0</v>
      </c>
      <c r="J90" s="260">
        <v>0</v>
      </c>
      <c r="K90" s="260">
        <v>0</v>
      </c>
      <c r="L90" s="260">
        <v>0</v>
      </c>
      <c r="M90" s="82">
        <v>7045579.0899999999</v>
      </c>
      <c r="N90" s="260">
        <v>0</v>
      </c>
      <c r="O90" s="83">
        <v>7045579.0899999999</v>
      </c>
      <c r="P90" s="84" t="s">
        <v>1065</v>
      </c>
      <c r="Q90" s="84"/>
      <c r="R90" s="95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2" customHeight="1">
      <c r="A91" s="71"/>
      <c r="B91" s="87" t="s">
        <v>216</v>
      </c>
      <c r="C91" s="91" t="s">
        <v>217</v>
      </c>
      <c r="D91" s="260">
        <v>100163.47</v>
      </c>
      <c r="E91" s="260">
        <v>0</v>
      </c>
      <c r="F91" s="260">
        <v>0</v>
      </c>
      <c r="G91" s="260">
        <v>0</v>
      </c>
      <c r="H91" s="260">
        <v>0</v>
      </c>
      <c r="I91" s="260">
        <v>0</v>
      </c>
      <c r="J91" s="260">
        <v>0</v>
      </c>
      <c r="K91" s="260">
        <v>0</v>
      </c>
      <c r="L91" s="260">
        <v>0</v>
      </c>
      <c r="M91" s="82">
        <v>100163.47</v>
      </c>
      <c r="N91" s="260">
        <v>0</v>
      </c>
      <c r="O91" s="83">
        <v>100163.47</v>
      </c>
      <c r="P91" s="84" t="s">
        <v>1066</v>
      </c>
      <c r="Q91" s="84"/>
      <c r="R91" s="95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</row>
    <row r="92" spans="1:36" ht="12" customHeight="1">
      <c r="A92" s="71"/>
      <c r="B92" s="87" t="s">
        <v>218</v>
      </c>
      <c r="C92" s="91" t="s">
        <v>219</v>
      </c>
      <c r="D92" s="260">
        <v>930979487.42999995</v>
      </c>
      <c r="E92" s="260">
        <v>0</v>
      </c>
      <c r="F92" s="260">
        <v>0</v>
      </c>
      <c r="G92" s="260">
        <v>0</v>
      </c>
      <c r="H92" s="260">
        <v>0</v>
      </c>
      <c r="I92" s="260">
        <v>0</v>
      </c>
      <c r="J92" s="260">
        <v>0</v>
      </c>
      <c r="K92" s="260">
        <v>0</v>
      </c>
      <c r="L92" s="260">
        <v>0</v>
      </c>
      <c r="M92" s="82">
        <v>930979487.42999995</v>
      </c>
      <c r="N92" s="260">
        <v>0</v>
      </c>
      <c r="O92" s="83">
        <v>930979487.42999995</v>
      </c>
      <c r="P92" s="84" t="s">
        <v>1067</v>
      </c>
      <c r="Q92" s="84"/>
      <c r="R92" s="95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</row>
    <row r="93" spans="1:36" ht="12" customHeight="1">
      <c r="A93" s="71"/>
      <c r="B93" s="87" t="s">
        <v>220</v>
      </c>
      <c r="C93" s="91" t="s">
        <v>221</v>
      </c>
      <c r="D93" s="260">
        <v>342818985.97000003</v>
      </c>
      <c r="E93" s="260">
        <v>0</v>
      </c>
      <c r="F93" s="260">
        <v>0</v>
      </c>
      <c r="G93" s="260">
        <v>0</v>
      </c>
      <c r="H93" s="260">
        <v>0</v>
      </c>
      <c r="I93" s="260">
        <v>0</v>
      </c>
      <c r="J93" s="260">
        <v>0</v>
      </c>
      <c r="K93" s="260">
        <v>0</v>
      </c>
      <c r="L93" s="260">
        <v>0</v>
      </c>
      <c r="M93" s="82">
        <v>342818985.97000003</v>
      </c>
      <c r="N93" s="260">
        <v>0</v>
      </c>
      <c r="O93" s="83">
        <v>342818985.97000003</v>
      </c>
      <c r="P93" s="84" t="s">
        <v>1068</v>
      </c>
      <c r="Q93" s="84"/>
      <c r="R93" s="95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</row>
    <row r="94" spans="1:36" ht="12" customHeight="1">
      <c r="A94" s="71" t="s">
        <v>222</v>
      </c>
      <c r="B94" s="87" t="s">
        <v>223</v>
      </c>
      <c r="C94" s="91" t="s">
        <v>224</v>
      </c>
      <c r="D94" s="260">
        <v>61548953.5</v>
      </c>
      <c r="E94" s="260">
        <v>902512.10999999987</v>
      </c>
      <c r="F94" s="260">
        <v>390959.74</v>
      </c>
      <c r="G94" s="260">
        <v>8034018.4400000004</v>
      </c>
      <c r="H94" s="260">
        <v>-54743.119999999995</v>
      </c>
      <c r="I94" s="260">
        <v>25154.309999999998</v>
      </c>
      <c r="J94" s="260">
        <v>35253.19</v>
      </c>
      <c r="K94" s="260">
        <v>0</v>
      </c>
      <c r="L94" s="260">
        <v>2572070.48</v>
      </c>
      <c r="M94" s="82">
        <v>73454178.650000006</v>
      </c>
      <c r="N94" s="260">
        <v>50124.89</v>
      </c>
      <c r="O94" s="83">
        <v>73504303.540000007</v>
      </c>
      <c r="P94" s="84" t="s">
        <v>201</v>
      </c>
      <c r="Q94" s="84"/>
      <c r="R94" s="95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</row>
    <row r="95" spans="1:36" ht="12" customHeight="1">
      <c r="A95" s="71"/>
      <c r="B95" s="87" t="s">
        <v>225</v>
      </c>
      <c r="C95" s="91" t="s">
        <v>226</v>
      </c>
      <c r="D95" s="260">
        <v>0</v>
      </c>
      <c r="E95" s="260">
        <v>0</v>
      </c>
      <c r="F95" s="260">
        <v>0</v>
      </c>
      <c r="G95" s="260">
        <v>0</v>
      </c>
      <c r="H95" s="260">
        <v>0</v>
      </c>
      <c r="I95" s="260">
        <v>0</v>
      </c>
      <c r="J95" s="260">
        <v>0</v>
      </c>
      <c r="K95" s="260">
        <v>0</v>
      </c>
      <c r="L95" s="260">
        <v>0</v>
      </c>
      <c r="M95" s="82">
        <v>0</v>
      </c>
      <c r="N95" s="260">
        <v>0</v>
      </c>
      <c r="O95" s="83">
        <v>0</v>
      </c>
      <c r="P95" s="84" t="s">
        <v>1069</v>
      </c>
      <c r="Q95" s="84"/>
      <c r="R95" s="95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</row>
    <row r="96" spans="1:36" ht="12" customHeight="1">
      <c r="A96" s="71"/>
      <c r="B96" s="87" t="s">
        <v>227</v>
      </c>
      <c r="C96" s="91" t="s">
        <v>228</v>
      </c>
      <c r="D96" s="260">
        <v>0</v>
      </c>
      <c r="E96" s="260">
        <v>0</v>
      </c>
      <c r="F96" s="260">
        <v>0</v>
      </c>
      <c r="G96" s="260">
        <v>0</v>
      </c>
      <c r="H96" s="260">
        <v>0</v>
      </c>
      <c r="I96" s="260">
        <v>0</v>
      </c>
      <c r="J96" s="260">
        <v>0</v>
      </c>
      <c r="K96" s="260">
        <v>0</v>
      </c>
      <c r="L96" s="260">
        <v>0</v>
      </c>
      <c r="M96" s="82">
        <v>0</v>
      </c>
      <c r="N96" s="260">
        <v>0</v>
      </c>
      <c r="O96" s="83">
        <v>0</v>
      </c>
      <c r="P96" s="84" t="s">
        <v>1070</v>
      </c>
      <c r="Q96" s="84"/>
      <c r="R96" s="95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</row>
    <row r="97" spans="1:36" ht="12" customHeight="1">
      <c r="A97" s="71" t="s">
        <v>229</v>
      </c>
      <c r="B97" s="87" t="s">
        <v>230</v>
      </c>
      <c r="C97" s="91" t="s">
        <v>231</v>
      </c>
      <c r="D97" s="260">
        <v>9258</v>
      </c>
      <c r="E97" s="260">
        <v>354756</v>
      </c>
      <c r="F97" s="260">
        <v>87808.62</v>
      </c>
      <c r="G97" s="260">
        <v>0</v>
      </c>
      <c r="H97" s="260">
        <v>0</v>
      </c>
      <c r="I97" s="260">
        <v>12</v>
      </c>
      <c r="J97" s="260">
        <v>14175578.640000001</v>
      </c>
      <c r="K97" s="260">
        <v>0</v>
      </c>
      <c r="L97" s="260">
        <v>0</v>
      </c>
      <c r="M97" s="82">
        <v>14627413.26</v>
      </c>
      <c r="N97" s="260">
        <v>0</v>
      </c>
      <c r="O97" s="83">
        <v>14627413.26</v>
      </c>
      <c r="P97" s="84" t="s">
        <v>230</v>
      </c>
      <c r="Q97" s="84"/>
      <c r="R97" s="95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</row>
    <row r="98" spans="1:36" ht="12" customHeight="1">
      <c r="A98" s="71" t="s">
        <v>232</v>
      </c>
      <c r="B98" s="87" t="s">
        <v>233</v>
      </c>
      <c r="C98" s="91" t="s">
        <v>234</v>
      </c>
      <c r="D98" s="260">
        <v>14932.339999999997</v>
      </c>
      <c r="E98" s="260">
        <v>1115.25</v>
      </c>
      <c r="F98" s="260">
        <v>62536.950000000004</v>
      </c>
      <c r="G98" s="260">
        <v>0</v>
      </c>
      <c r="H98" s="260">
        <v>0</v>
      </c>
      <c r="I98" s="260">
        <v>7023.58</v>
      </c>
      <c r="J98" s="260">
        <v>198.12</v>
      </c>
      <c r="K98" s="260">
        <v>0</v>
      </c>
      <c r="L98" s="260">
        <v>0</v>
      </c>
      <c r="M98" s="82">
        <v>85806.24</v>
      </c>
      <c r="N98" s="260">
        <v>0</v>
      </c>
      <c r="O98" s="83">
        <v>85806.24</v>
      </c>
      <c r="P98" s="84" t="s">
        <v>201</v>
      </c>
      <c r="Q98" s="84"/>
      <c r="R98" s="95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</row>
    <row r="99" spans="1:36" ht="12" customHeight="1">
      <c r="A99" s="71" t="s">
        <v>235</v>
      </c>
      <c r="B99" s="87" t="s">
        <v>236</v>
      </c>
      <c r="C99" s="91" t="s">
        <v>237</v>
      </c>
      <c r="D99" s="260">
        <v>11018852.02</v>
      </c>
      <c r="E99" s="260">
        <v>0</v>
      </c>
      <c r="F99" s="260">
        <v>0</v>
      </c>
      <c r="G99" s="260">
        <v>0</v>
      </c>
      <c r="H99" s="260">
        <v>0</v>
      </c>
      <c r="I99" s="260">
        <v>0</v>
      </c>
      <c r="J99" s="260">
        <v>0</v>
      </c>
      <c r="K99" s="260">
        <v>0</v>
      </c>
      <c r="L99" s="260">
        <v>0</v>
      </c>
      <c r="M99" s="82">
        <v>11018852.02</v>
      </c>
      <c r="N99" s="260">
        <v>0</v>
      </c>
      <c r="O99" s="83">
        <v>11018852.02</v>
      </c>
      <c r="P99" s="84" t="s">
        <v>236</v>
      </c>
      <c r="Q99" s="84"/>
      <c r="R99" s="95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</row>
    <row r="100" spans="1:36" ht="12" customHeight="1">
      <c r="A100" s="71" t="s">
        <v>238</v>
      </c>
      <c r="B100" s="87" t="s">
        <v>239</v>
      </c>
      <c r="C100" s="91" t="s">
        <v>240</v>
      </c>
      <c r="D100" s="260">
        <v>0</v>
      </c>
      <c r="E100" s="260">
        <v>0</v>
      </c>
      <c r="F100" s="260">
        <v>0</v>
      </c>
      <c r="G100" s="260">
        <v>0</v>
      </c>
      <c r="H100" s="260">
        <v>63842.87</v>
      </c>
      <c r="I100" s="260">
        <v>0</v>
      </c>
      <c r="J100" s="260">
        <v>0</v>
      </c>
      <c r="K100" s="260">
        <v>0</v>
      </c>
      <c r="L100" s="260">
        <v>0</v>
      </c>
      <c r="M100" s="82">
        <v>63842.87</v>
      </c>
      <c r="N100" s="260">
        <v>0</v>
      </c>
      <c r="O100" s="83">
        <v>63842.87</v>
      </c>
      <c r="P100" s="84" t="s">
        <v>201</v>
      </c>
      <c r="Q100" s="84"/>
      <c r="R100" s="95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</row>
    <row r="101" spans="1:36" ht="12" customHeight="1">
      <c r="A101" s="71" t="s">
        <v>241</v>
      </c>
      <c r="B101" s="87" t="s">
        <v>242</v>
      </c>
      <c r="C101" s="91" t="s">
        <v>243</v>
      </c>
      <c r="D101" s="260">
        <v>391657.68</v>
      </c>
      <c r="E101" s="260">
        <v>23287.08</v>
      </c>
      <c r="F101" s="260">
        <v>35165</v>
      </c>
      <c r="G101" s="260">
        <v>0</v>
      </c>
      <c r="H101" s="260">
        <v>14040.45</v>
      </c>
      <c r="I101" s="260">
        <v>3510</v>
      </c>
      <c r="J101" s="260">
        <v>2518</v>
      </c>
      <c r="K101" s="260">
        <v>0</v>
      </c>
      <c r="L101" s="260">
        <v>0</v>
      </c>
      <c r="M101" s="82">
        <v>470178.21</v>
      </c>
      <c r="N101" s="260">
        <v>0</v>
      </c>
      <c r="O101" s="83">
        <v>470178.21</v>
      </c>
      <c r="P101" s="84" t="s">
        <v>1059</v>
      </c>
      <c r="Q101" s="84"/>
      <c r="R101" s="95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</row>
    <row r="102" spans="1:36" ht="12" customHeight="1">
      <c r="A102" s="71" t="s">
        <v>244</v>
      </c>
      <c r="B102" s="87" t="s">
        <v>245</v>
      </c>
      <c r="C102" s="91" t="s">
        <v>246</v>
      </c>
      <c r="D102" s="260">
        <v>0</v>
      </c>
      <c r="E102" s="260">
        <v>0</v>
      </c>
      <c r="F102" s="260">
        <v>0</v>
      </c>
      <c r="G102" s="260">
        <v>0</v>
      </c>
      <c r="H102" s="260">
        <v>0</v>
      </c>
      <c r="I102" s="260">
        <v>0</v>
      </c>
      <c r="J102" s="260">
        <v>0</v>
      </c>
      <c r="K102" s="260">
        <v>0</v>
      </c>
      <c r="L102" s="260">
        <v>0</v>
      </c>
      <c r="M102" s="82">
        <v>0</v>
      </c>
      <c r="N102" s="260">
        <v>0</v>
      </c>
      <c r="O102" s="83">
        <v>0</v>
      </c>
      <c r="P102" s="84" t="s">
        <v>201</v>
      </c>
      <c r="Q102" s="84"/>
      <c r="R102" s="95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</row>
    <row r="103" spans="1:36" ht="12" customHeight="1">
      <c r="A103" s="71" t="s">
        <v>247</v>
      </c>
      <c r="B103" s="87" t="s">
        <v>248</v>
      </c>
      <c r="C103" s="91" t="s">
        <v>249</v>
      </c>
      <c r="D103" s="260">
        <v>0</v>
      </c>
      <c r="E103" s="260">
        <v>0</v>
      </c>
      <c r="F103" s="260">
        <v>0</v>
      </c>
      <c r="G103" s="260">
        <v>0</v>
      </c>
      <c r="H103" s="260">
        <v>0</v>
      </c>
      <c r="I103" s="260">
        <v>0</v>
      </c>
      <c r="J103" s="260">
        <v>119000</v>
      </c>
      <c r="K103" s="260">
        <v>0</v>
      </c>
      <c r="L103" s="260">
        <v>7892504.21</v>
      </c>
      <c r="M103" s="82">
        <v>8011504.21</v>
      </c>
      <c r="N103" s="260">
        <v>0</v>
      </c>
      <c r="O103" s="83">
        <v>8011504.21</v>
      </c>
      <c r="P103" s="84" t="s">
        <v>248</v>
      </c>
      <c r="Q103" s="84"/>
      <c r="R103" s="95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</row>
    <row r="104" spans="1:36" ht="12" customHeight="1">
      <c r="A104" s="71" t="s">
        <v>250</v>
      </c>
      <c r="B104" s="87" t="s">
        <v>251</v>
      </c>
      <c r="C104" s="91" t="s">
        <v>252</v>
      </c>
      <c r="D104" s="260">
        <v>0</v>
      </c>
      <c r="E104" s="260">
        <v>0</v>
      </c>
      <c r="F104" s="260">
        <v>0</v>
      </c>
      <c r="G104" s="260">
        <v>0</v>
      </c>
      <c r="H104" s="260">
        <v>0</v>
      </c>
      <c r="I104" s="260">
        <v>0</v>
      </c>
      <c r="J104" s="260">
        <v>859000</v>
      </c>
      <c r="K104" s="260">
        <v>0</v>
      </c>
      <c r="L104" s="260">
        <v>51690697.420000002</v>
      </c>
      <c r="M104" s="82">
        <v>52549697.420000002</v>
      </c>
      <c r="N104" s="260">
        <v>0</v>
      </c>
      <c r="O104" s="83">
        <v>52549697.420000002</v>
      </c>
      <c r="P104" s="84" t="s">
        <v>1071</v>
      </c>
      <c r="Q104" s="84"/>
      <c r="R104" s="95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</row>
    <row r="105" spans="1:36" ht="12" customHeight="1">
      <c r="A105" s="71" t="s">
        <v>253</v>
      </c>
      <c r="B105" s="87" t="s">
        <v>254</v>
      </c>
      <c r="C105" s="91" t="s">
        <v>255</v>
      </c>
      <c r="D105" s="260">
        <v>0</v>
      </c>
      <c r="E105" s="260">
        <v>0</v>
      </c>
      <c r="F105" s="260">
        <v>180000</v>
      </c>
      <c r="G105" s="260">
        <v>0</v>
      </c>
      <c r="H105" s="260">
        <v>0</v>
      </c>
      <c r="I105" s="260">
        <v>0</v>
      </c>
      <c r="J105" s="260">
        <v>1187473.77</v>
      </c>
      <c r="K105" s="260">
        <v>0</v>
      </c>
      <c r="L105" s="260">
        <v>4663817.99</v>
      </c>
      <c r="M105" s="82">
        <v>6031291.7599999998</v>
      </c>
      <c r="N105" s="260">
        <v>0</v>
      </c>
      <c r="O105" s="83">
        <v>6031291.7599999998</v>
      </c>
      <c r="P105" s="84" t="s">
        <v>1072</v>
      </c>
      <c r="Q105" s="84"/>
      <c r="R105" s="95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</row>
    <row r="106" spans="1:36" ht="12" customHeight="1">
      <c r="A106" s="71" t="s">
        <v>256</v>
      </c>
      <c r="B106" s="87" t="s">
        <v>257</v>
      </c>
      <c r="C106" s="91" t="s">
        <v>258</v>
      </c>
      <c r="D106" s="260">
        <v>0</v>
      </c>
      <c r="E106" s="260">
        <v>0.32</v>
      </c>
      <c r="F106" s="260">
        <v>0</v>
      </c>
      <c r="G106" s="260">
        <v>0</v>
      </c>
      <c r="H106" s="260">
        <v>0</v>
      </c>
      <c r="I106" s="260">
        <v>0</v>
      </c>
      <c r="J106" s="260">
        <v>15271435.25</v>
      </c>
      <c r="K106" s="260">
        <v>0</v>
      </c>
      <c r="L106" s="260">
        <v>25409578.539999999</v>
      </c>
      <c r="M106" s="82">
        <v>40681014.109999999</v>
      </c>
      <c r="N106" s="260">
        <v>0</v>
      </c>
      <c r="O106" s="83">
        <v>40681014.109999999</v>
      </c>
      <c r="P106" s="84" t="s">
        <v>1073</v>
      </c>
      <c r="Q106" s="84"/>
      <c r="R106" s="95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</row>
    <row r="107" spans="1:36" ht="12" customHeight="1">
      <c r="A107" s="71" t="s">
        <v>259</v>
      </c>
      <c r="B107" s="87" t="s">
        <v>260</v>
      </c>
      <c r="C107" s="91" t="s">
        <v>261</v>
      </c>
      <c r="D107" s="260">
        <v>0</v>
      </c>
      <c r="E107" s="260">
        <v>0</v>
      </c>
      <c r="F107" s="260">
        <v>185186.47</v>
      </c>
      <c r="G107" s="260">
        <v>0</v>
      </c>
      <c r="H107" s="260">
        <v>0</v>
      </c>
      <c r="I107" s="260">
        <v>0</v>
      </c>
      <c r="J107" s="260">
        <v>0</v>
      </c>
      <c r="K107" s="260">
        <v>-0.48</v>
      </c>
      <c r="L107" s="260">
        <v>37045.200000000004</v>
      </c>
      <c r="M107" s="82">
        <v>222231.19</v>
      </c>
      <c r="N107" s="260">
        <v>0</v>
      </c>
      <c r="O107" s="83">
        <v>222231.19</v>
      </c>
      <c r="P107" s="84" t="s">
        <v>1074</v>
      </c>
      <c r="Q107" s="84"/>
      <c r="R107" s="95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</row>
    <row r="108" spans="1:36" ht="12" customHeight="1">
      <c r="A108" s="71" t="s">
        <v>262</v>
      </c>
      <c r="B108" s="87" t="s">
        <v>263</v>
      </c>
      <c r="C108" s="91" t="s">
        <v>264</v>
      </c>
      <c r="D108" s="260">
        <v>0</v>
      </c>
      <c r="E108" s="260">
        <v>0</v>
      </c>
      <c r="F108" s="260">
        <v>0</v>
      </c>
      <c r="G108" s="260">
        <v>0</v>
      </c>
      <c r="H108" s="260">
        <v>0</v>
      </c>
      <c r="I108" s="260">
        <v>0</v>
      </c>
      <c r="J108" s="260">
        <v>0</v>
      </c>
      <c r="K108" s="260">
        <v>122142.91</v>
      </c>
      <c r="L108" s="260">
        <v>0</v>
      </c>
      <c r="M108" s="82">
        <v>122142.91</v>
      </c>
      <c r="N108" s="260">
        <v>0</v>
      </c>
      <c r="O108" s="83">
        <v>122142.91</v>
      </c>
      <c r="P108" s="84" t="s">
        <v>1075</v>
      </c>
      <c r="Q108" s="84"/>
      <c r="R108" s="95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</row>
    <row r="109" spans="1:36" ht="12" customHeight="1">
      <c r="A109" s="71" t="s">
        <v>265</v>
      </c>
      <c r="B109" s="87" t="s">
        <v>266</v>
      </c>
      <c r="C109" s="91" t="s">
        <v>267</v>
      </c>
      <c r="D109" s="260">
        <v>0</v>
      </c>
      <c r="E109" s="260">
        <v>0</v>
      </c>
      <c r="F109" s="260">
        <v>0</v>
      </c>
      <c r="G109" s="260">
        <v>0</v>
      </c>
      <c r="H109" s="260">
        <v>0</v>
      </c>
      <c r="I109" s="260">
        <v>0</v>
      </c>
      <c r="J109" s="260">
        <v>0</v>
      </c>
      <c r="K109" s="260">
        <v>0</v>
      </c>
      <c r="L109" s="260">
        <v>872780.17999999993</v>
      </c>
      <c r="M109" s="82">
        <v>872780.17999999993</v>
      </c>
      <c r="N109" s="260">
        <v>0</v>
      </c>
      <c r="O109" s="83">
        <v>872780.17999999993</v>
      </c>
      <c r="P109" s="84" t="s">
        <v>1076</v>
      </c>
      <c r="Q109" s="84"/>
      <c r="R109" s="95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</row>
    <row r="110" spans="1:36" ht="12" customHeight="1">
      <c r="A110" s="71" t="s">
        <v>268</v>
      </c>
      <c r="B110" s="87" t="s">
        <v>269</v>
      </c>
      <c r="C110" s="91" t="s">
        <v>270</v>
      </c>
      <c r="D110" s="260">
        <v>0</v>
      </c>
      <c r="E110" s="260">
        <v>0</v>
      </c>
      <c r="F110" s="260">
        <v>0</v>
      </c>
      <c r="G110" s="260">
        <v>0</v>
      </c>
      <c r="H110" s="260">
        <v>0</v>
      </c>
      <c r="I110" s="260">
        <v>0</v>
      </c>
      <c r="J110" s="260">
        <v>0</v>
      </c>
      <c r="K110" s="260">
        <v>0</v>
      </c>
      <c r="L110" s="260">
        <v>13563267.57</v>
      </c>
      <c r="M110" s="82">
        <v>13563267.57</v>
      </c>
      <c r="N110" s="260">
        <v>0</v>
      </c>
      <c r="O110" s="83">
        <v>13563267.57</v>
      </c>
      <c r="P110" s="84" t="s">
        <v>1077</v>
      </c>
      <c r="Q110" s="84"/>
      <c r="R110" s="95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</row>
    <row r="111" spans="1:36" ht="12" customHeight="1">
      <c r="A111" s="71" t="s">
        <v>271</v>
      </c>
      <c r="B111" s="87" t="s">
        <v>272</v>
      </c>
      <c r="C111" s="91" t="s">
        <v>273</v>
      </c>
      <c r="D111" s="260">
        <v>403538.2</v>
      </c>
      <c r="E111" s="260">
        <v>0</v>
      </c>
      <c r="F111" s="260">
        <v>0</v>
      </c>
      <c r="G111" s="260">
        <v>0</v>
      </c>
      <c r="H111" s="260">
        <v>0</v>
      </c>
      <c r="I111" s="260">
        <v>0</v>
      </c>
      <c r="J111" s="260">
        <v>0</v>
      </c>
      <c r="K111" s="260">
        <v>0</v>
      </c>
      <c r="L111" s="260">
        <v>0</v>
      </c>
      <c r="M111" s="82">
        <v>403538.2</v>
      </c>
      <c r="N111" s="260">
        <v>0</v>
      </c>
      <c r="O111" s="83">
        <v>403538.2</v>
      </c>
      <c r="P111" s="84" t="s">
        <v>1078</v>
      </c>
      <c r="Q111" s="84"/>
      <c r="R111" s="95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</row>
    <row r="112" spans="1:36" ht="12" customHeight="1">
      <c r="A112" s="71" t="s">
        <v>274</v>
      </c>
      <c r="B112" s="87" t="s">
        <v>275</v>
      </c>
      <c r="C112" s="91" t="s">
        <v>276</v>
      </c>
      <c r="D112" s="260">
        <v>1118496.6100000001</v>
      </c>
      <c r="E112" s="260">
        <v>0</v>
      </c>
      <c r="F112" s="260">
        <v>33270.44</v>
      </c>
      <c r="G112" s="260">
        <v>0</v>
      </c>
      <c r="H112" s="260">
        <v>0</v>
      </c>
      <c r="I112" s="260">
        <v>0</v>
      </c>
      <c r="J112" s="260">
        <v>0</v>
      </c>
      <c r="K112" s="260">
        <v>0</v>
      </c>
      <c r="L112" s="260">
        <v>0</v>
      </c>
      <c r="M112" s="82">
        <v>1151767.05</v>
      </c>
      <c r="N112" s="260">
        <v>0</v>
      </c>
      <c r="O112" s="83">
        <v>1151767.05</v>
      </c>
      <c r="P112" s="84" t="s">
        <v>1079</v>
      </c>
      <c r="Q112" s="84"/>
      <c r="R112" s="95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</row>
    <row r="113" spans="1:36" ht="12" customHeight="1">
      <c r="A113" s="71" t="s">
        <v>277</v>
      </c>
      <c r="B113" s="263" t="s">
        <v>1179</v>
      </c>
      <c r="C113" s="264" t="s">
        <v>278</v>
      </c>
      <c r="D113" s="260">
        <v>40291.15</v>
      </c>
      <c r="E113" s="260">
        <v>0</v>
      </c>
      <c r="F113" s="260">
        <v>0</v>
      </c>
      <c r="G113" s="260">
        <v>0</v>
      </c>
      <c r="H113" s="260">
        <v>0</v>
      </c>
      <c r="I113" s="260">
        <v>0</v>
      </c>
      <c r="J113" s="260">
        <v>0</v>
      </c>
      <c r="K113" s="260">
        <v>0</v>
      </c>
      <c r="L113" s="260">
        <v>11465435.320000002</v>
      </c>
      <c r="M113" s="82">
        <v>11505726.470000003</v>
      </c>
      <c r="N113" s="260">
        <v>0</v>
      </c>
      <c r="O113" s="83">
        <v>11505726.470000003</v>
      </c>
      <c r="P113" s="84" t="s">
        <v>1080</v>
      </c>
      <c r="Q113" s="84"/>
      <c r="R113" s="95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</row>
    <row r="114" spans="1:36" ht="12" customHeight="1">
      <c r="A114" s="71" t="s">
        <v>279</v>
      </c>
      <c r="B114" s="263" t="s">
        <v>1180</v>
      </c>
      <c r="C114" s="264" t="s">
        <v>280</v>
      </c>
      <c r="D114" s="260">
        <v>162103.72</v>
      </c>
      <c r="E114" s="260">
        <v>0</v>
      </c>
      <c r="F114" s="260">
        <v>0</v>
      </c>
      <c r="G114" s="260">
        <v>0</v>
      </c>
      <c r="H114" s="260">
        <v>0</v>
      </c>
      <c r="I114" s="260">
        <v>0</v>
      </c>
      <c r="J114" s="260">
        <v>0</v>
      </c>
      <c r="K114" s="260">
        <v>0</v>
      </c>
      <c r="L114" s="260">
        <v>50926772.640000001</v>
      </c>
      <c r="M114" s="82">
        <v>51088876.359999999</v>
      </c>
      <c r="N114" s="260">
        <v>0</v>
      </c>
      <c r="O114" s="83">
        <v>51088876.359999999</v>
      </c>
      <c r="P114" s="84" t="s">
        <v>1081</v>
      </c>
      <c r="Q114" s="84"/>
      <c r="R114" s="95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</row>
    <row r="115" spans="1:36" ht="12" customHeight="1">
      <c r="A115" s="71"/>
      <c r="B115" s="87" t="s">
        <v>1011</v>
      </c>
      <c r="C115" s="91" t="s">
        <v>1012</v>
      </c>
      <c r="D115" s="260">
        <v>0</v>
      </c>
      <c r="E115" s="260">
        <v>0</v>
      </c>
      <c r="F115" s="260">
        <v>0</v>
      </c>
      <c r="G115" s="260">
        <v>0</v>
      </c>
      <c r="H115" s="260">
        <v>0</v>
      </c>
      <c r="I115" s="260">
        <v>0</v>
      </c>
      <c r="J115" s="260">
        <v>0</v>
      </c>
      <c r="K115" s="260">
        <v>0</v>
      </c>
      <c r="L115" s="260">
        <v>0</v>
      </c>
      <c r="M115" s="82">
        <v>0</v>
      </c>
      <c r="N115" s="260">
        <v>0</v>
      </c>
      <c r="O115" s="83">
        <v>0</v>
      </c>
      <c r="P115" s="84" t="s">
        <v>1082</v>
      </c>
      <c r="Q115" s="84"/>
      <c r="R115" s="95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</row>
    <row r="116" spans="1:36" ht="12" customHeight="1">
      <c r="A116" s="71"/>
      <c r="B116" s="87" t="s">
        <v>1013</v>
      </c>
      <c r="C116" s="91" t="s">
        <v>1014</v>
      </c>
      <c r="D116" s="260">
        <v>0</v>
      </c>
      <c r="E116" s="260">
        <v>0</v>
      </c>
      <c r="F116" s="260">
        <v>0</v>
      </c>
      <c r="G116" s="260">
        <v>0</v>
      </c>
      <c r="H116" s="260">
        <v>0</v>
      </c>
      <c r="I116" s="260">
        <v>0</v>
      </c>
      <c r="J116" s="260">
        <v>0</v>
      </c>
      <c r="K116" s="260">
        <v>0</v>
      </c>
      <c r="L116" s="260">
        <v>0</v>
      </c>
      <c r="M116" s="82">
        <v>0</v>
      </c>
      <c r="N116" s="260">
        <v>0</v>
      </c>
      <c r="O116" s="83">
        <v>0</v>
      </c>
      <c r="P116" s="84" t="s">
        <v>1083</v>
      </c>
      <c r="Q116" s="84"/>
      <c r="R116" s="95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</row>
    <row r="117" spans="1:36" ht="12" customHeight="1">
      <c r="A117" s="71" t="s">
        <v>281</v>
      </c>
      <c r="B117" s="87" t="s">
        <v>282</v>
      </c>
      <c r="C117" s="91" t="s">
        <v>283</v>
      </c>
      <c r="D117" s="260">
        <v>16968978.460000001</v>
      </c>
      <c r="E117" s="260">
        <v>36758641.830000006</v>
      </c>
      <c r="F117" s="260">
        <v>1524508.9399999997</v>
      </c>
      <c r="G117" s="260">
        <v>127640.52</v>
      </c>
      <c r="H117" s="260">
        <v>1038889.64</v>
      </c>
      <c r="I117" s="260">
        <v>231603.96</v>
      </c>
      <c r="J117" s="260">
        <v>1787321.7600000002</v>
      </c>
      <c r="K117" s="260">
        <v>0</v>
      </c>
      <c r="L117" s="260">
        <v>0</v>
      </c>
      <c r="M117" s="82">
        <v>58437585.110000007</v>
      </c>
      <c r="N117" s="260">
        <v>0</v>
      </c>
      <c r="O117" s="83">
        <v>58437585.110000007</v>
      </c>
      <c r="P117" s="84" t="s">
        <v>1084</v>
      </c>
      <c r="Q117" s="84"/>
      <c r="R117" s="95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</row>
    <row r="118" spans="1:36" ht="12" customHeight="1">
      <c r="A118" s="71" t="s">
        <v>284</v>
      </c>
      <c r="B118" s="87" t="s">
        <v>285</v>
      </c>
      <c r="C118" s="91" t="s">
        <v>286</v>
      </c>
      <c r="D118" s="260">
        <v>910980.65999999992</v>
      </c>
      <c r="E118" s="260">
        <v>645150.82000000007</v>
      </c>
      <c r="F118" s="260">
        <v>0</v>
      </c>
      <c r="G118" s="260">
        <v>63949</v>
      </c>
      <c r="H118" s="260">
        <v>306445.40000000002</v>
      </c>
      <c r="I118" s="260">
        <v>35592.770000000004</v>
      </c>
      <c r="J118" s="260">
        <v>24724.940000000002</v>
      </c>
      <c r="K118" s="260">
        <v>0</v>
      </c>
      <c r="L118" s="260">
        <v>0</v>
      </c>
      <c r="M118" s="82">
        <v>1986843.5899999999</v>
      </c>
      <c r="N118" s="260">
        <v>-2815.35</v>
      </c>
      <c r="O118" s="83">
        <v>1984028.2399999998</v>
      </c>
      <c r="P118" s="84" t="s">
        <v>1085</v>
      </c>
      <c r="Q118" s="84"/>
      <c r="R118" s="95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</row>
    <row r="119" spans="1:36" ht="12" customHeight="1">
      <c r="A119" s="71" t="s">
        <v>287</v>
      </c>
      <c r="B119" s="87" t="s">
        <v>288</v>
      </c>
      <c r="C119" s="91" t="s">
        <v>289</v>
      </c>
      <c r="D119" s="260">
        <v>312898.12</v>
      </c>
      <c r="E119" s="260">
        <v>107863.2</v>
      </c>
      <c r="F119" s="260">
        <v>238395.22</v>
      </c>
      <c r="G119" s="260">
        <v>0</v>
      </c>
      <c r="H119" s="260">
        <v>433042.73</v>
      </c>
      <c r="I119" s="260">
        <v>9134.09</v>
      </c>
      <c r="J119" s="260">
        <v>3471.59</v>
      </c>
      <c r="K119" s="260">
        <v>0</v>
      </c>
      <c r="L119" s="260">
        <v>0</v>
      </c>
      <c r="M119" s="82">
        <v>1104804.9500000002</v>
      </c>
      <c r="N119" s="260">
        <v>-2421.67</v>
      </c>
      <c r="O119" s="83">
        <v>1102383.2800000003</v>
      </c>
      <c r="P119" s="84" t="s">
        <v>1085</v>
      </c>
      <c r="Q119" s="84"/>
      <c r="R119" s="95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</row>
    <row r="120" spans="1:36" ht="12" customHeight="1">
      <c r="A120" s="71" t="s">
        <v>290</v>
      </c>
      <c r="B120" s="87" t="s">
        <v>291</v>
      </c>
      <c r="C120" s="91" t="s">
        <v>292</v>
      </c>
      <c r="D120" s="260">
        <v>75</v>
      </c>
      <c r="E120" s="260">
        <v>233007.24000000002</v>
      </c>
      <c r="F120" s="260">
        <v>1332045.42</v>
      </c>
      <c r="G120" s="260">
        <v>0</v>
      </c>
      <c r="H120" s="260">
        <v>23100</v>
      </c>
      <c r="I120" s="260">
        <v>3784078.54</v>
      </c>
      <c r="J120" s="260">
        <v>268044.71000000002</v>
      </c>
      <c r="K120" s="260">
        <v>0</v>
      </c>
      <c r="L120" s="260">
        <v>0</v>
      </c>
      <c r="M120" s="82">
        <v>5640350.9100000001</v>
      </c>
      <c r="N120" s="260">
        <v>-565104.28</v>
      </c>
      <c r="O120" s="83">
        <v>5075246.63</v>
      </c>
      <c r="P120" s="84" t="s">
        <v>1086</v>
      </c>
      <c r="Q120" s="84"/>
      <c r="R120" s="95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</row>
    <row r="121" spans="1:36" ht="12" customHeight="1">
      <c r="A121" s="71" t="s">
        <v>293</v>
      </c>
      <c r="B121" s="87" t="s">
        <v>294</v>
      </c>
      <c r="C121" s="91" t="s">
        <v>295</v>
      </c>
      <c r="D121" s="260">
        <v>0</v>
      </c>
      <c r="E121" s="260">
        <v>4255041.79</v>
      </c>
      <c r="F121" s="260">
        <v>20000000</v>
      </c>
      <c r="G121" s="260">
        <v>2343640.09</v>
      </c>
      <c r="H121" s="260">
        <v>23834558.469999999</v>
      </c>
      <c r="I121" s="260">
        <v>1756864.44</v>
      </c>
      <c r="J121" s="260">
        <v>4382214.82</v>
      </c>
      <c r="K121" s="260">
        <v>0</v>
      </c>
      <c r="L121" s="260">
        <v>0</v>
      </c>
      <c r="M121" s="82">
        <v>56572319.609999992</v>
      </c>
      <c r="N121" s="260">
        <v>-56572319.610000007</v>
      </c>
      <c r="O121" s="97">
        <v>0</v>
      </c>
      <c r="P121" s="98" t="s">
        <v>1056</v>
      </c>
      <c r="Q121" s="84"/>
      <c r="R121" s="95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</row>
    <row r="122" spans="1:36" ht="12" customHeight="1">
      <c r="A122" s="71" t="s">
        <v>296</v>
      </c>
      <c r="B122" s="87" t="s">
        <v>297</v>
      </c>
      <c r="C122" s="91" t="s">
        <v>298</v>
      </c>
      <c r="D122" s="260">
        <v>447560.85</v>
      </c>
      <c r="E122" s="260">
        <v>0</v>
      </c>
      <c r="F122" s="260">
        <v>0</v>
      </c>
      <c r="G122" s="260">
        <v>0</v>
      </c>
      <c r="H122" s="260">
        <v>0</v>
      </c>
      <c r="I122" s="260">
        <v>0</v>
      </c>
      <c r="J122" s="260">
        <v>0</v>
      </c>
      <c r="K122" s="260">
        <v>0</v>
      </c>
      <c r="L122" s="260">
        <v>0</v>
      </c>
      <c r="M122" s="82">
        <v>447560.85</v>
      </c>
      <c r="N122" s="260">
        <v>-447560.85</v>
      </c>
      <c r="O122" s="97">
        <v>0</v>
      </c>
      <c r="P122" s="98" t="s">
        <v>1056</v>
      </c>
      <c r="Q122" s="84"/>
      <c r="R122" s="95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</row>
    <row r="123" spans="1:36" ht="12" customHeight="1">
      <c r="A123" s="71" t="s">
        <v>299</v>
      </c>
      <c r="B123" s="87" t="s">
        <v>300</v>
      </c>
      <c r="C123" s="91" t="s">
        <v>301</v>
      </c>
      <c r="D123" s="260">
        <v>1314973.21</v>
      </c>
      <c r="E123" s="260">
        <v>632687</v>
      </c>
      <c r="F123" s="260">
        <v>0</v>
      </c>
      <c r="G123" s="260">
        <v>0</v>
      </c>
      <c r="H123" s="260">
        <v>0</v>
      </c>
      <c r="I123" s="260">
        <v>0</v>
      </c>
      <c r="J123" s="260">
        <v>0</v>
      </c>
      <c r="K123" s="260">
        <v>0</v>
      </c>
      <c r="L123" s="260">
        <v>0</v>
      </c>
      <c r="M123" s="82">
        <v>1947660.21</v>
      </c>
      <c r="N123" s="260">
        <v>-1947660.21</v>
      </c>
      <c r="O123" s="97">
        <v>0</v>
      </c>
      <c r="P123" s="98" t="s">
        <v>1056</v>
      </c>
      <c r="Q123" s="84"/>
      <c r="R123" s="95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</row>
    <row r="124" spans="1:36" ht="12" customHeight="1">
      <c r="A124" s="71" t="s">
        <v>302</v>
      </c>
      <c r="B124" s="87" t="s">
        <v>303</v>
      </c>
      <c r="C124" s="91" t="s">
        <v>304</v>
      </c>
      <c r="D124" s="260">
        <v>1698.42</v>
      </c>
      <c r="E124" s="260">
        <v>0</v>
      </c>
      <c r="F124" s="260">
        <v>0</v>
      </c>
      <c r="G124" s="260">
        <v>0</v>
      </c>
      <c r="H124" s="260">
        <v>0</v>
      </c>
      <c r="I124" s="260">
        <v>0</v>
      </c>
      <c r="J124" s="260">
        <v>0</v>
      </c>
      <c r="K124" s="260">
        <v>0</v>
      </c>
      <c r="L124" s="260">
        <v>0</v>
      </c>
      <c r="M124" s="82">
        <v>1698.42</v>
      </c>
      <c r="N124" s="260">
        <v>-1698.42</v>
      </c>
      <c r="O124" s="97">
        <v>0</v>
      </c>
      <c r="P124" s="98" t="s">
        <v>1056</v>
      </c>
      <c r="Q124" s="84"/>
      <c r="R124" s="95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</row>
    <row r="125" spans="1:36" ht="12" customHeight="1">
      <c r="A125" s="71" t="s">
        <v>305</v>
      </c>
      <c r="B125" s="87" t="s">
        <v>306</v>
      </c>
      <c r="C125" s="91" t="s">
        <v>307</v>
      </c>
      <c r="D125" s="260">
        <v>592977.40999999992</v>
      </c>
      <c r="E125" s="260">
        <v>105295</v>
      </c>
      <c r="F125" s="260">
        <v>0</v>
      </c>
      <c r="G125" s="260">
        <v>0</v>
      </c>
      <c r="H125" s="260">
        <v>19068.29</v>
      </c>
      <c r="I125" s="260">
        <v>0</v>
      </c>
      <c r="J125" s="260">
        <v>0</v>
      </c>
      <c r="K125" s="260">
        <v>0</v>
      </c>
      <c r="L125" s="260">
        <v>0</v>
      </c>
      <c r="M125" s="82">
        <v>717340.7</v>
      </c>
      <c r="N125" s="260">
        <v>-717340.7</v>
      </c>
      <c r="O125" s="97">
        <v>0</v>
      </c>
      <c r="P125" s="98" t="s">
        <v>1056</v>
      </c>
      <c r="Q125" s="84"/>
      <c r="R125" s="95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</row>
    <row r="126" spans="1:36" ht="12" customHeight="1">
      <c r="A126" s="71" t="s">
        <v>308</v>
      </c>
      <c r="B126" s="87" t="s">
        <v>309</v>
      </c>
      <c r="C126" s="91" t="s">
        <v>310</v>
      </c>
      <c r="D126" s="260">
        <v>62928.68</v>
      </c>
      <c r="E126" s="260">
        <v>0</v>
      </c>
      <c r="F126" s="260">
        <v>0</v>
      </c>
      <c r="G126" s="260">
        <v>0</v>
      </c>
      <c r="H126" s="260">
        <v>0</v>
      </c>
      <c r="I126" s="260">
        <v>0</v>
      </c>
      <c r="J126" s="260">
        <v>0</v>
      </c>
      <c r="K126" s="260">
        <v>0</v>
      </c>
      <c r="L126" s="260">
        <v>0</v>
      </c>
      <c r="M126" s="82">
        <v>62928.68</v>
      </c>
      <c r="N126" s="260">
        <v>-62928.68</v>
      </c>
      <c r="O126" s="97">
        <v>0</v>
      </c>
      <c r="P126" s="98" t="s">
        <v>1056</v>
      </c>
      <c r="Q126" s="84"/>
      <c r="R126" s="95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</row>
    <row r="127" spans="1:36" ht="12" customHeight="1">
      <c r="A127" s="71" t="s">
        <v>311</v>
      </c>
      <c r="B127" s="87" t="s">
        <v>312</v>
      </c>
      <c r="C127" s="91" t="s">
        <v>313</v>
      </c>
      <c r="D127" s="260">
        <v>1158188.8599999999</v>
      </c>
      <c r="E127" s="260">
        <v>196125</v>
      </c>
      <c r="F127" s="260">
        <v>0</v>
      </c>
      <c r="G127" s="260">
        <v>0</v>
      </c>
      <c r="H127" s="260">
        <v>0</v>
      </c>
      <c r="I127" s="260">
        <v>0</v>
      </c>
      <c r="J127" s="260">
        <v>0</v>
      </c>
      <c r="K127" s="260">
        <v>0</v>
      </c>
      <c r="L127" s="260">
        <v>0</v>
      </c>
      <c r="M127" s="82">
        <v>1354313.8599999999</v>
      </c>
      <c r="N127" s="260">
        <v>-1354313.8599999999</v>
      </c>
      <c r="O127" s="97">
        <v>0</v>
      </c>
      <c r="P127" s="98" t="s">
        <v>1056</v>
      </c>
      <c r="Q127" s="84"/>
      <c r="R127" s="95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</row>
    <row r="128" spans="1:36" ht="12" customHeight="1">
      <c r="A128" s="71" t="s">
        <v>314</v>
      </c>
      <c r="B128" s="87" t="s">
        <v>315</v>
      </c>
      <c r="C128" s="91" t="s">
        <v>316</v>
      </c>
      <c r="D128" s="260">
        <v>0</v>
      </c>
      <c r="E128" s="260">
        <v>0</v>
      </c>
      <c r="F128" s="260">
        <v>0</v>
      </c>
      <c r="G128" s="260">
        <v>0</v>
      </c>
      <c r="H128" s="260">
        <v>0</v>
      </c>
      <c r="I128" s="260">
        <v>0</v>
      </c>
      <c r="J128" s="260">
        <v>0</v>
      </c>
      <c r="K128" s="260">
        <v>0</v>
      </c>
      <c r="L128" s="260">
        <v>0</v>
      </c>
      <c r="M128" s="82">
        <v>0</v>
      </c>
      <c r="N128" s="260">
        <v>0</v>
      </c>
      <c r="O128" s="97">
        <v>0</v>
      </c>
      <c r="P128" s="98" t="s">
        <v>1056</v>
      </c>
      <c r="Q128" s="84"/>
      <c r="R128" s="95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</row>
    <row r="129" spans="1:36" ht="12" customHeight="1">
      <c r="A129" s="71"/>
      <c r="B129" s="274" t="s">
        <v>317</v>
      </c>
      <c r="C129" s="275" t="s">
        <v>318</v>
      </c>
      <c r="D129" s="260">
        <v>0</v>
      </c>
      <c r="E129" s="260">
        <v>0</v>
      </c>
      <c r="F129" s="260">
        <v>0</v>
      </c>
      <c r="G129" s="260">
        <v>0</v>
      </c>
      <c r="H129" s="260">
        <v>0</v>
      </c>
      <c r="I129" s="260">
        <v>0</v>
      </c>
      <c r="J129" s="260">
        <v>0</v>
      </c>
      <c r="K129" s="260">
        <v>0</v>
      </c>
      <c r="L129" s="260">
        <v>0</v>
      </c>
      <c r="M129" s="113">
        <v>0</v>
      </c>
      <c r="N129" s="265">
        <v>0</v>
      </c>
      <c r="O129" s="114">
        <v>0</v>
      </c>
      <c r="P129" s="84"/>
      <c r="Q129" s="84"/>
      <c r="R129" s="95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</row>
    <row r="130" spans="1:36" ht="12" customHeight="1">
      <c r="A130" s="71" t="s">
        <v>314</v>
      </c>
      <c r="B130" s="87" t="s">
        <v>319</v>
      </c>
      <c r="C130" s="91" t="s">
        <v>320</v>
      </c>
      <c r="D130" s="260">
        <v>0</v>
      </c>
      <c r="E130" s="260">
        <v>0</v>
      </c>
      <c r="F130" s="260">
        <v>0</v>
      </c>
      <c r="G130" s="260">
        <v>0</v>
      </c>
      <c r="H130" s="260">
        <v>0</v>
      </c>
      <c r="I130" s="260">
        <v>0</v>
      </c>
      <c r="J130" s="260">
        <v>0</v>
      </c>
      <c r="K130" s="260">
        <v>0</v>
      </c>
      <c r="L130" s="260">
        <v>0</v>
      </c>
      <c r="M130" s="82">
        <v>0</v>
      </c>
      <c r="N130" s="260">
        <v>0</v>
      </c>
      <c r="O130" s="83">
        <v>0</v>
      </c>
      <c r="P130" s="84" t="s">
        <v>1087</v>
      </c>
      <c r="Q130" s="84"/>
      <c r="R130" s="95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</row>
    <row r="131" spans="1:36" ht="13.5" customHeight="1">
      <c r="A131" s="71"/>
      <c r="B131" s="87" t="s">
        <v>321</v>
      </c>
      <c r="C131" s="91" t="s">
        <v>322</v>
      </c>
      <c r="D131" s="260">
        <v>0</v>
      </c>
      <c r="E131" s="260">
        <v>0</v>
      </c>
      <c r="F131" s="260">
        <v>0</v>
      </c>
      <c r="G131" s="260">
        <v>0</v>
      </c>
      <c r="H131" s="260">
        <v>0</v>
      </c>
      <c r="I131" s="260">
        <v>0</v>
      </c>
      <c r="J131" s="260">
        <v>0</v>
      </c>
      <c r="K131" s="260">
        <v>0</v>
      </c>
      <c r="L131" s="260">
        <v>0</v>
      </c>
      <c r="M131" s="82">
        <v>0</v>
      </c>
      <c r="N131" s="260">
        <v>0</v>
      </c>
      <c r="O131" s="83">
        <v>0</v>
      </c>
      <c r="P131" s="84" t="s">
        <v>1088</v>
      </c>
      <c r="Q131" s="84"/>
      <c r="R131" s="95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</row>
    <row r="132" spans="1:36" ht="12" customHeight="1">
      <c r="A132" s="71"/>
      <c r="B132" s="87" t="s">
        <v>323</v>
      </c>
      <c r="C132" s="91" t="s">
        <v>324</v>
      </c>
      <c r="D132" s="260">
        <v>27136213.190000001</v>
      </c>
      <c r="E132" s="260">
        <v>0</v>
      </c>
      <c r="F132" s="260">
        <v>0</v>
      </c>
      <c r="G132" s="260">
        <v>0</v>
      </c>
      <c r="H132" s="260">
        <v>0</v>
      </c>
      <c r="I132" s="260">
        <v>0</v>
      </c>
      <c r="J132" s="260">
        <v>0</v>
      </c>
      <c r="K132" s="260">
        <v>0</v>
      </c>
      <c r="L132" s="260">
        <v>0</v>
      </c>
      <c r="M132" s="82">
        <v>27136213.190000001</v>
      </c>
      <c r="N132" s="260">
        <v>0</v>
      </c>
      <c r="O132" s="83">
        <v>27136213.190000001</v>
      </c>
      <c r="P132" s="84" t="s">
        <v>1089</v>
      </c>
      <c r="Q132" s="84"/>
      <c r="R132" s="95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</row>
    <row r="133" spans="1:36" ht="12" customHeight="1">
      <c r="A133" s="71"/>
      <c r="B133" s="87" t="s">
        <v>325</v>
      </c>
      <c r="C133" s="91" t="s">
        <v>326</v>
      </c>
      <c r="D133" s="260">
        <v>82920753</v>
      </c>
      <c r="E133" s="260">
        <v>0</v>
      </c>
      <c r="F133" s="260">
        <v>0</v>
      </c>
      <c r="G133" s="260">
        <v>0</v>
      </c>
      <c r="H133" s="260">
        <v>0</v>
      </c>
      <c r="I133" s="260">
        <v>0</v>
      </c>
      <c r="J133" s="260">
        <v>0</v>
      </c>
      <c r="K133" s="260">
        <v>0</v>
      </c>
      <c r="L133" s="260">
        <v>0</v>
      </c>
      <c r="M133" s="82">
        <v>82920753</v>
      </c>
      <c r="N133" s="260">
        <v>0</v>
      </c>
      <c r="O133" s="83">
        <v>82920753</v>
      </c>
      <c r="P133" s="84" t="s">
        <v>1090</v>
      </c>
      <c r="Q133" s="84"/>
      <c r="R133" s="95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</row>
    <row r="134" spans="1:36" ht="14.25" customHeight="1">
      <c r="A134" s="71"/>
      <c r="B134" s="87" t="s">
        <v>1003</v>
      </c>
      <c r="C134" s="91" t="s">
        <v>1004</v>
      </c>
      <c r="D134" s="260">
        <v>74961129</v>
      </c>
      <c r="E134" s="260">
        <v>0</v>
      </c>
      <c r="F134" s="260">
        <v>0</v>
      </c>
      <c r="G134" s="260">
        <v>0</v>
      </c>
      <c r="H134" s="260">
        <v>0</v>
      </c>
      <c r="I134" s="260">
        <v>0</v>
      </c>
      <c r="J134" s="260">
        <v>0</v>
      </c>
      <c r="K134" s="260">
        <v>0</v>
      </c>
      <c r="L134" s="260">
        <v>0</v>
      </c>
      <c r="M134" s="82">
        <v>74961129</v>
      </c>
      <c r="N134" s="260">
        <v>0</v>
      </c>
      <c r="O134" s="83">
        <v>74961129</v>
      </c>
      <c r="P134" s="84" t="s">
        <v>1091</v>
      </c>
      <c r="Q134" s="84"/>
      <c r="R134" s="95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</row>
    <row r="135" spans="1:36" ht="14.25" customHeight="1">
      <c r="A135" s="71"/>
      <c r="B135" s="87" t="s">
        <v>1015</v>
      </c>
      <c r="C135" s="91" t="s">
        <v>1016</v>
      </c>
      <c r="D135" s="260">
        <v>53505833.099999994</v>
      </c>
      <c r="E135" s="260">
        <v>0</v>
      </c>
      <c r="F135" s="260">
        <v>10188958.4</v>
      </c>
      <c r="G135" s="260">
        <v>1702354.49</v>
      </c>
      <c r="H135" s="260">
        <v>0</v>
      </c>
      <c r="I135" s="260">
        <v>0</v>
      </c>
      <c r="J135" s="260">
        <v>0</v>
      </c>
      <c r="K135" s="260">
        <v>0</v>
      </c>
      <c r="L135" s="260">
        <v>1423211.85</v>
      </c>
      <c r="M135" s="82">
        <v>66820357.839999996</v>
      </c>
      <c r="N135" s="260">
        <v>0</v>
      </c>
      <c r="O135" s="83">
        <v>66820357.839999996</v>
      </c>
      <c r="P135" s="84" t="s">
        <v>1092</v>
      </c>
      <c r="Q135" s="84"/>
      <c r="R135" s="95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</row>
    <row r="136" spans="1:36" ht="12" customHeight="1">
      <c r="A136" s="71"/>
      <c r="B136" s="87" t="s">
        <v>1005</v>
      </c>
      <c r="C136" s="91" t="s">
        <v>1006</v>
      </c>
      <c r="D136" s="260">
        <v>0</v>
      </c>
      <c r="E136" s="260">
        <v>0</v>
      </c>
      <c r="F136" s="260">
        <v>0</v>
      </c>
      <c r="G136" s="260">
        <v>0</v>
      </c>
      <c r="H136" s="260">
        <v>0</v>
      </c>
      <c r="I136" s="260">
        <v>0</v>
      </c>
      <c r="J136" s="260">
        <v>0</v>
      </c>
      <c r="K136" s="260">
        <v>0</v>
      </c>
      <c r="L136" s="260">
        <v>0</v>
      </c>
      <c r="M136" s="82">
        <v>0</v>
      </c>
      <c r="N136" s="260">
        <v>0</v>
      </c>
      <c r="O136" s="83">
        <v>0</v>
      </c>
      <c r="P136" s="84" t="s">
        <v>1093</v>
      </c>
      <c r="Q136" s="84"/>
      <c r="R136" s="95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</row>
    <row r="137" spans="1:36" ht="12" customHeight="1">
      <c r="A137" s="71"/>
      <c r="B137" s="104" t="s">
        <v>327</v>
      </c>
      <c r="C137" s="91"/>
      <c r="D137" s="105">
        <v>2013618126.3889999</v>
      </c>
      <c r="E137" s="105">
        <v>67814427.74000001</v>
      </c>
      <c r="F137" s="105">
        <v>38452744.75</v>
      </c>
      <c r="G137" s="105">
        <v>13061807.01</v>
      </c>
      <c r="H137" s="105">
        <v>27318992.759999998</v>
      </c>
      <c r="I137" s="105">
        <v>198159835.57999998</v>
      </c>
      <c r="J137" s="105">
        <v>58877541.980000012</v>
      </c>
      <c r="K137" s="105">
        <v>168988.33000000002</v>
      </c>
      <c r="L137" s="105">
        <v>170517251.96000001</v>
      </c>
      <c r="M137" s="105">
        <v>2587989716.4990001</v>
      </c>
      <c r="N137" s="105">
        <v>-59257869.370000012</v>
      </c>
      <c r="O137" s="105">
        <v>2528731847.1290002</v>
      </c>
      <c r="P137" s="84"/>
      <c r="Q137" s="84"/>
      <c r="R137" s="95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2" customHeight="1">
      <c r="A138" s="71"/>
      <c r="B138" s="99"/>
      <c r="C138" s="91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9"/>
      <c r="P138" s="84"/>
      <c r="Q138" s="84"/>
      <c r="R138" s="95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</row>
    <row r="139" spans="1:36" ht="12" customHeight="1">
      <c r="A139" s="71"/>
      <c r="B139" s="110" t="s">
        <v>328</v>
      </c>
      <c r="C139" s="11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3"/>
      <c r="P139" s="84"/>
      <c r="Q139" s="84"/>
      <c r="R139" s="95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</row>
    <row r="140" spans="1:36" ht="12" customHeight="1">
      <c r="A140" s="71"/>
      <c r="B140" s="112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3"/>
      <c r="P140" s="84"/>
      <c r="Q140" s="84"/>
      <c r="R140" s="95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</row>
    <row r="141" spans="1:36" ht="12" customHeight="1">
      <c r="A141" s="71" t="s">
        <v>329</v>
      </c>
      <c r="B141" s="87" t="s">
        <v>330</v>
      </c>
      <c r="C141" s="91" t="s">
        <v>331</v>
      </c>
      <c r="D141" s="260">
        <v>75294710.859999999</v>
      </c>
      <c r="E141" s="260">
        <v>45455559.710000001</v>
      </c>
      <c r="F141" s="260">
        <v>451548.55</v>
      </c>
      <c r="G141" s="260">
        <v>127519.51000000001</v>
      </c>
      <c r="H141" s="260">
        <v>41050.340000000004</v>
      </c>
      <c r="I141" s="260">
        <v>745084.56</v>
      </c>
      <c r="J141" s="260">
        <v>214459577.52999997</v>
      </c>
      <c r="K141" s="260">
        <v>396807.75</v>
      </c>
      <c r="L141" s="260">
        <v>0</v>
      </c>
      <c r="M141" s="82">
        <v>336971858.80999994</v>
      </c>
      <c r="N141" s="260">
        <v>0</v>
      </c>
      <c r="O141" s="260">
        <v>336971858.81000006</v>
      </c>
      <c r="P141" s="260">
        <v>0</v>
      </c>
      <c r="Q141" s="260">
        <v>0</v>
      </c>
      <c r="R141" s="260">
        <v>0</v>
      </c>
      <c r="S141" s="260">
        <v>0</v>
      </c>
      <c r="T141" s="260">
        <v>0</v>
      </c>
      <c r="U141" s="260">
        <v>0</v>
      </c>
      <c r="V141" s="260">
        <v>0</v>
      </c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</row>
    <row r="142" spans="1:36" ht="12" customHeight="1">
      <c r="A142" s="71" t="s">
        <v>332</v>
      </c>
      <c r="B142" s="87" t="s">
        <v>333</v>
      </c>
      <c r="C142" s="91" t="s">
        <v>334</v>
      </c>
      <c r="D142" s="260">
        <v>0</v>
      </c>
      <c r="E142" s="260">
        <v>0</v>
      </c>
      <c r="F142" s="260">
        <v>0</v>
      </c>
      <c r="G142" s="260">
        <v>0</v>
      </c>
      <c r="H142" s="260">
        <v>0</v>
      </c>
      <c r="I142" s="260">
        <v>0</v>
      </c>
      <c r="J142" s="260">
        <v>0</v>
      </c>
      <c r="K142" s="260">
        <v>0</v>
      </c>
      <c r="L142" s="260">
        <v>0</v>
      </c>
      <c r="M142" s="82">
        <v>0</v>
      </c>
      <c r="N142" s="260">
        <v>0</v>
      </c>
      <c r="O142" s="83">
        <v>0</v>
      </c>
      <c r="P142" s="84"/>
      <c r="Q142" s="84"/>
      <c r="R142" s="95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</row>
    <row r="143" spans="1:36" ht="12" customHeight="1">
      <c r="A143" s="71" t="s">
        <v>335</v>
      </c>
      <c r="B143" s="87" t="s">
        <v>336</v>
      </c>
      <c r="C143" s="91" t="s">
        <v>337</v>
      </c>
      <c r="D143" s="260">
        <v>0</v>
      </c>
      <c r="E143" s="260">
        <v>241337.58</v>
      </c>
      <c r="F143" s="260">
        <v>0</v>
      </c>
      <c r="G143" s="260">
        <v>0</v>
      </c>
      <c r="H143" s="260">
        <v>0</v>
      </c>
      <c r="I143" s="260">
        <v>0</v>
      </c>
      <c r="J143" s="260">
        <v>0</v>
      </c>
      <c r="K143" s="260">
        <v>0</v>
      </c>
      <c r="L143" s="260">
        <v>0</v>
      </c>
      <c r="M143" s="82">
        <v>241337.58</v>
      </c>
      <c r="N143" s="260">
        <v>0</v>
      </c>
      <c r="O143" s="83">
        <v>241337.58</v>
      </c>
      <c r="P143" s="84"/>
      <c r="Q143" s="84"/>
      <c r="R143" s="95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</row>
    <row r="144" spans="1:36" ht="12" customHeight="1">
      <c r="A144" s="71" t="s">
        <v>338</v>
      </c>
      <c r="B144" s="87" t="s">
        <v>339</v>
      </c>
      <c r="C144" s="91" t="s">
        <v>340</v>
      </c>
      <c r="D144" s="260">
        <v>1987035.6099999999</v>
      </c>
      <c r="E144" s="260">
        <v>23680.9</v>
      </c>
      <c r="F144" s="260">
        <v>0</v>
      </c>
      <c r="G144" s="260">
        <v>0</v>
      </c>
      <c r="H144" s="260">
        <v>0</v>
      </c>
      <c r="I144" s="260">
        <v>0</v>
      </c>
      <c r="J144" s="260">
        <v>0</v>
      </c>
      <c r="K144" s="260">
        <v>0</v>
      </c>
      <c r="L144" s="260">
        <v>0</v>
      </c>
      <c r="M144" s="82">
        <v>2010716.5099999998</v>
      </c>
      <c r="N144" s="260">
        <v>0</v>
      </c>
      <c r="O144" s="83">
        <v>2010716.5099999998</v>
      </c>
      <c r="P144" s="84"/>
      <c r="Q144" s="84"/>
      <c r="R144" s="95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</row>
    <row r="145" spans="1:36" ht="12" customHeight="1">
      <c r="A145" s="71" t="s">
        <v>341</v>
      </c>
      <c r="B145" s="87" t="s">
        <v>342</v>
      </c>
      <c r="C145" s="91" t="s">
        <v>343</v>
      </c>
      <c r="D145" s="260">
        <v>257180.5</v>
      </c>
      <c r="E145" s="260">
        <v>0</v>
      </c>
      <c r="F145" s="260">
        <v>0</v>
      </c>
      <c r="G145" s="260">
        <v>0</v>
      </c>
      <c r="H145" s="260">
        <v>0</v>
      </c>
      <c r="I145" s="260">
        <v>0</v>
      </c>
      <c r="J145" s="260">
        <v>0</v>
      </c>
      <c r="K145" s="260">
        <v>0</v>
      </c>
      <c r="L145" s="260">
        <v>0</v>
      </c>
      <c r="M145" s="82">
        <v>257180.5</v>
      </c>
      <c r="N145" s="260">
        <v>0</v>
      </c>
      <c r="O145" s="83">
        <v>257180.5</v>
      </c>
      <c r="P145" s="84"/>
      <c r="Q145" s="84"/>
      <c r="R145" s="95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</row>
    <row r="146" spans="1:36" ht="12" customHeight="1">
      <c r="A146" s="71" t="s">
        <v>344</v>
      </c>
      <c r="B146" s="87" t="s">
        <v>345</v>
      </c>
      <c r="C146" s="91" t="s">
        <v>346</v>
      </c>
      <c r="D146" s="260">
        <v>0</v>
      </c>
      <c r="E146" s="260">
        <v>4481378.12</v>
      </c>
      <c r="F146" s="260">
        <v>0</v>
      </c>
      <c r="G146" s="260">
        <v>0</v>
      </c>
      <c r="H146" s="260">
        <v>0</v>
      </c>
      <c r="I146" s="260">
        <v>0</v>
      </c>
      <c r="J146" s="260">
        <v>0</v>
      </c>
      <c r="K146" s="260">
        <v>0</v>
      </c>
      <c r="L146" s="260">
        <v>0</v>
      </c>
      <c r="M146" s="82">
        <v>4481378.12</v>
      </c>
      <c r="N146" s="260">
        <v>0</v>
      </c>
      <c r="O146" s="83">
        <v>4481378.12</v>
      </c>
      <c r="P146" s="84"/>
      <c r="Q146" s="84"/>
      <c r="R146" s="95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</row>
    <row r="147" spans="1:36" ht="12" customHeight="1">
      <c r="A147" s="71" t="s">
        <v>347</v>
      </c>
      <c r="B147" s="87" t="s">
        <v>348</v>
      </c>
      <c r="C147" s="91" t="s">
        <v>349</v>
      </c>
      <c r="D147" s="260">
        <v>0</v>
      </c>
      <c r="E147" s="260">
        <v>0</v>
      </c>
      <c r="F147" s="260">
        <v>0</v>
      </c>
      <c r="G147" s="260">
        <v>0</v>
      </c>
      <c r="H147" s="260">
        <v>0</v>
      </c>
      <c r="I147" s="260">
        <v>0</v>
      </c>
      <c r="J147" s="260">
        <v>0</v>
      </c>
      <c r="K147" s="260">
        <v>0</v>
      </c>
      <c r="L147" s="260">
        <v>0</v>
      </c>
      <c r="M147" s="82">
        <v>0</v>
      </c>
      <c r="N147" s="260">
        <v>0</v>
      </c>
      <c r="O147" s="83">
        <v>0</v>
      </c>
      <c r="P147" s="84"/>
      <c r="Q147" s="84"/>
      <c r="R147" s="95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</row>
    <row r="148" spans="1:36" ht="12" customHeight="1">
      <c r="A148" s="71" t="s">
        <v>350</v>
      </c>
      <c r="B148" s="87" t="s">
        <v>351</v>
      </c>
      <c r="C148" s="91" t="s">
        <v>352</v>
      </c>
      <c r="D148" s="260">
        <v>-1201900634.96</v>
      </c>
      <c r="E148" s="260">
        <v>-7327938.2400000002</v>
      </c>
      <c r="F148" s="260">
        <v>-2603070.4900000002</v>
      </c>
      <c r="G148" s="260">
        <v>0</v>
      </c>
      <c r="H148" s="260">
        <v>0</v>
      </c>
      <c r="I148" s="260">
        <v>0</v>
      </c>
      <c r="J148" s="260">
        <v>-32993.599999999999</v>
      </c>
      <c r="K148" s="260">
        <v>0</v>
      </c>
      <c r="L148" s="260">
        <v>0</v>
      </c>
      <c r="M148" s="82">
        <v>-1211864637.29</v>
      </c>
      <c r="N148" s="260">
        <v>0</v>
      </c>
      <c r="O148" s="83">
        <v>-1211864637.29</v>
      </c>
      <c r="P148" s="84"/>
      <c r="Q148" s="84"/>
      <c r="R148" s="95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</row>
    <row r="149" spans="1:36" ht="12" customHeight="1">
      <c r="A149" s="71" t="s">
        <v>353</v>
      </c>
      <c r="B149" s="87" t="s">
        <v>354</v>
      </c>
      <c r="C149" s="91" t="s">
        <v>355</v>
      </c>
      <c r="D149" s="260">
        <v>28228107.609999999</v>
      </c>
      <c r="E149" s="260">
        <v>0</v>
      </c>
      <c r="F149" s="260">
        <v>1000000</v>
      </c>
      <c r="G149" s="260">
        <v>10607673.689999999</v>
      </c>
      <c r="H149" s="260">
        <v>0</v>
      </c>
      <c r="I149" s="260">
        <v>0</v>
      </c>
      <c r="J149" s="260">
        <v>0</v>
      </c>
      <c r="K149" s="260">
        <v>0</v>
      </c>
      <c r="L149" s="260">
        <v>0</v>
      </c>
      <c r="M149" s="82">
        <v>39835781.299999997</v>
      </c>
      <c r="N149" s="260">
        <v>0</v>
      </c>
      <c r="O149" s="83">
        <v>39835781.299999997</v>
      </c>
      <c r="P149" s="84"/>
      <c r="Q149" s="84"/>
      <c r="R149" s="95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</row>
    <row r="150" spans="1:36" ht="12" customHeight="1">
      <c r="A150" s="71" t="s">
        <v>356</v>
      </c>
      <c r="B150" s="87" t="s">
        <v>357</v>
      </c>
      <c r="C150" s="91" t="s">
        <v>358</v>
      </c>
      <c r="D150" s="260">
        <v>-18892706.5</v>
      </c>
      <c r="E150" s="260">
        <v>-10156381.280000001</v>
      </c>
      <c r="F150" s="260">
        <v>0</v>
      </c>
      <c r="G150" s="260">
        <v>5648751.4699999997</v>
      </c>
      <c r="H150" s="260">
        <v>2172328.94</v>
      </c>
      <c r="I150" s="260">
        <v>0</v>
      </c>
      <c r="J150" s="260">
        <v>68550667.099999994</v>
      </c>
      <c r="K150" s="260">
        <v>29275.919999999998</v>
      </c>
      <c r="L150" s="260">
        <v>0</v>
      </c>
      <c r="M150" s="82">
        <v>47351935.649999991</v>
      </c>
      <c r="N150" s="260">
        <v>-116000</v>
      </c>
      <c r="O150" s="83">
        <v>47235935.649999991</v>
      </c>
      <c r="P150" s="84"/>
      <c r="Q150" s="84"/>
      <c r="R150" s="95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</row>
    <row r="151" spans="1:36" ht="12" customHeight="1">
      <c r="A151" s="71" t="s">
        <v>359</v>
      </c>
      <c r="B151" s="276" t="s">
        <v>1181</v>
      </c>
      <c r="C151" s="277" t="s">
        <v>361</v>
      </c>
      <c r="D151" s="260">
        <v>465264581.22000003</v>
      </c>
      <c r="E151" s="260">
        <v>84422232.409999967</v>
      </c>
      <c r="F151" s="260">
        <v>174764219.13000003</v>
      </c>
      <c r="G151" s="260">
        <v>170960705.08999997</v>
      </c>
      <c r="H151" s="260">
        <v>19728825.880000003</v>
      </c>
      <c r="I151" s="260">
        <v>-714489.6100000001</v>
      </c>
      <c r="J151" s="260">
        <v>653131347.09000015</v>
      </c>
      <c r="K151" s="260">
        <v>183640.01</v>
      </c>
      <c r="L151" s="260">
        <v>1469450351.73</v>
      </c>
      <c r="M151" s="82">
        <v>3037191412.9499998</v>
      </c>
      <c r="N151" s="260">
        <v>0</v>
      </c>
      <c r="O151" s="83">
        <v>3037191412.9499998</v>
      </c>
      <c r="P151" s="84"/>
      <c r="Q151" s="84"/>
      <c r="R151" s="115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</row>
    <row r="152" spans="1:36" ht="12" customHeight="1">
      <c r="A152" s="71" t="s">
        <v>362</v>
      </c>
      <c r="B152" s="87" t="s">
        <v>363</v>
      </c>
      <c r="C152" s="91" t="s">
        <v>364</v>
      </c>
      <c r="D152" s="260">
        <v>0</v>
      </c>
      <c r="E152" s="260">
        <v>0</v>
      </c>
      <c r="F152" s="260">
        <v>0</v>
      </c>
      <c r="G152" s="260">
        <v>0</v>
      </c>
      <c r="H152" s="260">
        <v>0</v>
      </c>
      <c r="I152" s="260">
        <v>0</v>
      </c>
      <c r="J152" s="260">
        <v>0</v>
      </c>
      <c r="K152" s="260">
        <v>0</v>
      </c>
      <c r="L152" s="260">
        <v>2746837870.9000001</v>
      </c>
      <c r="M152" s="82">
        <v>2746837870.9000001</v>
      </c>
      <c r="N152" s="260">
        <v>-4249566.93</v>
      </c>
      <c r="O152" s="83">
        <v>2742588303.9700003</v>
      </c>
      <c r="P152" s="84"/>
      <c r="Q152" s="84"/>
      <c r="R152" s="95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</row>
    <row r="153" spans="1:36" ht="12" customHeight="1">
      <c r="A153" s="71" t="s">
        <v>365</v>
      </c>
      <c r="B153" s="87" t="s">
        <v>366</v>
      </c>
      <c r="C153" s="91" t="s">
        <v>367</v>
      </c>
      <c r="D153" s="260">
        <v>-16089725.470000001</v>
      </c>
      <c r="E153" s="260">
        <v>0</v>
      </c>
      <c r="F153" s="260">
        <v>0</v>
      </c>
      <c r="G153" s="260">
        <v>0</v>
      </c>
      <c r="H153" s="260">
        <v>0</v>
      </c>
      <c r="I153" s="260">
        <v>0</v>
      </c>
      <c r="J153" s="260">
        <v>0</v>
      </c>
      <c r="K153" s="260">
        <v>0</v>
      </c>
      <c r="L153" s="260">
        <v>10193527.100000001</v>
      </c>
      <c r="M153" s="82">
        <v>-5896198.3699999992</v>
      </c>
      <c r="N153" s="260">
        <v>0</v>
      </c>
      <c r="O153" s="83">
        <v>-5896198.3699999992</v>
      </c>
      <c r="P153" s="84"/>
      <c r="Q153" s="84"/>
      <c r="R153" s="95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</row>
    <row r="154" spans="1:36" ht="12" customHeight="1">
      <c r="A154" s="71"/>
      <c r="B154" s="99"/>
      <c r="C154" s="91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3"/>
      <c r="P154" s="84"/>
      <c r="Q154" s="84"/>
      <c r="R154" s="95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</row>
    <row r="155" spans="1:36" ht="12" customHeight="1">
      <c r="A155" s="71"/>
      <c r="B155" s="104" t="s">
        <v>368</v>
      </c>
      <c r="C155" s="91"/>
      <c r="D155" s="105">
        <v>-665851451.13000011</v>
      </c>
      <c r="E155" s="105">
        <v>117139869.19999996</v>
      </c>
      <c r="F155" s="105">
        <v>173612697.19000003</v>
      </c>
      <c r="G155" s="105">
        <v>187344649.75999996</v>
      </c>
      <c r="H155" s="105">
        <v>21942205.160000004</v>
      </c>
      <c r="I155" s="105">
        <v>30594.949999999953</v>
      </c>
      <c r="J155" s="105">
        <v>936108598.12000012</v>
      </c>
      <c r="K155" s="105">
        <v>609723.67999999993</v>
      </c>
      <c r="L155" s="105">
        <v>4226481749.73</v>
      </c>
      <c r="M155" s="105">
        <v>4997418636.6599998</v>
      </c>
      <c r="N155" s="105">
        <v>-4365566.93</v>
      </c>
      <c r="O155" s="105">
        <v>4993053069.7300005</v>
      </c>
      <c r="P155" s="84"/>
      <c r="Q155" s="84"/>
      <c r="R155" s="95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</row>
    <row r="156" spans="1:36" ht="12" customHeight="1">
      <c r="A156" s="71"/>
      <c r="B156" s="99"/>
      <c r="C156" s="91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9"/>
      <c r="P156" s="84"/>
      <c r="Q156" s="84"/>
      <c r="R156" s="95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</row>
    <row r="157" spans="1:36" ht="12" customHeight="1">
      <c r="A157" s="71"/>
      <c r="B157" s="110" t="s">
        <v>369</v>
      </c>
      <c r="C157" s="11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3"/>
      <c r="P157" s="84"/>
      <c r="Q157" s="84"/>
      <c r="R157" s="95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</row>
    <row r="158" spans="1:36" ht="12" customHeight="1">
      <c r="A158" s="71"/>
      <c r="B158" s="112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3"/>
      <c r="P158" s="84"/>
      <c r="Q158" s="84"/>
      <c r="R158" s="95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</row>
    <row r="159" spans="1:36" ht="12" customHeight="1">
      <c r="A159" s="71" t="s">
        <v>370</v>
      </c>
      <c r="B159" s="87" t="s">
        <v>371</v>
      </c>
      <c r="C159" s="91" t="s">
        <v>372</v>
      </c>
      <c r="D159" s="260">
        <v>48107663.450000003</v>
      </c>
      <c r="E159" s="260">
        <v>0</v>
      </c>
      <c r="F159" s="260">
        <v>0</v>
      </c>
      <c r="G159" s="260">
        <v>0</v>
      </c>
      <c r="H159" s="260">
        <v>0</v>
      </c>
      <c r="I159" s="260">
        <v>0</v>
      </c>
      <c r="J159" s="260">
        <v>0</v>
      </c>
      <c r="K159" s="260">
        <v>0</v>
      </c>
      <c r="L159" s="260">
        <v>0</v>
      </c>
      <c r="M159" s="82">
        <v>48107663.450000003</v>
      </c>
      <c r="N159" s="260">
        <v>0</v>
      </c>
      <c r="O159" s="83">
        <v>48107663.450000003</v>
      </c>
      <c r="P159" s="84" t="s">
        <v>1094</v>
      </c>
      <c r="Q159" s="84"/>
      <c r="R159" s="95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</row>
    <row r="160" spans="1:36" ht="12" customHeight="1">
      <c r="A160" s="71" t="s">
        <v>373</v>
      </c>
      <c r="B160" s="87" t="s">
        <v>374</v>
      </c>
      <c r="C160" s="91" t="s">
        <v>375</v>
      </c>
      <c r="D160" s="260">
        <v>365191116.06999999</v>
      </c>
      <c r="E160" s="260">
        <v>0</v>
      </c>
      <c r="F160" s="260">
        <v>0</v>
      </c>
      <c r="G160" s="260">
        <v>0</v>
      </c>
      <c r="H160" s="260">
        <v>0</v>
      </c>
      <c r="I160" s="260">
        <v>0</v>
      </c>
      <c r="J160" s="260">
        <v>0</v>
      </c>
      <c r="K160" s="260">
        <v>0</v>
      </c>
      <c r="L160" s="260">
        <v>0</v>
      </c>
      <c r="M160" s="82">
        <v>365191116.06999999</v>
      </c>
      <c r="N160" s="261">
        <v>-394688922.31999999</v>
      </c>
      <c r="O160" s="83">
        <v>-29497806.25</v>
      </c>
      <c r="P160" s="84" t="s">
        <v>1094</v>
      </c>
      <c r="Q160" s="84"/>
      <c r="R160" s="95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</row>
    <row r="161" spans="1:36" ht="12" customHeight="1">
      <c r="A161" s="71" t="s">
        <v>376</v>
      </c>
      <c r="B161" s="87" t="s">
        <v>377</v>
      </c>
      <c r="C161" s="91" t="s">
        <v>378</v>
      </c>
      <c r="D161" s="260">
        <v>121118207.73</v>
      </c>
      <c r="E161" s="260">
        <v>0</v>
      </c>
      <c r="F161" s="260">
        <v>0</v>
      </c>
      <c r="G161" s="260">
        <v>0</v>
      </c>
      <c r="H161" s="260">
        <v>0</v>
      </c>
      <c r="I161" s="260">
        <v>0</v>
      </c>
      <c r="J161" s="260">
        <v>0</v>
      </c>
      <c r="K161" s="260">
        <v>0</v>
      </c>
      <c r="L161" s="260">
        <v>0</v>
      </c>
      <c r="M161" s="82">
        <v>121118207.73</v>
      </c>
      <c r="N161" s="260">
        <v>9039.08</v>
      </c>
      <c r="O161" s="83">
        <v>121127246.81</v>
      </c>
      <c r="P161" s="84" t="s">
        <v>1094</v>
      </c>
      <c r="Q161" s="84"/>
      <c r="R161" s="95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</row>
    <row r="162" spans="1:36" ht="12" customHeight="1">
      <c r="A162" s="71" t="s">
        <v>379</v>
      </c>
      <c r="B162" s="87" t="s">
        <v>1095</v>
      </c>
      <c r="C162" s="91" t="s">
        <v>380</v>
      </c>
      <c r="D162" s="260">
        <v>15609476.470000001</v>
      </c>
      <c r="E162" s="260">
        <v>0</v>
      </c>
      <c r="F162" s="260">
        <v>0</v>
      </c>
      <c r="G162" s="260">
        <v>0</v>
      </c>
      <c r="H162" s="260">
        <v>0</v>
      </c>
      <c r="I162" s="260">
        <v>0</v>
      </c>
      <c r="J162" s="260">
        <v>0</v>
      </c>
      <c r="K162" s="260">
        <v>0</v>
      </c>
      <c r="L162" s="260">
        <v>0</v>
      </c>
      <c r="M162" s="82">
        <v>15609476.470000001</v>
      </c>
      <c r="N162" s="260">
        <v>0</v>
      </c>
      <c r="O162" s="83">
        <v>15609476.470000001</v>
      </c>
      <c r="P162" s="84" t="s">
        <v>1094</v>
      </c>
      <c r="Q162" s="84"/>
      <c r="R162" s="95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</row>
    <row r="163" spans="1:36" ht="12" customHeight="1">
      <c r="A163" s="71" t="s">
        <v>381</v>
      </c>
      <c r="B163" s="87" t="s">
        <v>382</v>
      </c>
      <c r="C163" s="91" t="s">
        <v>383</v>
      </c>
      <c r="D163" s="260">
        <v>15585942.849999998</v>
      </c>
      <c r="E163" s="260">
        <v>0</v>
      </c>
      <c r="F163" s="260">
        <v>0</v>
      </c>
      <c r="G163" s="260">
        <v>0</v>
      </c>
      <c r="H163" s="260">
        <v>0</v>
      </c>
      <c r="I163" s="260">
        <v>0</v>
      </c>
      <c r="J163" s="260">
        <v>0</v>
      </c>
      <c r="K163" s="260">
        <v>0</v>
      </c>
      <c r="L163" s="260">
        <v>0</v>
      </c>
      <c r="M163" s="82">
        <v>15585942.849999998</v>
      </c>
      <c r="N163" s="260">
        <v>0</v>
      </c>
      <c r="O163" s="83">
        <v>15585942.849999998</v>
      </c>
      <c r="P163" s="84" t="s">
        <v>1094</v>
      </c>
      <c r="Q163" s="84"/>
      <c r="R163" s="95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</row>
    <row r="164" spans="1:36" ht="12" customHeight="1">
      <c r="A164" s="71" t="s">
        <v>384</v>
      </c>
      <c r="B164" s="87" t="s">
        <v>385</v>
      </c>
      <c r="C164" s="91" t="s">
        <v>386</v>
      </c>
      <c r="D164" s="260">
        <v>751495.33</v>
      </c>
      <c r="E164" s="260">
        <v>0</v>
      </c>
      <c r="F164" s="260">
        <v>0</v>
      </c>
      <c r="G164" s="260">
        <v>0</v>
      </c>
      <c r="H164" s="260">
        <v>0</v>
      </c>
      <c r="I164" s="260">
        <v>0</v>
      </c>
      <c r="J164" s="260">
        <v>0</v>
      </c>
      <c r="K164" s="260">
        <v>0</v>
      </c>
      <c r="L164" s="260">
        <v>0</v>
      </c>
      <c r="M164" s="82">
        <v>751495.33</v>
      </c>
      <c r="N164" s="260">
        <v>0</v>
      </c>
      <c r="O164" s="83">
        <v>751495.33</v>
      </c>
      <c r="P164" s="84" t="s">
        <v>1094</v>
      </c>
      <c r="Q164" s="84"/>
      <c r="R164" s="95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</row>
    <row r="165" spans="1:36" ht="12" customHeight="1">
      <c r="A165" s="71" t="s">
        <v>387</v>
      </c>
      <c r="B165" s="87" t="s">
        <v>388</v>
      </c>
      <c r="C165" s="91" t="s">
        <v>389</v>
      </c>
      <c r="D165" s="260">
        <v>1687.67</v>
      </c>
      <c r="E165" s="260">
        <v>0</v>
      </c>
      <c r="F165" s="260">
        <v>0</v>
      </c>
      <c r="G165" s="260">
        <v>0</v>
      </c>
      <c r="H165" s="260">
        <v>0</v>
      </c>
      <c r="I165" s="260">
        <v>0</v>
      </c>
      <c r="J165" s="260">
        <v>0</v>
      </c>
      <c r="K165" s="260">
        <v>0</v>
      </c>
      <c r="L165" s="260">
        <v>0</v>
      </c>
      <c r="M165" s="82">
        <v>1687.67</v>
      </c>
      <c r="N165" s="260">
        <v>0</v>
      </c>
      <c r="O165" s="83">
        <v>1687.67</v>
      </c>
      <c r="P165" s="84" t="s">
        <v>1094</v>
      </c>
      <c r="Q165" s="84"/>
      <c r="R165" s="95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</row>
    <row r="166" spans="1:36" ht="12" customHeight="1">
      <c r="A166" s="71" t="s">
        <v>390</v>
      </c>
      <c r="B166" s="87" t="s">
        <v>391</v>
      </c>
      <c r="C166" s="91" t="s">
        <v>392</v>
      </c>
      <c r="D166" s="260">
        <v>809406.97</v>
      </c>
      <c r="E166" s="260">
        <v>285.52999999999997</v>
      </c>
      <c r="F166" s="260">
        <v>0</v>
      </c>
      <c r="G166" s="260">
        <v>0</v>
      </c>
      <c r="H166" s="260">
        <v>0</v>
      </c>
      <c r="I166" s="260">
        <v>0</v>
      </c>
      <c r="J166" s="260">
        <v>0</v>
      </c>
      <c r="K166" s="260">
        <v>0</v>
      </c>
      <c r="L166" s="260">
        <v>0</v>
      </c>
      <c r="M166" s="82">
        <v>809692.5</v>
      </c>
      <c r="N166" s="260">
        <v>0</v>
      </c>
      <c r="O166" s="83">
        <v>809692.5</v>
      </c>
      <c r="P166" s="84" t="s">
        <v>1094</v>
      </c>
      <c r="Q166" s="84"/>
      <c r="R166" s="95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</row>
    <row r="167" spans="1:36" ht="12" customHeight="1">
      <c r="A167" s="71" t="s">
        <v>393</v>
      </c>
      <c r="B167" s="87" t="s">
        <v>394</v>
      </c>
      <c r="C167" s="91" t="s">
        <v>395</v>
      </c>
      <c r="D167" s="260">
        <v>3698928.7399999988</v>
      </c>
      <c r="E167" s="260">
        <v>0</v>
      </c>
      <c r="F167" s="260">
        <v>0</v>
      </c>
      <c r="G167" s="260">
        <v>0</v>
      </c>
      <c r="H167" s="260">
        <v>0</v>
      </c>
      <c r="I167" s="260">
        <v>0</v>
      </c>
      <c r="J167" s="260">
        <v>0</v>
      </c>
      <c r="K167" s="260">
        <v>0</v>
      </c>
      <c r="L167" s="260">
        <v>0</v>
      </c>
      <c r="M167" s="82">
        <v>3698928.7399999988</v>
      </c>
      <c r="N167" s="260">
        <v>0</v>
      </c>
      <c r="O167" s="83">
        <v>3698928.7399999988</v>
      </c>
      <c r="P167" s="84" t="s">
        <v>1094</v>
      </c>
      <c r="Q167" s="84"/>
      <c r="R167" s="95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</row>
    <row r="168" spans="1:36" ht="12" customHeight="1">
      <c r="A168" s="71" t="s">
        <v>396</v>
      </c>
      <c r="B168" s="87" t="s">
        <v>397</v>
      </c>
      <c r="C168" s="91" t="s">
        <v>398</v>
      </c>
      <c r="D168" s="260">
        <v>67152232.719999999</v>
      </c>
      <c r="E168" s="260">
        <v>0</v>
      </c>
      <c r="F168" s="260">
        <v>0</v>
      </c>
      <c r="G168" s="260">
        <v>0</v>
      </c>
      <c r="H168" s="260">
        <v>0</v>
      </c>
      <c r="I168" s="260">
        <v>0</v>
      </c>
      <c r="J168" s="260">
        <v>0</v>
      </c>
      <c r="K168" s="260">
        <v>0</v>
      </c>
      <c r="L168" s="260">
        <v>0</v>
      </c>
      <c r="M168" s="82">
        <v>67152232.719999999</v>
      </c>
      <c r="N168" s="260">
        <v>0</v>
      </c>
      <c r="O168" s="83">
        <v>67152232.719999999</v>
      </c>
      <c r="P168" s="84" t="s">
        <v>1094</v>
      </c>
      <c r="Q168" s="84"/>
      <c r="R168" s="11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</row>
    <row r="169" spans="1:36" ht="12" customHeight="1">
      <c r="A169" s="71" t="s">
        <v>399</v>
      </c>
      <c r="B169" s="87" t="s">
        <v>400</v>
      </c>
      <c r="C169" s="91" t="s">
        <v>401</v>
      </c>
      <c r="D169" s="260">
        <v>17248752.189999998</v>
      </c>
      <c r="E169" s="260">
        <v>0</v>
      </c>
      <c r="F169" s="260">
        <v>0</v>
      </c>
      <c r="G169" s="260">
        <v>0</v>
      </c>
      <c r="H169" s="260">
        <v>0</v>
      </c>
      <c r="I169" s="260">
        <v>0</v>
      </c>
      <c r="J169" s="260">
        <v>0</v>
      </c>
      <c r="K169" s="260">
        <v>0</v>
      </c>
      <c r="L169" s="260">
        <v>0</v>
      </c>
      <c r="M169" s="82">
        <v>17248752.189999998</v>
      </c>
      <c r="N169" s="260">
        <v>0</v>
      </c>
      <c r="O169" s="83">
        <v>17248752.189999998</v>
      </c>
      <c r="P169" s="84" t="s">
        <v>1094</v>
      </c>
      <c r="Q169" s="84"/>
      <c r="R169" s="11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</row>
    <row r="170" spans="1:36" ht="12" customHeight="1">
      <c r="A170" s="71" t="s">
        <v>402</v>
      </c>
      <c r="B170" s="87" t="s">
        <v>1096</v>
      </c>
      <c r="C170" s="91" t="s">
        <v>403</v>
      </c>
      <c r="D170" s="260">
        <v>1442483.9</v>
      </c>
      <c r="E170" s="260">
        <v>0</v>
      </c>
      <c r="F170" s="260">
        <v>0</v>
      </c>
      <c r="G170" s="260">
        <v>0</v>
      </c>
      <c r="H170" s="260">
        <v>0</v>
      </c>
      <c r="I170" s="260">
        <v>0</v>
      </c>
      <c r="J170" s="260">
        <v>0</v>
      </c>
      <c r="K170" s="260">
        <v>0</v>
      </c>
      <c r="L170" s="260">
        <v>0</v>
      </c>
      <c r="M170" s="82">
        <v>1442483.9</v>
      </c>
      <c r="N170" s="260">
        <v>0</v>
      </c>
      <c r="O170" s="83">
        <v>1442483.9</v>
      </c>
      <c r="P170" s="84" t="s">
        <v>1094</v>
      </c>
      <c r="Q170" s="84"/>
      <c r="R170" s="95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</row>
    <row r="171" spans="1:36" ht="12" customHeight="1">
      <c r="A171" s="71" t="s">
        <v>404</v>
      </c>
      <c r="B171" s="87" t="s">
        <v>405</v>
      </c>
      <c r="C171" s="91" t="s">
        <v>406</v>
      </c>
      <c r="D171" s="260">
        <v>6068352.0500000007</v>
      </c>
      <c r="E171" s="260">
        <v>0</v>
      </c>
      <c r="F171" s="260">
        <v>0</v>
      </c>
      <c r="G171" s="260">
        <v>0</v>
      </c>
      <c r="H171" s="260">
        <v>0</v>
      </c>
      <c r="I171" s="260">
        <v>0</v>
      </c>
      <c r="J171" s="260">
        <v>0</v>
      </c>
      <c r="K171" s="260">
        <v>0</v>
      </c>
      <c r="L171" s="260">
        <v>0</v>
      </c>
      <c r="M171" s="82">
        <v>6068352.0500000007</v>
      </c>
      <c r="N171" s="260">
        <v>0</v>
      </c>
      <c r="O171" s="83">
        <v>6068352.0500000007</v>
      </c>
      <c r="P171" s="84" t="s">
        <v>1094</v>
      </c>
      <c r="Q171" s="84"/>
      <c r="R171" s="95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</row>
    <row r="172" spans="1:36" ht="12" customHeight="1">
      <c r="A172" s="71" t="s">
        <v>407</v>
      </c>
      <c r="B172" s="87" t="s">
        <v>408</v>
      </c>
      <c r="C172" s="91" t="s">
        <v>409</v>
      </c>
      <c r="D172" s="260">
        <v>35781.08</v>
      </c>
      <c r="E172" s="260">
        <v>0</v>
      </c>
      <c r="F172" s="260">
        <v>0</v>
      </c>
      <c r="G172" s="260">
        <v>0</v>
      </c>
      <c r="H172" s="260">
        <v>0</v>
      </c>
      <c r="I172" s="260">
        <v>0</v>
      </c>
      <c r="J172" s="260">
        <v>0</v>
      </c>
      <c r="K172" s="260">
        <v>0</v>
      </c>
      <c r="L172" s="260">
        <v>0</v>
      </c>
      <c r="M172" s="82">
        <v>35781.08</v>
      </c>
      <c r="N172" s="260">
        <v>0</v>
      </c>
      <c r="O172" s="83">
        <v>35781.08</v>
      </c>
      <c r="P172" s="84" t="s">
        <v>1094</v>
      </c>
      <c r="Q172" s="84"/>
      <c r="R172" s="95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</row>
    <row r="173" spans="1:36" ht="12" customHeight="1">
      <c r="A173" s="71" t="s">
        <v>410</v>
      </c>
      <c r="B173" s="87" t="s">
        <v>411</v>
      </c>
      <c r="C173" s="91" t="s">
        <v>412</v>
      </c>
      <c r="D173" s="260">
        <v>0</v>
      </c>
      <c r="E173" s="260">
        <v>0</v>
      </c>
      <c r="F173" s="260">
        <v>0</v>
      </c>
      <c r="G173" s="260">
        <v>0</v>
      </c>
      <c r="H173" s="260">
        <v>0</v>
      </c>
      <c r="I173" s="260">
        <v>0</v>
      </c>
      <c r="J173" s="260">
        <v>0</v>
      </c>
      <c r="K173" s="260">
        <v>0</v>
      </c>
      <c r="L173" s="260">
        <v>0</v>
      </c>
      <c r="M173" s="82">
        <v>0</v>
      </c>
      <c r="N173" s="260">
        <v>0</v>
      </c>
      <c r="O173" s="83">
        <v>0</v>
      </c>
      <c r="P173" s="84" t="s">
        <v>1094</v>
      </c>
      <c r="Q173" s="84"/>
      <c r="R173" s="95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</row>
    <row r="174" spans="1:36" ht="12" customHeight="1">
      <c r="A174" s="71" t="s">
        <v>413</v>
      </c>
      <c r="B174" s="87" t="s">
        <v>414</v>
      </c>
      <c r="C174" s="91" t="s">
        <v>415</v>
      </c>
      <c r="D174" s="260">
        <v>30</v>
      </c>
      <c r="E174" s="260">
        <v>0</v>
      </c>
      <c r="F174" s="260">
        <v>0</v>
      </c>
      <c r="G174" s="260">
        <v>0</v>
      </c>
      <c r="H174" s="260">
        <v>0</v>
      </c>
      <c r="I174" s="260">
        <v>0</v>
      </c>
      <c r="J174" s="260">
        <v>0</v>
      </c>
      <c r="K174" s="260">
        <v>0</v>
      </c>
      <c r="L174" s="260">
        <v>0</v>
      </c>
      <c r="M174" s="82">
        <v>30</v>
      </c>
      <c r="N174" s="260">
        <v>0</v>
      </c>
      <c r="O174" s="83">
        <v>30</v>
      </c>
      <c r="P174" s="84" t="s">
        <v>1094</v>
      </c>
      <c r="Q174" s="84"/>
      <c r="R174" s="95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</row>
    <row r="175" spans="1:36" ht="12" customHeight="1">
      <c r="A175" s="71"/>
      <c r="B175" s="117"/>
      <c r="C175" s="91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3"/>
      <c r="P175" s="84"/>
      <c r="Q175" s="84"/>
      <c r="R175" s="95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</row>
    <row r="176" spans="1:36" ht="12" customHeight="1">
      <c r="A176" s="71"/>
      <c r="B176" s="104" t="s">
        <v>416</v>
      </c>
      <c r="C176" s="91"/>
      <c r="D176" s="105">
        <v>662821557.22000003</v>
      </c>
      <c r="E176" s="105">
        <v>285.52999999999997</v>
      </c>
      <c r="F176" s="105">
        <v>0</v>
      </c>
      <c r="G176" s="105">
        <v>0</v>
      </c>
      <c r="H176" s="105">
        <v>0</v>
      </c>
      <c r="I176" s="105">
        <v>0</v>
      </c>
      <c r="J176" s="105">
        <v>0</v>
      </c>
      <c r="K176" s="105">
        <v>0</v>
      </c>
      <c r="L176" s="105">
        <v>0</v>
      </c>
      <c r="M176" s="105">
        <v>662821842.75</v>
      </c>
      <c r="N176" s="105">
        <v>-394679883.24000001</v>
      </c>
      <c r="O176" s="105">
        <v>268141959.51000002</v>
      </c>
      <c r="P176" s="84"/>
      <c r="Q176" s="84"/>
      <c r="R176" s="95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</row>
    <row r="177" spans="1:36" ht="12" customHeight="1">
      <c r="A177" s="71"/>
      <c r="B177" s="117"/>
      <c r="C177" s="91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9"/>
      <c r="P177" s="84"/>
      <c r="Q177" s="84"/>
      <c r="R177" s="95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</row>
    <row r="178" spans="1:36" ht="12" customHeight="1">
      <c r="A178" s="71" t="s">
        <v>417</v>
      </c>
      <c r="B178" s="274" t="s">
        <v>418</v>
      </c>
      <c r="C178" s="275" t="s">
        <v>419</v>
      </c>
      <c r="D178" s="260">
        <v>0</v>
      </c>
      <c r="E178" s="260">
        <v>0</v>
      </c>
      <c r="F178" s="260">
        <v>0</v>
      </c>
      <c r="G178" s="260">
        <v>0</v>
      </c>
      <c r="H178" s="260">
        <v>0</v>
      </c>
      <c r="I178" s="260">
        <v>0</v>
      </c>
      <c r="J178" s="260">
        <v>0</v>
      </c>
      <c r="K178" s="260">
        <v>0</v>
      </c>
      <c r="L178" s="260">
        <v>0</v>
      </c>
      <c r="M178" s="82">
        <v>0</v>
      </c>
      <c r="N178" s="260">
        <v>0</v>
      </c>
      <c r="O178" s="83">
        <v>0</v>
      </c>
      <c r="P178" s="84" t="s">
        <v>1094</v>
      </c>
      <c r="Q178" s="84"/>
      <c r="R178" s="95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</row>
    <row r="179" spans="1:36" ht="12" customHeight="1">
      <c r="A179" s="71" t="s">
        <v>417</v>
      </c>
      <c r="B179" s="87" t="s">
        <v>420</v>
      </c>
      <c r="C179" s="91" t="s">
        <v>421</v>
      </c>
      <c r="D179" s="260">
        <v>56267</v>
      </c>
      <c r="E179" s="260">
        <v>0</v>
      </c>
      <c r="F179" s="260">
        <v>0</v>
      </c>
      <c r="G179" s="260">
        <v>0</v>
      </c>
      <c r="H179" s="260">
        <v>0</v>
      </c>
      <c r="I179" s="260">
        <v>0</v>
      </c>
      <c r="J179" s="260">
        <v>0</v>
      </c>
      <c r="K179" s="260">
        <v>0</v>
      </c>
      <c r="L179" s="260">
        <v>0</v>
      </c>
      <c r="M179" s="82">
        <v>56267</v>
      </c>
      <c r="N179" s="260">
        <v>0</v>
      </c>
      <c r="O179" s="83">
        <v>56267</v>
      </c>
      <c r="P179" s="84" t="s">
        <v>1094</v>
      </c>
      <c r="Q179" s="84"/>
      <c r="R179" s="95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</row>
    <row r="180" spans="1:36" ht="12" customHeight="1">
      <c r="A180" s="71" t="s">
        <v>422</v>
      </c>
      <c r="B180" s="117" t="s">
        <v>423</v>
      </c>
      <c r="C180" s="91" t="s">
        <v>424</v>
      </c>
      <c r="D180" s="260">
        <v>29927820.639999997</v>
      </c>
      <c r="E180" s="260">
        <v>254613.2</v>
      </c>
      <c r="F180" s="260">
        <v>4611355.67</v>
      </c>
      <c r="G180" s="260">
        <v>0</v>
      </c>
      <c r="H180" s="260">
        <v>0</v>
      </c>
      <c r="I180" s="260">
        <v>0</v>
      </c>
      <c r="J180" s="260">
        <v>0</v>
      </c>
      <c r="K180" s="260">
        <v>0</v>
      </c>
      <c r="L180" s="260">
        <v>0</v>
      </c>
      <c r="M180" s="82">
        <v>34793789.509999998</v>
      </c>
      <c r="N180" s="260">
        <v>0</v>
      </c>
      <c r="O180" s="83">
        <v>34793789.509999998</v>
      </c>
      <c r="P180" s="84" t="s">
        <v>1094</v>
      </c>
      <c r="Q180" s="84"/>
      <c r="R180" s="95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</row>
    <row r="181" spans="1:36" ht="12" customHeight="1">
      <c r="A181" s="71" t="s">
        <v>422</v>
      </c>
      <c r="B181" s="117" t="s">
        <v>425</v>
      </c>
      <c r="C181" s="91" t="s">
        <v>426</v>
      </c>
      <c r="D181" s="260">
        <v>-85925</v>
      </c>
      <c r="E181" s="260">
        <v>0</v>
      </c>
      <c r="F181" s="260">
        <v>0</v>
      </c>
      <c r="G181" s="260">
        <v>0</v>
      </c>
      <c r="H181" s="260">
        <v>0</v>
      </c>
      <c r="I181" s="260">
        <v>0</v>
      </c>
      <c r="J181" s="260">
        <v>0</v>
      </c>
      <c r="K181" s="260">
        <v>0</v>
      </c>
      <c r="L181" s="260">
        <v>0</v>
      </c>
      <c r="M181" s="82">
        <v>-85925</v>
      </c>
      <c r="N181" s="260">
        <v>0</v>
      </c>
      <c r="O181" s="83">
        <v>-85925</v>
      </c>
      <c r="P181" s="84" t="s">
        <v>1094</v>
      </c>
      <c r="Q181" s="84"/>
      <c r="R181" s="95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</row>
    <row r="182" spans="1:36" ht="12" customHeight="1">
      <c r="A182" s="71" t="s">
        <v>422</v>
      </c>
      <c r="B182" s="87" t="s">
        <v>427</v>
      </c>
      <c r="C182" s="91" t="s">
        <v>428</v>
      </c>
      <c r="D182" s="260">
        <v>58165</v>
      </c>
      <c r="E182" s="260">
        <v>0</v>
      </c>
      <c r="F182" s="260">
        <v>0</v>
      </c>
      <c r="G182" s="260">
        <v>0</v>
      </c>
      <c r="H182" s="260">
        <v>0</v>
      </c>
      <c r="I182" s="260">
        <v>0</v>
      </c>
      <c r="J182" s="260">
        <v>0</v>
      </c>
      <c r="K182" s="260">
        <v>0</v>
      </c>
      <c r="L182" s="260">
        <v>0</v>
      </c>
      <c r="M182" s="82">
        <v>58165</v>
      </c>
      <c r="N182" s="260">
        <v>0</v>
      </c>
      <c r="O182" s="83">
        <v>58165</v>
      </c>
      <c r="P182" s="84" t="s">
        <v>1094</v>
      </c>
      <c r="Q182" s="84"/>
      <c r="R182" s="95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</row>
    <row r="183" spans="1:36" ht="12" customHeight="1">
      <c r="A183" s="71" t="s">
        <v>429</v>
      </c>
      <c r="B183" s="278" t="s">
        <v>430</v>
      </c>
      <c r="C183" s="277" t="s">
        <v>431</v>
      </c>
      <c r="D183" s="260">
        <v>7713882.1599999992</v>
      </c>
      <c r="E183" s="260">
        <v>0</v>
      </c>
      <c r="F183" s="260">
        <v>0</v>
      </c>
      <c r="G183" s="260">
        <v>0</v>
      </c>
      <c r="H183" s="260">
        <v>0</v>
      </c>
      <c r="I183" s="260">
        <v>0</v>
      </c>
      <c r="J183" s="260">
        <v>0</v>
      </c>
      <c r="K183" s="260">
        <v>0</v>
      </c>
      <c r="L183" s="260">
        <v>0</v>
      </c>
      <c r="M183" s="82">
        <v>7713882.1599999992</v>
      </c>
      <c r="N183" s="260">
        <v>0</v>
      </c>
      <c r="O183" s="83">
        <v>7713882.1599999992</v>
      </c>
      <c r="P183" s="84" t="s">
        <v>1094</v>
      </c>
      <c r="Q183" s="84"/>
      <c r="R183" s="95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</row>
    <row r="184" spans="1:36" ht="12" customHeight="1">
      <c r="A184" s="71" t="s">
        <v>433</v>
      </c>
      <c r="B184" s="278" t="s">
        <v>434</v>
      </c>
      <c r="C184" s="277" t="s">
        <v>435</v>
      </c>
      <c r="D184" s="260">
        <v>36958.119999999995</v>
      </c>
      <c r="E184" s="260">
        <v>0</v>
      </c>
      <c r="F184" s="260">
        <v>0</v>
      </c>
      <c r="G184" s="260">
        <v>0</v>
      </c>
      <c r="H184" s="260">
        <v>0</v>
      </c>
      <c r="I184" s="260">
        <v>0</v>
      </c>
      <c r="J184" s="260">
        <v>0</v>
      </c>
      <c r="K184" s="260">
        <v>0</v>
      </c>
      <c r="L184" s="260">
        <v>0</v>
      </c>
      <c r="M184" s="82">
        <v>36958.119999999995</v>
      </c>
      <c r="N184" s="260">
        <v>0</v>
      </c>
      <c r="O184" s="83">
        <v>36958.119999999995</v>
      </c>
      <c r="P184" s="84" t="s">
        <v>1094</v>
      </c>
      <c r="Q184" s="84"/>
      <c r="R184" s="95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2" customHeight="1">
      <c r="A185" s="71" t="s">
        <v>429</v>
      </c>
      <c r="B185" s="87" t="s">
        <v>437</v>
      </c>
      <c r="C185" s="91" t="s">
        <v>438</v>
      </c>
      <c r="D185" s="260">
        <v>3179593.13</v>
      </c>
      <c r="E185" s="260">
        <v>15432</v>
      </c>
      <c r="F185" s="260">
        <v>0</v>
      </c>
      <c r="G185" s="260">
        <v>0</v>
      </c>
      <c r="H185" s="260">
        <v>0</v>
      </c>
      <c r="I185" s="260">
        <v>0</v>
      </c>
      <c r="J185" s="260">
        <v>0</v>
      </c>
      <c r="K185" s="260">
        <v>0</v>
      </c>
      <c r="L185" s="260">
        <v>0</v>
      </c>
      <c r="M185" s="82">
        <v>3195025.13</v>
      </c>
      <c r="N185" s="260">
        <v>0</v>
      </c>
      <c r="O185" s="83">
        <v>3195025.13</v>
      </c>
      <c r="P185" s="84" t="s">
        <v>1094</v>
      </c>
      <c r="Q185" s="84"/>
      <c r="R185" s="95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</row>
    <row r="186" spans="1:36" ht="12" customHeight="1">
      <c r="A186" s="71" t="s">
        <v>432</v>
      </c>
      <c r="B186" s="87" t="s">
        <v>439</v>
      </c>
      <c r="C186" s="91" t="s">
        <v>440</v>
      </c>
      <c r="D186" s="260">
        <v>37782348.989999995</v>
      </c>
      <c r="E186" s="260">
        <v>170232</v>
      </c>
      <c r="F186" s="260">
        <v>0</v>
      </c>
      <c r="G186" s="260">
        <v>0</v>
      </c>
      <c r="H186" s="260">
        <v>0</v>
      </c>
      <c r="I186" s="260">
        <v>0</v>
      </c>
      <c r="J186" s="260">
        <v>0</v>
      </c>
      <c r="K186" s="260">
        <v>0</v>
      </c>
      <c r="L186" s="260">
        <v>0</v>
      </c>
      <c r="M186" s="82">
        <v>37952580.989999995</v>
      </c>
      <c r="N186" s="260">
        <v>0</v>
      </c>
      <c r="O186" s="83">
        <v>37952580.989999995</v>
      </c>
      <c r="P186" s="84" t="s">
        <v>1094</v>
      </c>
      <c r="Q186" s="84"/>
      <c r="R186" s="95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</row>
    <row r="187" spans="1:36" ht="12" customHeight="1">
      <c r="A187" s="71" t="s">
        <v>433</v>
      </c>
      <c r="B187" s="87" t="s">
        <v>441</v>
      </c>
      <c r="C187" s="91" t="s">
        <v>442</v>
      </c>
      <c r="D187" s="260">
        <v>39990619.269999996</v>
      </c>
      <c r="E187" s="260">
        <v>0</v>
      </c>
      <c r="F187" s="260">
        <v>0</v>
      </c>
      <c r="G187" s="260">
        <v>0</v>
      </c>
      <c r="H187" s="260">
        <v>0</v>
      </c>
      <c r="I187" s="260">
        <v>0</v>
      </c>
      <c r="J187" s="260">
        <v>0</v>
      </c>
      <c r="K187" s="260">
        <v>0</v>
      </c>
      <c r="L187" s="260">
        <v>0</v>
      </c>
      <c r="M187" s="82">
        <v>39990619.269999996</v>
      </c>
      <c r="N187" s="260">
        <v>0</v>
      </c>
      <c r="O187" s="83">
        <v>39990619.269999996</v>
      </c>
      <c r="P187" s="84" t="s">
        <v>1094</v>
      </c>
      <c r="Q187" s="84"/>
      <c r="R187" s="95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</row>
    <row r="188" spans="1:36" ht="12" customHeight="1">
      <c r="A188" s="71" t="s">
        <v>436</v>
      </c>
      <c r="B188" s="87" t="s">
        <v>443</v>
      </c>
      <c r="C188" s="91" t="s">
        <v>444</v>
      </c>
      <c r="D188" s="260">
        <v>6424193.8300000001</v>
      </c>
      <c r="E188" s="260">
        <v>0</v>
      </c>
      <c r="F188" s="260">
        <v>124905</v>
      </c>
      <c r="G188" s="260">
        <v>0</v>
      </c>
      <c r="H188" s="260">
        <v>0</v>
      </c>
      <c r="I188" s="260">
        <v>0</v>
      </c>
      <c r="J188" s="260">
        <v>0</v>
      </c>
      <c r="K188" s="260">
        <v>0</v>
      </c>
      <c r="L188" s="260">
        <v>0</v>
      </c>
      <c r="M188" s="82">
        <v>6549098.8300000001</v>
      </c>
      <c r="N188" s="260">
        <v>43645</v>
      </c>
      <c r="O188" s="83">
        <v>6592743.8300000001</v>
      </c>
      <c r="P188" s="84" t="s">
        <v>1094</v>
      </c>
      <c r="Q188" s="84"/>
      <c r="R188" s="95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</row>
    <row r="189" spans="1:36" ht="12" customHeight="1">
      <c r="A189" s="71" t="s">
        <v>445</v>
      </c>
      <c r="B189" s="87" t="s">
        <v>446</v>
      </c>
      <c r="C189" s="91" t="s">
        <v>447</v>
      </c>
      <c r="D189" s="260">
        <v>231505.65</v>
      </c>
      <c r="E189" s="260">
        <v>3936</v>
      </c>
      <c r="F189" s="260">
        <v>0</v>
      </c>
      <c r="G189" s="260">
        <v>0</v>
      </c>
      <c r="H189" s="260">
        <v>0</v>
      </c>
      <c r="I189" s="260">
        <v>0</v>
      </c>
      <c r="J189" s="260">
        <v>0</v>
      </c>
      <c r="K189" s="260">
        <v>0</v>
      </c>
      <c r="L189" s="260">
        <v>0</v>
      </c>
      <c r="M189" s="82">
        <v>235441.65</v>
      </c>
      <c r="N189" s="260">
        <v>0</v>
      </c>
      <c r="O189" s="83">
        <v>235441.65</v>
      </c>
      <c r="P189" s="84" t="s">
        <v>1094</v>
      </c>
      <c r="Q189" s="84"/>
      <c r="R189" s="95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</row>
    <row r="190" spans="1:36" ht="12" customHeight="1">
      <c r="A190" s="71" t="s">
        <v>448</v>
      </c>
      <c r="B190" s="87" t="s">
        <v>449</v>
      </c>
      <c r="C190" s="91" t="s">
        <v>450</v>
      </c>
      <c r="D190" s="260">
        <v>1075727.8400000001</v>
      </c>
      <c r="E190" s="260">
        <v>59365.120000000003</v>
      </c>
      <c r="F190" s="260">
        <v>0</v>
      </c>
      <c r="G190" s="260">
        <v>0</v>
      </c>
      <c r="H190" s="260">
        <v>42182.16</v>
      </c>
      <c r="I190" s="260">
        <v>0</v>
      </c>
      <c r="J190" s="260">
        <v>0</v>
      </c>
      <c r="K190" s="260">
        <v>0</v>
      </c>
      <c r="L190" s="260">
        <v>0</v>
      </c>
      <c r="M190" s="82">
        <v>1177275.1200000001</v>
      </c>
      <c r="N190" s="260">
        <v>0</v>
      </c>
      <c r="O190" s="83">
        <v>1177275.1200000001</v>
      </c>
      <c r="P190" s="84" t="s">
        <v>1094</v>
      </c>
      <c r="Q190" s="84"/>
      <c r="R190" s="95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</row>
    <row r="191" spans="1:36" ht="12" customHeight="1">
      <c r="A191" s="71" t="s">
        <v>451</v>
      </c>
      <c r="B191" s="87" t="s">
        <v>452</v>
      </c>
      <c r="C191" s="91" t="s">
        <v>453</v>
      </c>
      <c r="D191" s="260">
        <v>0</v>
      </c>
      <c r="E191" s="260">
        <v>0</v>
      </c>
      <c r="F191" s="260">
        <v>0</v>
      </c>
      <c r="G191" s="260">
        <v>0</v>
      </c>
      <c r="H191" s="260">
        <v>33128219.150000006</v>
      </c>
      <c r="I191" s="260">
        <v>0</v>
      </c>
      <c r="J191" s="260">
        <v>0</v>
      </c>
      <c r="K191" s="260">
        <v>0</v>
      </c>
      <c r="L191" s="260">
        <v>0</v>
      </c>
      <c r="M191" s="82">
        <v>33128219.150000006</v>
      </c>
      <c r="N191" s="260">
        <v>0</v>
      </c>
      <c r="O191" s="83">
        <v>33128219.150000006</v>
      </c>
      <c r="P191" s="84" t="s">
        <v>1094</v>
      </c>
      <c r="Q191" s="84"/>
      <c r="R191" s="95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</row>
    <row r="192" spans="1:36" ht="12" customHeight="1">
      <c r="A192" s="71" t="s">
        <v>454</v>
      </c>
      <c r="B192" s="276" t="s">
        <v>455</v>
      </c>
      <c r="C192" s="277" t="s">
        <v>456</v>
      </c>
      <c r="D192" s="260">
        <v>-78.66</v>
      </c>
      <c r="E192" s="260">
        <v>50011748.349999987</v>
      </c>
      <c r="F192" s="260">
        <v>0</v>
      </c>
      <c r="G192" s="260">
        <v>0</v>
      </c>
      <c r="H192" s="260">
        <v>66987</v>
      </c>
      <c r="I192" s="260">
        <v>0</v>
      </c>
      <c r="J192" s="260">
        <v>0</v>
      </c>
      <c r="K192" s="260">
        <v>0</v>
      </c>
      <c r="L192" s="260">
        <v>0</v>
      </c>
      <c r="M192" s="82">
        <v>50078656.68999999</v>
      </c>
      <c r="N192" s="260">
        <v>0</v>
      </c>
      <c r="O192" s="83">
        <v>50078656.68999999</v>
      </c>
      <c r="P192" s="84" t="s">
        <v>1094</v>
      </c>
      <c r="Q192" s="84"/>
      <c r="R192" s="95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</row>
    <row r="193" spans="1:36" ht="12" customHeight="1">
      <c r="A193" s="71" t="s">
        <v>457</v>
      </c>
      <c r="B193" s="87" t="s">
        <v>458</v>
      </c>
      <c r="C193" s="91" t="s">
        <v>459</v>
      </c>
      <c r="D193" s="260">
        <v>0</v>
      </c>
      <c r="E193" s="260">
        <v>0</v>
      </c>
      <c r="F193" s="260">
        <v>0</v>
      </c>
      <c r="G193" s="260">
        <v>0</v>
      </c>
      <c r="H193" s="260">
        <v>0</v>
      </c>
      <c r="I193" s="260">
        <v>0</v>
      </c>
      <c r="J193" s="260">
        <v>76869455.420000002</v>
      </c>
      <c r="K193" s="260">
        <v>0</v>
      </c>
      <c r="L193" s="260">
        <v>0</v>
      </c>
      <c r="M193" s="82">
        <v>76869455.420000002</v>
      </c>
      <c r="N193" s="260">
        <v>0</v>
      </c>
      <c r="O193" s="83">
        <v>76869455.420000002</v>
      </c>
      <c r="P193" s="84" t="s">
        <v>1103</v>
      </c>
      <c r="Q193" s="84"/>
      <c r="R193" s="95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</row>
    <row r="194" spans="1:36" ht="12" customHeight="1">
      <c r="A194" s="71" t="s">
        <v>460</v>
      </c>
      <c r="B194" s="87" t="s">
        <v>461</v>
      </c>
      <c r="C194" s="91" t="s">
        <v>462</v>
      </c>
      <c r="D194" s="260">
        <v>0</v>
      </c>
      <c r="E194" s="260">
        <v>0</v>
      </c>
      <c r="F194" s="260">
        <v>0</v>
      </c>
      <c r="G194" s="260">
        <v>0</v>
      </c>
      <c r="H194" s="260">
        <v>0</v>
      </c>
      <c r="I194" s="260">
        <v>0</v>
      </c>
      <c r="J194" s="260">
        <v>592017.29999999993</v>
      </c>
      <c r="K194" s="260">
        <v>0</v>
      </c>
      <c r="L194" s="260">
        <v>0</v>
      </c>
      <c r="M194" s="82">
        <v>592017.29999999993</v>
      </c>
      <c r="N194" s="260">
        <v>0</v>
      </c>
      <c r="O194" s="83">
        <v>592017.29999999993</v>
      </c>
      <c r="P194" s="84" t="s">
        <v>1103</v>
      </c>
      <c r="Q194" s="84"/>
      <c r="R194" s="95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</row>
    <row r="195" spans="1:36" ht="12" customHeight="1">
      <c r="A195" s="71"/>
      <c r="B195" s="87" t="s">
        <v>463</v>
      </c>
      <c r="C195" s="91" t="s">
        <v>464</v>
      </c>
      <c r="D195" s="260">
        <v>0</v>
      </c>
      <c r="E195" s="260">
        <v>0</v>
      </c>
      <c r="F195" s="260">
        <v>0</v>
      </c>
      <c r="G195" s="260">
        <v>0</v>
      </c>
      <c r="H195" s="260">
        <v>0</v>
      </c>
      <c r="I195" s="260">
        <v>0</v>
      </c>
      <c r="J195" s="260">
        <v>6511784.4899999984</v>
      </c>
      <c r="K195" s="260">
        <v>0</v>
      </c>
      <c r="L195" s="260">
        <v>0</v>
      </c>
      <c r="M195" s="82">
        <v>6511784.4899999984</v>
      </c>
      <c r="N195" s="260">
        <v>0</v>
      </c>
      <c r="O195" s="83">
        <v>6511784.4899999984</v>
      </c>
      <c r="P195" s="84" t="s">
        <v>1103</v>
      </c>
      <c r="Q195" s="84"/>
      <c r="R195" s="95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</row>
    <row r="196" spans="1:36" ht="12" customHeight="1">
      <c r="A196" s="71" t="s">
        <v>465</v>
      </c>
      <c r="B196" s="87" t="s">
        <v>466</v>
      </c>
      <c r="C196" s="91" t="s">
        <v>467</v>
      </c>
      <c r="D196" s="260">
        <v>31340053.16</v>
      </c>
      <c r="E196" s="260">
        <v>0</v>
      </c>
      <c r="F196" s="260">
        <v>0</v>
      </c>
      <c r="G196" s="260">
        <v>0</v>
      </c>
      <c r="H196" s="260">
        <v>0</v>
      </c>
      <c r="I196" s="260">
        <v>0</v>
      </c>
      <c r="J196" s="260">
        <v>1370357.3599999999</v>
      </c>
      <c r="K196" s="260">
        <v>0</v>
      </c>
      <c r="L196" s="260">
        <v>0</v>
      </c>
      <c r="M196" s="82">
        <v>32710410.52</v>
      </c>
      <c r="N196" s="260">
        <v>0</v>
      </c>
      <c r="O196" s="83">
        <v>32710410.52</v>
      </c>
      <c r="P196" s="84" t="s">
        <v>1094</v>
      </c>
      <c r="Q196" s="84"/>
      <c r="R196" s="95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</row>
    <row r="197" spans="1:36" ht="12" customHeight="1">
      <c r="A197" s="71" t="s">
        <v>468</v>
      </c>
      <c r="B197" s="87" t="s">
        <v>469</v>
      </c>
      <c r="C197" s="91" t="s">
        <v>470</v>
      </c>
      <c r="D197" s="260">
        <v>5591016.5199999996</v>
      </c>
      <c r="E197" s="260">
        <v>1665989.81</v>
      </c>
      <c r="F197" s="260">
        <v>314421.46999999997</v>
      </c>
      <c r="G197" s="260">
        <v>0</v>
      </c>
      <c r="H197" s="260">
        <v>0</v>
      </c>
      <c r="I197" s="260">
        <v>0</v>
      </c>
      <c r="J197" s="260">
        <v>0</v>
      </c>
      <c r="K197" s="260">
        <v>0</v>
      </c>
      <c r="L197" s="260">
        <v>0</v>
      </c>
      <c r="M197" s="82">
        <v>7571427.7999999998</v>
      </c>
      <c r="N197" s="260">
        <v>0</v>
      </c>
      <c r="O197" s="83">
        <v>7571427.7999999998</v>
      </c>
      <c r="P197" s="84" t="s">
        <v>1094</v>
      </c>
      <c r="Q197" s="84"/>
      <c r="R197" s="95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</row>
    <row r="198" spans="1:36" ht="12" customHeight="1">
      <c r="A198" s="71" t="s">
        <v>471</v>
      </c>
      <c r="B198" s="87" t="s">
        <v>472</v>
      </c>
      <c r="C198" s="91" t="s">
        <v>473</v>
      </c>
      <c r="D198" s="260">
        <v>1369778.81</v>
      </c>
      <c r="E198" s="260">
        <v>0</v>
      </c>
      <c r="F198" s="260">
        <v>0</v>
      </c>
      <c r="G198" s="260">
        <v>0</v>
      </c>
      <c r="H198" s="260">
        <v>0</v>
      </c>
      <c r="I198" s="260">
        <v>0</v>
      </c>
      <c r="J198" s="260">
        <v>0</v>
      </c>
      <c r="K198" s="260">
        <v>0</v>
      </c>
      <c r="L198" s="260">
        <v>0</v>
      </c>
      <c r="M198" s="82">
        <v>1369778.81</v>
      </c>
      <c r="N198" s="260">
        <v>0</v>
      </c>
      <c r="O198" s="83">
        <v>1369778.81</v>
      </c>
      <c r="P198" s="84" t="s">
        <v>1094</v>
      </c>
      <c r="Q198" s="84"/>
      <c r="R198" s="95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</row>
    <row r="199" spans="1:36" ht="12" customHeight="1">
      <c r="A199" s="71" t="s">
        <v>474</v>
      </c>
      <c r="B199" s="87" t="s">
        <v>475</v>
      </c>
      <c r="C199" s="91" t="s">
        <v>476</v>
      </c>
      <c r="D199" s="260">
        <v>2694615.1400000006</v>
      </c>
      <c r="E199" s="260">
        <v>172467</v>
      </c>
      <c r="F199" s="260">
        <v>325291.06</v>
      </c>
      <c r="G199" s="260">
        <v>0</v>
      </c>
      <c r="H199" s="260">
        <v>0</v>
      </c>
      <c r="I199" s="260">
        <v>0</v>
      </c>
      <c r="J199" s="260">
        <v>0</v>
      </c>
      <c r="K199" s="260">
        <v>0</v>
      </c>
      <c r="L199" s="260">
        <v>0</v>
      </c>
      <c r="M199" s="82">
        <v>3192373.2000000007</v>
      </c>
      <c r="N199" s="260">
        <v>0</v>
      </c>
      <c r="O199" s="83">
        <v>3192373.2000000007</v>
      </c>
      <c r="P199" s="84" t="s">
        <v>1094</v>
      </c>
      <c r="Q199" s="84"/>
      <c r="R199" s="95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</row>
    <row r="200" spans="1:36" ht="12" customHeight="1">
      <c r="A200" s="71" t="s">
        <v>477</v>
      </c>
      <c r="B200" s="87" t="s">
        <v>478</v>
      </c>
      <c r="C200" s="91" t="s">
        <v>479</v>
      </c>
      <c r="D200" s="260">
        <v>161135.89000000001</v>
      </c>
      <c r="E200" s="260">
        <v>0</v>
      </c>
      <c r="F200" s="260">
        <v>0</v>
      </c>
      <c r="G200" s="260">
        <v>0</v>
      </c>
      <c r="H200" s="260">
        <v>0</v>
      </c>
      <c r="I200" s="260">
        <v>0</v>
      </c>
      <c r="J200" s="260">
        <v>0</v>
      </c>
      <c r="K200" s="260">
        <v>0</v>
      </c>
      <c r="L200" s="260">
        <v>0</v>
      </c>
      <c r="M200" s="82">
        <v>161135.89000000001</v>
      </c>
      <c r="N200" s="260">
        <v>0</v>
      </c>
      <c r="O200" s="83">
        <v>161135.89000000001</v>
      </c>
      <c r="P200" s="84" t="s">
        <v>1094</v>
      </c>
      <c r="Q200" s="84"/>
      <c r="R200" s="95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</row>
    <row r="201" spans="1:36" ht="12" customHeight="1">
      <c r="A201" s="71" t="s">
        <v>480</v>
      </c>
      <c r="B201" s="87" t="s">
        <v>481</v>
      </c>
      <c r="C201" s="91" t="s">
        <v>482</v>
      </c>
      <c r="D201" s="260">
        <v>800</v>
      </c>
      <c r="E201" s="260">
        <v>0</v>
      </c>
      <c r="F201" s="260">
        <v>140998.84</v>
      </c>
      <c r="G201" s="260">
        <v>0</v>
      </c>
      <c r="H201" s="260">
        <v>0</v>
      </c>
      <c r="I201" s="260">
        <v>0</v>
      </c>
      <c r="J201" s="260">
        <v>44188</v>
      </c>
      <c r="K201" s="260">
        <v>0</v>
      </c>
      <c r="L201" s="260">
        <v>0</v>
      </c>
      <c r="M201" s="82">
        <v>185986.84</v>
      </c>
      <c r="N201" s="260">
        <v>0</v>
      </c>
      <c r="O201" s="83">
        <v>185986.84</v>
      </c>
      <c r="P201" s="84" t="s">
        <v>1094</v>
      </c>
      <c r="Q201" s="84"/>
      <c r="R201" s="95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</row>
    <row r="202" spans="1:36" ht="12" customHeight="1">
      <c r="A202" s="71" t="s">
        <v>483</v>
      </c>
      <c r="B202" s="87" t="s">
        <v>484</v>
      </c>
      <c r="C202" s="91" t="s">
        <v>485</v>
      </c>
      <c r="D202" s="260">
        <v>1858267.29</v>
      </c>
      <c r="E202" s="260">
        <v>26145</v>
      </c>
      <c r="F202" s="260">
        <v>91384</v>
      </c>
      <c r="G202" s="260">
        <v>0</v>
      </c>
      <c r="H202" s="260">
        <v>0</v>
      </c>
      <c r="I202" s="260">
        <v>0</v>
      </c>
      <c r="J202" s="260">
        <v>0</v>
      </c>
      <c r="K202" s="260">
        <v>0</v>
      </c>
      <c r="L202" s="260">
        <v>0</v>
      </c>
      <c r="M202" s="82">
        <v>1975796.29</v>
      </c>
      <c r="N202" s="260">
        <v>0</v>
      </c>
      <c r="O202" s="83">
        <v>1975796.29</v>
      </c>
      <c r="P202" s="84" t="s">
        <v>1094</v>
      </c>
      <c r="Q202" s="84"/>
      <c r="R202" s="95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</row>
    <row r="203" spans="1:36" ht="12" customHeight="1">
      <c r="A203" s="71" t="s">
        <v>486</v>
      </c>
      <c r="B203" s="87" t="s">
        <v>487</v>
      </c>
      <c r="C203" s="91" t="s">
        <v>488</v>
      </c>
      <c r="D203" s="260">
        <v>979974.1</v>
      </c>
      <c r="E203" s="260">
        <v>0</v>
      </c>
      <c r="F203" s="260">
        <v>1347364</v>
      </c>
      <c r="G203" s="260">
        <v>0</v>
      </c>
      <c r="H203" s="260">
        <v>0</v>
      </c>
      <c r="I203" s="260">
        <v>0</v>
      </c>
      <c r="J203" s="260">
        <v>1620680.57</v>
      </c>
      <c r="K203" s="260">
        <v>0</v>
      </c>
      <c r="L203" s="260">
        <v>0</v>
      </c>
      <c r="M203" s="82">
        <v>3948018.67</v>
      </c>
      <c r="N203" s="260">
        <v>0</v>
      </c>
      <c r="O203" s="83">
        <v>3948018.67</v>
      </c>
      <c r="P203" s="84" t="s">
        <v>1094</v>
      </c>
      <c r="Q203" s="84"/>
      <c r="R203" s="95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</row>
    <row r="204" spans="1:36" ht="12" customHeight="1">
      <c r="A204" s="71" t="s">
        <v>489</v>
      </c>
      <c r="B204" s="87" t="s">
        <v>490</v>
      </c>
      <c r="C204" s="91" t="s">
        <v>491</v>
      </c>
      <c r="D204" s="260">
        <v>1143457</v>
      </c>
      <c r="E204" s="260">
        <v>0</v>
      </c>
      <c r="F204" s="260">
        <v>0</v>
      </c>
      <c r="G204" s="260">
        <v>0</v>
      </c>
      <c r="H204" s="260">
        <v>0</v>
      </c>
      <c r="I204" s="260">
        <v>0</v>
      </c>
      <c r="J204" s="260">
        <v>0</v>
      </c>
      <c r="K204" s="260">
        <v>0</v>
      </c>
      <c r="L204" s="260">
        <v>0</v>
      </c>
      <c r="M204" s="82">
        <v>1143457</v>
      </c>
      <c r="N204" s="260">
        <v>0</v>
      </c>
      <c r="O204" s="83">
        <v>1143457</v>
      </c>
      <c r="P204" s="84" t="s">
        <v>1094</v>
      </c>
      <c r="Q204" s="84"/>
      <c r="R204" s="95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</row>
    <row r="205" spans="1:36" ht="12" customHeight="1">
      <c r="A205" s="71" t="s">
        <v>492</v>
      </c>
      <c r="B205" s="87" t="s">
        <v>493</v>
      </c>
      <c r="C205" s="91" t="s">
        <v>494</v>
      </c>
      <c r="D205" s="260">
        <v>2690024.1</v>
      </c>
      <c r="E205" s="260">
        <v>0</v>
      </c>
      <c r="F205" s="260">
        <v>147846.07</v>
      </c>
      <c r="G205" s="260">
        <v>0</v>
      </c>
      <c r="H205" s="260">
        <v>0</v>
      </c>
      <c r="I205" s="260">
        <v>0</v>
      </c>
      <c r="J205" s="260">
        <v>0</v>
      </c>
      <c r="K205" s="260">
        <v>0</v>
      </c>
      <c r="L205" s="260">
        <v>0</v>
      </c>
      <c r="M205" s="82">
        <v>2837870.17</v>
      </c>
      <c r="N205" s="260">
        <v>0</v>
      </c>
      <c r="O205" s="83">
        <v>2837870.17</v>
      </c>
      <c r="P205" s="84" t="s">
        <v>1094</v>
      </c>
      <c r="Q205" s="84"/>
      <c r="R205" s="95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</row>
    <row r="206" spans="1:36" ht="12" customHeight="1">
      <c r="A206" s="71" t="s">
        <v>495</v>
      </c>
      <c r="B206" s="87" t="s">
        <v>496</v>
      </c>
      <c r="C206" s="91" t="s">
        <v>497</v>
      </c>
      <c r="D206" s="260">
        <v>-197375.18</v>
      </c>
      <c r="E206" s="260">
        <v>0</v>
      </c>
      <c r="F206" s="260">
        <v>0</v>
      </c>
      <c r="G206" s="260">
        <v>0</v>
      </c>
      <c r="H206" s="260">
        <v>-1570712.03</v>
      </c>
      <c r="I206" s="260">
        <v>0</v>
      </c>
      <c r="J206" s="260">
        <v>0</v>
      </c>
      <c r="K206" s="260">
        <v>0</v>
      </c>
      <c r="L206" s="260">
        <v>0</v>
      </c>
      <c r="M206" s="82">
        <v>-1768087.21</v>
      </c>
      <c r="N206" s="260">
        <v>0</v>
      </c>
      <c r="O206" s="83">
        <v>-1768087.21</v>
      </c>
      <c r="P206" s="84" t="s">
        <v>1094</v>
      </c>
      <c r="Q206" s="84"/>
      <c r="R206" s="95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</row>
    <row r="207" spans="1:36" ht="12" customHeight="1">
      <c r="A207" s="71"/>
      <c r="B207" s="117"/>
      <c r="C207" s="91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3"/>
      <c r="P207" s="84"/>
      <c r="Q207" s="84"/>
      <c r="R207" s="95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</row>
    <row r="208" spans="1:36" ht="12" customHeight="1">
      <c r="A208" s="71"/>
      <c r="B208" s="104" t="s">
        <v>498</v>
      </c>
      <c r="C208" s="91"/>
      <c r="D208" s="105">
        <v>174022824.79999998</v>
      </c>
      <c r="E208" s="105">
        <v>52379928.479999989</v>
      </c>
      <c r="F208" s="105">
        <v>7103566.1099999994</v>
      </c>
      <c r="G208" s="105">
        <v>0</v>
      </c>
      <c r="H208" s="105">
        <v>31666676.280000005</v>
      </c>
      <c r="I208" s="105">
        <v>0</v>
      </c>
      <c r="J208" s="105">
        <v>87008483.139999986</v>
      </c>
      <c r="K208" s="105">
        <v>0</v>
      </c>
      <c r="L208" s="105">
        <v>0</v>
      </c>
      <c r="M208" s="105">
        <v>352181478.81000006</v>
      </c>
      <c r="N208" s="105">
        <v>43645</v>
      </c>
      <c r="O208" s="105">
        <v>352225123.81000006</v>
      </c>
      <c r="P208" s="84"/>
      <c r="Q208" s="84"/>
      <c r="R208" s="95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</row>
    <row r="209" spans="1:36" ht="12" customHeight="1">
      <c r="A209" s="71"/>
      <c r="B209" s="104"/>
      <c r="C209" s="91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84"/>
      <c r="Q209" s="84"/>
      <c r="R209" s="95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</row>
    <row r="210" spans="1:36" ht="12" customHeight="1">
      <c r="A210" s="71"/>
      <c r="B210" s="104" t="s">
        <v>499</v>
      </c>
      <c r="C210" s="91"/>
      <c r="D210" s="119">
        <v>836844382.01999998</v>
      </c>
      <c r="E210" s="119">
        <v>52380214.00999999</v>
      </c>
      <c r="F210" s="119">
        <v>7103566.1099999994</v>
      </c>
      <c r="G210" s="119">
        <v>0</v>
      </c>
      <c r="H210" s="119">
        <v>31666676.280000005</v>
      </c>
      <c r="I210" s="119">
        <v>0</v>
      </c>
      <c r="J210" s="119">
        <v>87008483.139999986</v>
      </c>
      <c r="K210" s="119">
        <v>0</v>
      </c>
      <c r="L210" s="119">
        <v>0</v>
      </c>
      <c r="M210" s="119">
        <v>1015003321.5599996</v>
      </c>
      <c r="N210" s="119">
        <v>-394636238.24000001</v>
      </c>
      <c r="O210" s="119">
        <v>620367083.31999981</v>
      </c>
      <c r="P210" s="84"/>
      <c r="Q210" s="84"/>
      <c r="R210" s="95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</row>
    <row r="211" spans="1:36" ht="12" customHeight="1">
      <c r="A211" s="71"/>
      <c r="B211" s="117"/>
      <c r="C211" s="9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3"/>
      <c r="P211" s="84"/>
      <c r="Q211" s="84"/>
      <c r="R211" s="95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</row>
    <row r="212" spans="1:36" ht="12" customHeight="1">
      <c r="A212" s="71"/>
      <c r="B212" s="120" t="s">
        <v>500</v>
      </c>
      <c r="C212" s="11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3"/>
      <c r="P212" s="84"/>
      <c r="Q212" s="84"/>
      <c r="R212" s="95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</row>
    <row r="213" spans="1:36" ht="12" customHeight="1">
      <c r="A213" s="71"/>
      <c r="B213" s="12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3"/>
      <c r="P213" s="84"/>
      <c r="Q213" s="84"/>
      <c r="R213" s="95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</row>
    <row r="214" spans="1:36" ht="12" customHeight="1">
      <c r="A214" s="71" t="s">
        <v>501</v>
      </c>
      <c r="B214" s="87" t="s">
        <v>502</v>
      </c>
      <c r="C214" s="91" t="s">
        <v>503</v>
      </c>
      <c r="D214" s="260">
        <v>0</v>
      </c>
      <c r="E214" s="260">
        <v>361685.83</v>
      </c>
      <c r="F214" s="260">
        <v>0</v>
      </c>
      <c r="G214" s="260">
        <v>0</v>
      </c>
      <c r="H214" s="260">
        <v>0</v>
      </c>
      <c r="I214" s="260">
        <v>0</v>
      </c>
      <c r="J214" s="260">
        <v>0</v>
      </c>
      <c r="K214" s="260">
        <v>0</v>
      </c>
      <c r="L214" s="260">
        <v>0</v>
      </c>
      <c r="M214" s="82">
        <v>361685.83</v>
      </c>
      <c r="N214" s="260">
        <v>0</v>
      </c>
      <c r="O214" s="83">
        <v>361685.83</v>
      </c>
      <c r="P214" s="84" t="s">
        <v>1151</v>
      </c>
      <c r="Q214" s="84"/>
      <c r="R214" s="95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</row>
    <row r="215" spans="1:36" ht="12" customHeight="1">
      <c r="A215" s="71" t="s">
        <v>504</v>
      </c>
      <c r="B215" s="87" t="s">
        <v>505</v>
      </c>
      <c r="C215" s="91" t="s">
        <v>506</v>
      </c>
      <c r="D215" s="260">
        <v>774117.95</v>
      </c>
      <c r="E215" s="260">
        <v>227182.66999999998</v>
      </c>
      <c r="F215" s="260">
        <v>0</v>
      </c>
      <c r="G215" s="260">
        <v>0</v>
      </c>
      <c r="H215" s="260">
        <v>33208</v>
      </c>
      <c r="I215" s="260">
        <v>0</v>
      </c>
      <c r="J215" s="260">
        <v>0</v>
      </c>
      <c r="K215" s="260">
        <v>0</v>
      </c>
      <c r="L215" s="260">
        <v>0</v>
      </c>
      <c r="M215" s="82">
        <v>1034508.6199999999</v>
      </c>
      <c r="N215" s="260">
        <v>0</v>
      </c>
      <c r="O215" s="83">
        <v>1034508.6199999999</v>
      </c>
      <c r="P215" s="84" t="s">
        <v>1098</v>
      </c>
      <c r="Q215" s="84"/>
      <c r="R215" s="95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</row>
    <row r="216" spans="1:36" ht="12" customHeight="1">
      <c r="A216" s="71" t="s">
        <v>507</v>
      </c>
      <c r="B216" s="87" t="s">
        <v>508</v>
      </c>
      <c r="C216" s="91" t="s">
        <v>509</v>
      </c>
      <c r="D216" s="260">
        <v>0</v>
      </c>
      <c r="E216" s="260">
        <v>0</v>
      </c>
      <c r="F216" s="260">
        <v>0</v>
      </c>
      <c r="G216" s="260">
        <v>0</v>
      </c>
      <c r="H216" s="260">
        <v>0</v>
      </c>
      <c r="I216" s="260">
        <v>0</v>
      </c>
      <c r="J216" s="260">
        <v>36615.99</v>
      </c>
      <c r="K216" s="260">
        <v>0</v>
      </c>
      <c r="L216" s="260">
        <v>0</v>
      </c>
      <c r="M216" s="82">
        <v>36615.99</v>
      </c>
      <c r="N216" s="260">
        <v>0</v>
      </c>
      <c r="O216" s="83">
        <v>36615.99</v>
      </c>
      <c r="P216" s="84" t="s">
        <v>1103</v>
      </c>
      <c r="Q216" s="84"/>
      <c r="R216" s="95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</row>
    <row r="217" spans="1:36" ht="12" customHeight="1">
      <c r="A217" s="71" t="s">
        <v>510</v>
      </c>
      <c r="B217" s="87" t="s">
        <v>511</v>
      </c>
      <c r="C217" s="91" t="s">
        <v>512</v>
      </c>
      <c r="D217" s="260">
        <v>9093330.8499999996</v>
      </c>
      <c r="E217" s="260">
        <v>11847663.439999996</v>
      </c>
      <c r="F217" s="260">
        <v>0</v>
      </c>
      <c r="G217" s="260">
        <v>0</v>
      </c>
      <c r="H217" s="260">
        <v>161000</v>
      </c>
      <c r="I217" s="260">
        <v>0</v>
      </c>
      <c r="J217" s="260">
        <v>0</v>
      </c>
      <c r="K217" s="260">
        <v>0</v>
      </c>
      <c r="L217" s="260">
        <v>0</v>
      </c>
      <c r="M217" s="82">
        <v>21101994.289999995</v>
      </c>
      <c r="N217" s="260">
        <v>0</v>
      </c>
      <c r="O217" s="83">
        <v>21101994.289999995</v>
      </c>
      <c r="P217" s="84" t="s">
        <v>1151</v>
      </c>
      <c r="Q217" s="84"/>
      <c r="R217" s="95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</row>
    <row r="218" spans="1:36" ht="12" customHeight="1">
      <c r="A218" s="71" t="s">
        <v>513</v>
      </c>
      <c r="B218" s="87" t="s">
        <v>514</v>
      </c>
      <c r="C218" s="91" t="s">
        <v>515</v>
      </c>
      <c r="D218" s="260">
        <v>35789328.710000001</v>
      </c>
      <c r="E218" s="260">
        <v>18672209.280000001</v>
      </c>
      <c r="F218" s="260">
        <v>0</v>
      </c>
      <c r="G218" s="260">
        <v>0</v>
      </c>
      <c r="H218" s="260">
        <v>22325</v>
      </c>
      <c r="I218" s="260">
        <v>0</v>
      </c>
      <c r="J218" s="260">
        <v>0</v>
      </c>
      <c r="K218" s="260">
        <v>0</v>
      </c>
      <c r="L218" s="260">
        <v>0</v>
      </c>
      <c r="M218" s="82">
        <v>54483862.990000002</v>
      </c>
      <c r="N218" s="260">
        <v>0</v>
      </c>
      <c r="O218" s="83">
        <v>54483862.990000002</v>
      </c>
      <c r="P218" s="84" t="s">
        <v>1098</v>
      </c>
      <c r="Q218" s="84"/>
      <c r="R218" s="95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</row>
    <row r="219" spans="1:36" ht="12" customHeight="1">
      <c r="A219" s="71" t="s">
        <v>516</v>
      </c>
      <c r="B219" s="87" t="s">
        <v>517</v>
      </c>
      <c r="C219" s="91" t="s">
        <v>518</v>
      </c>
      <c r="D219" s="260">
        <v>0</v>
      </c>
      <c r="E219" s="260">
        <v>1090046</v>
      </c>
      <c r="F219" s="260">
        <v>0</v>
      </c>
      <c r="G219" s="260">
        <v>0</v>
      </c>
      <c r="H219" s="260">
        <v>0</v>
      </c>
      <c r="I219" s="260">
        <v>0</v>
      </c>
      <c r="J219" s="260">
        <v>53527.6</v>
      </c>
      <c r="K219" s="260">
        <v>0</v>
      </c>
      <c r="L219" s="260">
        <v>0</v>
      </c>
      <c r="M219" s="82">
        <v>1143573.6000000001</v>
      </c>
      <c r="N219" s="260">
        <v>0</v>
      </c>
      <c r="O219" s="83">
        <v>1143573.6000000001</v>
      </c>
      <c r="P219" s="84" t="s">
        <v>1103</v>
      </c>
      <c r="Q219" s="84"/>
      <c r="R219" s="95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</row>
    <row r="220" spans="1:36" ht="12" customHeight="1">
      <c r="A220" s="71" t="s">
        <v>519</v>
      </c>
      <c r="B220" s="87" t="s">
        <v>520</v>
      </c>
      <c r="C220" s="91" t="s">
        <v>521</v>
      </c>
      <c r="D220" s="260">
        <v>0</v>
      </c>
      <c r="E220" s="260">
        <v>237030</v>
      </c>
      <c r="F220" s="260">
        <v>0</v>
      </c>
      <c r="G220" s="260">
        <v>0</v>
      </c>
      <c r="H220" s="260">
        <v>0</v>
      </c>
      <c r="I220" s="260">
        <v>0</v>
      </c>
      <c r="J220" s="260">
        <v>0</v>
      </c>
      <c r="K220" s="260">
        <v>0</v>
      </c>
      <c r="L220" s="260">
        <v>0</v>
      </c>
      <c r="M220" s="82">
        <v>237030</v>
      </c>
      <c r="N220" s="260">
        <v>0</v>
      </c>
      <c r="O220" s="83">
        <v>237030</v>
      </c>
      <c r="P220" s="84" t="s">
        <v>1098</v>
      </c>
      <c r="Q220" s="84"/>
      <c r="R220" s="95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</row>
    <row r="221" spans="1:36" ht="12" customHeight="1">
      <c r="A221" s="71" t="s">
        <v>522</v>
      </c>
      <c r="B221" s="87" t="s">
        <v>523</v>
      </c>
      <c r="C221" s="91" t="s">
        <v>524</v>
      </c>
      <c r="D221" s="260">
        <v>0</v>
      </c>
      <c r="E221" s="260">
        <v>0</v>
      </c>
      <c r="F221" s="260">
        <v>0</v>
      </c>
      <c r="G221" s="260">
        <v>0</v>
      </c>
      <c r="H221" s="260">
        <v>0</v>
      </c>
      <c r="I221" s="260">
        <v>0</v>
      </c>
      <c r="J221" s="260">
        <v>0</v>
      </c>
      <c r="K221" s="260">
        <v>0</v>
      </c>
      <c r="L221" s="260">
        <v>0</v>
      </c>
      <c r="M221" s="82">
        <v>0</v>
      </c>
      <c r="N221" s="260">
        <v>0</v>
      </c>
      <c r="O221" s="83">
        <v>0</v>
      </c>
      <c r="P221" s="84" t="s">
        <v>1103</v>
      </c>
      <c r="Q221" s="84"/>
      <c r="R221" s="95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</row>
    <row r="222" spans="1:36" ht="12" customHeight="1">
      <c r="A222" s="71" t="s">
        <v>525</v>
      </c>
      <c r="B222" s="87" t="s">
        <v>526</v>
      </c>
      <c r="C222" s="91" t="s">
        <v>527</v>
      </c>
      <c r="D222" s="260">
        <v>245980.62</v>
      </c>
      <c r="E222" s="260">
        <v>0</v>
      </c>
      <c r="F222" s="260">
        <v>0</v>
      </c>
      <c r="G222" s="260">
        <v>0</v>
      </c>
      <c r="H222" s="260">
        <v>0</v>
      </c>
      <c r="I222" s="260">
        <v>0</v>
      </c>
      <c r="J222" s="260">
        <v>0</v>
      </c>
      <c r="K222" s="260">
        <v>0</v>
      </c>
      <c r="L222" s="260">
        <v>0</v>
      </c>
      <c r="M222" s="82">
        <v>245980.62</v>
      </c>
      <c r="N222" s="260">
        <v>-245980.62</v>
      </c>
      <c r="O222" s="97">
        <v>0</v>
      </c>
      <c r="P222" s="98" t="s">
        <v>1056</v>
      </c>
      <c r="Q222" s="84"/>
      <c r="R222" s="95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</row>
    <row r="223" spans="1:36" ht="12" customHeight="1">
      <c r="A223" s="71" t="s">
        <v>528</v>
      </c>
      <c r="B223" s="276" t="s">
        <v>1182</v>
      </c>
      <c r="C223" s="277" t="s">
        <v>529</v>
      </c>
      <c r="D223" s="260">
        <v>0</v>
      </c>
      <c r="E223" s="260">
        <v>0</v>
      </c>
      <c r="F223" s="260">
        <v>0</v>
      </c>
      <c r="G223" s="260">
        <v>0</v>
      </c>
      <c r="H223" s="260">
        <v>0</v>
      </c>
      <c r="I223" s="260">
        <v>0</v>
      </c>
      <c r="J223" s="260">
        <v>0</v>
      </c>
      <c r="K223" s="260">
        <v>0</v>
      </c>
      <c r="L223" s="260">
        <v>0</v>
      </c>
      <c r="M223" s="82">
        <v>0</v>
      </c>
      <c r="N223" s="260">
        <v>0</v>
      </c>
      <c r="O223" s="83">
        <v>0</v>
      </c>
      <c r="P223" s="84" t="s">
        <v>1151</v>
      </c>
      <c r="Q223" s="84"/>
      <c r="R223" s="95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</row>
    <row r="224" spans="1:36" ht="12" customHeight="1">
      <c r="A224" s="71"/>
      <c r="B224" s="117"/>
      <c r="C224" s="91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3"/>
      <c r="P224" s="84"/>
      <c r="Q224" s="84"/>
      <c r="R224" s="95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</row>
    <row r="225" spans="1:36" ht="12" customHeight="1">
      <c r="A225" s="71"/>
      <c r="B225" s="104" t="s">
        <v>530</v>
      </c>
      <c r="C225" s="91"/>
      <c r="D225" s="105">
        <v>45902758.129999995</v>
      </c>
      <c r="E225" s="105">
        <v>32435817.219999999</v>
      </c>
      <c r="F225" s="105">
        <v>0</v>
      </c>
      <c r="G225" s="105">
        <v>0</v>
      </c>
      <c r="H225" s="105">
        <v>216533</v>
      </c>
      <c r="I225" s="105">
        <v>0</v>
      </c>
      <c r="J225" s="105">
        <v>90143.59</v>
      </c>
      <c r="K225" s="105">
        <v>0</v>
      </c>
      <c r="L225" s="105">
        <v>0</v>
      </c>
      <c r="M225" s="105">
        <v>78645251.939999998</v>
      </c>
      <c r="N225" s="105">
        <v>-245980.62</v>
      </c>
      <c r="O225" s="105">
        <v>78399271.319999993</v>
      </c>
      <c r="P225" s="84"/>
      <c r="Q225" s="84"/>
      <c r="R225" s="95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</row>
    <row r="226" spans="1:36" ht="12" customHeight="1">
      <c r="A226" s="71"/>
      <c r="B226" s="117"/>
      <c r="C226" s="91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9"/>
      <c r="P226" s="84"/>
      <c r="Q226" s="84"/>
      <c r="R226" s="95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</row>
    <row r="227" spans="1:36" ht="12" customHeight="1">
      <c r="A227" s="71"/>
      <c r="B227" s="120" t="s">
        <v>531</v>
      </c>
      <c r="C227" s="11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3"/>
      <c r="P227" s="84"/>
      <c r="Q227" s="84"/>
      <c r="R227" s="95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</row>
    <row r="228" spans="1:36" ht="12" customHeight="1">
      <c r="A228" s="71"/>
      <c r="B228" s="12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3"/>
      <c r="P228" s="84"/>
      <c r="Q228" s="84"/>
      <c r="R228" s="95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</row>
    <row r="229" spans="1:36" ht="12" customHeight="1">
      <c r="A229" s="71" t="s">
        <v>532</v>
      </c>
      <c r="B229" s="87" t="s">
        <v>533</v>
      </c>
      <c r="C229" s="91" t="s">
        <v>534</v>
      </c>
      <c r="D229" s="260">
        <v>1154126762</v>
      </c>
      <c r="E229" s="260">
        <v>0</v>
      </c>
      <c r="F229" s="260">
        <v>0</v>
      </c>
      <c r="G229" s="260">
        <v>0</v>
      </c>
      <c r="H229" s="260">
        <v>0</v>
      </c>
      <c r="I229" s="260">
        <v>0</v>
      </c>
      <c r="J229" s="260">
        <v>0</v>
      </c>
      <c r="K229" s="260">
        <v>0</v>
      </c>
      <c r="L229" s="260">
        <v>0</v>
      </c>
      <c r="M229" s="82">
        <v>1154126762</v>
      </c>
      <c r="N229" s="260">
        <v>0</v>
      </c>
      <c r="O229" s="83">
        <v>1154126762</v>
      </c>
      <c r="P229" s="84" t="s">
        <v>1152</v>
      </c>
      <c r="Q229" s="84"/>
      <c r="R229" s="95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</row>
    <row r="230" spans="1:36" ht="12" customHeight="1">
      <c r="A230" s="71" t="s">
        <v>535</v>
      </c>
      <c r="B230" s="87" t="s">
        <v>536</v>
      </c>
      <c r="C230" s="91" t="s">
        <v>537</v>
      </c>
      <c r="D230" s="260">
        <v>30647946.799999997</v>
      </c>
      <c r="E230" s="260">
        <v>1199547.6399999999</v>
      </c>
      <c r="F230" s="260">
        <v>111096</v>
      </c>
      <c r="G230" s="260">
        <v>0</v>
      </c>
      <c r="H230" s="260">
        <v>0</v>
      </c>
      <c r="I230" s="260">
        <v>0</v>
      </c>
      <c r="J230" s="260">
        <v>0</v>
      </c>
      <c r="K230" s="260">
        <v>0</v>
      </c>
      <c r="L230" s="260">
        <v>0</v>
      </c>
      <c r="M230" s="82">
        <v>31958590.439999998</v>
      </c>
      <c r="N230" s="260">
        <v>0</v>
      </c>
      <c r="O230" s="83">
        <v>31958590.439999998</v>
      </c>
      <c r="P230" s="84" t="s">
        <v>1152</v>
      </c>
      <c r="Q230" s="84"/>
      <c r="R230" s="95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</row>
    <row r="231" spans="1:36" ht="12" customHeight="1">
      <c r="A231" s="71" t="s">
        <v>538</v>
      </c>
      <c r="B231" s="87" t="s">
        <v>539</v>
      </c>
      <c r="C231" s="91" t="s">
        <v>540</v>
      </c>
      <c r="D231" s="260">
        <v>0</v>
      </c>
      <c r="E231" s="260">
        <v>0</v>
      </c>
      <c r="F231" s="260">
        <v>0</v>
      </c>
      <c r="G231" s="260">
        <v>0</v>
      </c>
      <c r="H231" s="260">
        <v>0</v>
      </c>
      <c r="I231" s="260">
        <v>0</v>
      </c>
      <c r="J231" s="260">
        <v>0</v>
      </c>
      <c r="K231" s="260">
        <v>0</v>
      </c>
      <c r="L231" s="260">
        <v>0</v>
      </c>
      <c r="M231" s="82">
        <v>0</v>
      </c>
      <c r="N231" s="260">
        <v>0</v>
      </c>
      <c r="O231" s="83">
        <v>0</v>
      </c>
      <c r="P231" s="84" t="s">
        <v>1152</v>
      </c>
      <c r="Q231" s="84"/>
      <c r="R231" s="95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2" customHeight="1">
      <c r="A232" s="71" t="s">
        <v>541</v>
      </c>
      <c r="B232" s="87" t="s">
        <v>542</v>
      </c>
      <c r="C232" s="91" t="s">
        <v>543</v>
      </c>
      <c r="D232" s="260">
        <v>31439685</v>
      </c>
      <c r="E232" s="260">
        <v>0</v>
      </c>
      <c r="F232" s="260">
        <v>0</v>
      </c>
      <c r="G232" s="260">
        <v>0</v>
      </c>
      <c r="H232" s="260">
        <v>0</v>
      </c>
      <c r="I232" s="260">
        <v>0</v>
      </c>
      <c r="J232" s="260">
        <v>0</v>
      </c>
      <c r="K232" s="260">
        <v>0</v>
      </c>
      <c r="L232" s="260">
        <v>0</v>
      </c>
      <c r="M232" s="82">
        <v>31439685</v>
      </c>
      <c r="N232" s="260">
        <v>0</v>
      </c>
      <c r="O232" s="83">
        <v>31439685</v>
      </c>
      <c r="P232" s="84" t="s">
        <v>1152</v>
      </c>
      <c r="Q232" s="84"/>
      <c r="R232" s="95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</row>
    <row r="233" spans="1:36" ht="12" customHeight="1">
      <c r="A233" s="71" t="s">
        <v>544</v>
      </c>
      <c r="B233" s="276" t="s">
        <v>545</v>
      </c>
      <c r="C233" s="277" t="s">
        <v>546</v>
      </c>
      <c r="D233" s="260">
        <v>0</v>
      </c>
      <c r="E233" s="260">
        <v>0</v>
      </c>
      <c r="F233" s="260">
        <v>0</v>
      </c>
      <c r="G233" s="260">
        <v>0</v>
      </c>
      <c r="H233" s="260">
        <v>0</v>
      </c>
      <c r="I233" s="260">
        <v>0</v>
      </c>
      <c r="J233" s="260">
        <v>0</v>
      </c>
      <c r="K233" s="260">
        <v>0</v>
      </c>
      <c r="L233" s="260">
        <v>0</v>
      </c>
      <c r="M233" s="82">
        <v>0</v>
      </c>
      <c r="N233" s="260">
        <v>0</v>
      </c>
      <c r="O233" s="83">
        <v>0</v>
      </c>
      <c r="P233" s="84" t="s">
        <v>1152</v>
      </c>
      <c r="Q233" s="84"/>
      <c r="R233" s="95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</row>
    <row r="234" spans="1:36" ht="12" hidden="1" customHeight="1">
      <c r="A234" s="71" t="s">
        <v>547</v>
      </c>
      <c r="B234" s="87" t="s">
        <v>548</v>
      </c>
      <c r="C234" s="91" t="s">
        <v>549</v>
      </c>
      <c r="D234" s="260">
        <v>0</v>
      </c>
      <c r="E234" s="260">
        <v>0</v>
      </c>
      <c r="F234" s="260">
        <v>0</v>
      </c>
      <c r="G234" s="260">
        <v>0</v>
      </c>
      <c r="H234" s="260">
        <v>0</v>
      </c>
      <c r="I234" s="260">
        <v>0</v>
      </c>
      <c r="J234" s="260">
        <v>0</v>
      </c>
      <c r="K234" s="260">
        <v>0</v>
      </c>
      <c r="L234" s="260">
        <v>0</v>
      </c>
      <c r="M234" s="82">
        <v>0</v>
      </c>
      <c r="N234" s="260">
        <v>0</v>
      </c>
      <c r="O234" s="83">
        <v>0</v>
      </c>
      <c r="P234" s="84" t="s">
        <v>1097</v>
      </c>
      <c r="Q234" s="84"/>
      <c r="R234" s="95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</row>
    <row r="235" spans="1:36" ht="12" customHeight="1">
      <c r="A235" s="71" t="s">
        <v>550</v>
      </c>
      <c r="B235" s="87" t="s">
        <v>551</v>
      </c>
      <c r="C235" s="91" t="s">
        <v>552</v>
      </c>
      <c r="D235" s="260">
        <v>145483.04</v>
      </c>
      <c r="E235" s="260">
        <v>0</v>
      </c>
      <c r="F235" s="260">
        <v>0</v>
      </c>
      <c r="G235" s="260">
        <v>0</v>
      </c>
      <c r="H235" s="260">
        <v>0</v>
      </c>
      <c r="I235" s="260">
        <v>0</v>
      </c>
      <c r="J235" s="260">
        <v>8856357.9499999993</v>
      </c>
      <c r="K235" s="260">
        <v>1335137.51</v>
      </c>
      <c r="L235" s="260">
        <v>0</v>
      </c>
      <c r="M235" s="82">
        <v>10336978.499999998</v>
      </c>
      <c r="N235" s="260">
        <v>0</v>
      </c>
      <c r="O235" s="83">
        <v>10336978.499999998</v>
      </c>
      <c r="P235" s="84" t="s">
        <v>1097</v>
      </c>
      <c r="Q235" s="84"/>
      <c r="R235" s="95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</row>
    <row r="236" spans="1:36" ht="12" customHeight="1">
      <c r="A236" s="71" t="s">
        <v>553</v>
      </c>
      <c r="B236" s="87" t="s">
        <v>554</v>
      </c>
      <c r="C236" s="91" t="s">
        <v>555</v>
      </c>
      <c r="D236" s="260">
        <v>0</v>
      </c>
      <c r="E236" s="260">
        <v>0</v>
      </c>
      <c r="F236" s="260">
        <v>0</v>
      </c>
      <c r="G236" s="260">
        <v>0</v>
      </c>
      <c r="H236" s="260">
        <v>0</v>
      </c>
      <c r="I236" s="260">
        <v>0</v>
      </c>
      <c r="J236" s="260">
        <v>140934844.78999999</v>
      </c>
      <c r="K236" s="260">
        <v>0</v>
      </c>
      <c r="L236" s="260">
        <v>0</v>
      </c>
      <c r="M236" s="82">
        <v>140934844.78999999</v>
      </c>
      <c r="N236" s="260">
        <v>0</v>
      </c>
      <c r="O236" s="83">
        <v>140934844.78999999</v>
      </c>
      <c r="P236" s="84" t="s">
        <v>1097</v>
      </c>
      <c r="Q236" s="84"/>
      <c r="R236" s="95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</row>
    <row r="237" spans="1:36" ht="12" customHeight="1">
      <c r="A237" s="71" t="s">
        <v>556</v>
      </c>
      <c r="B237" s="87" t="s">
        <v>557</v>
      </c>
      <c r="C237" s="91" t="s">
        <v>558</v>
      </c>
      <c r="D237" s="260">
        <v>8175698.0200000014</v>
      </c>
      <c r="E237" s="260">
        <v>8266633.7999999998</v>
      </c>
      <c r="F237" s="260">
        <v>37783.29</v>
      </c>
      <c r="G237" s="260">
        <v>0</v>
      </c>
      <c r="H237" s="260">
        <v>1784920.6</v>
      </c>
      <c r="I237" s="260">
        <v>0</v>
      </c>
      <c r="J237" s="260">
        <v>0</v>
      </c>
      <c r="K237" s="260">
        <v>0</v>
      </c>
      <c r="L237" s="260">
        <v>0</v>
      </c>
      <c r="M237" s="82">
        <v>18265035.710000001</v>
      </c>
      <c r="N237" s="260">
        <v>0</v>
      </c>
      <c r="O237" s="83">
        <v>18265035.710000001</v>
      </c>
      <c r="P237" s="84" t="s">
        <v>1152</v>
      </c>
      <c r="Q237" s="84"/>
      <c r="R237" s="95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</row>
    <row r="238" spans="1:36" ht="12" customHeight="1">
      <c r="A238" s="71" t="s">
        <v>559</v>
      </c>
      <c r="B238" s="87" t="s">
        <v>560</v>
      </c>
      <c r="C238" s="91" t="s">
        <v>561</v>
      </c>
      <c r="D238" s="260">
        <v>13557483.550000001</v>
      </c>
      <c r="E238" s="260">
        <v>0</v>
      </c>
      <c r="F238" s="260">
        <v>0</v>
      </c>
      <c r="G238" s="260">
        <v>0</v>
      </c>
      <c r="H238" s="260">
        <v>0</v>
      </c>
      <c r="I238" s="260">
        <v>0</v>
      </c>
      <c r="J238" s="260">
        <v>0</v>
      </c>
      <c r="K238" s="260">
        <v>0</v>
      </c>
      <c r="L238" s="260">
        <v>0</v>
      </c>
      <c r="M238" s="82">
        <v>13557483.550000001</v>
      </c>
      <c r="N238" s="260">
        <v>0</v>
      </c>
      <c r="O238" s="83">
        <v>13557483.550000001</v>
      </c>
      <c r="P238" s="84" t="s">
        <v>1152</v>
      </c>
      <c r="Q238" s="84"/>
      <c r="R238" s="95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</row>
    <row r="239" spans="1:36" ht="12" customHeight="1">
      <c r="A239" s="71" t="s">
        <v>562</v>
      </c>
      <c r="B239" s="87" t="s">
        <v>563</v>
      </c>
      <c r="C239" s="91" t="s">
        <v>564</v>
      </c>
      <c r="D239" s="260">
        <v>0</v>
      </c>
      <c r="E239" s="260">
        <v>0</v>
      </c>
      <c r="F239" s="260">
        <v>0</v>
      </c>
      <c r="G239" s="260">
        <v>0</v>
      </c>
      <c r="H239" s="260">
        <v>0</v>
      </c>
      <c r="I239" s="260">
        <v>0</v>
      </c>
      <c r="J239" s="260">
        <v>0</v>
      </c>
      <c r="K239" s="260">
        <v>0</v>
      </c>
      <c r="L239" s="260">
        <v>0</v>
      </c>
      <c r="M239" s="82">
        <v>0</v>
      </c>
      <c r="N239" s="260">
        <v>0</v>
      </c>
      <c r="O239" s="83">
        <v>0</v>
      </c>
      <c r="P239" s="84" t="s">
        <v>1097</v>
      </c>
      <c r="Q239" s="84"/>
      <c r="R239" s="95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</row>
    <row r="240" spans="1:36" ht="12" customHeight="1">
      <c r="A240" s="71" t="s">
        <v>565</v>
      </c>
      <c r="B240" s="87" t="s">
        <v>566</v>
      </c>
      <c r="C240" s="91" t="s">
        <v>567</v>
      </c>
      <c r="D240" s="260">
        <v>0</v>
      </c>
      <c r="E240" s="260">
        <v>0</v>
      </c>
      <c r="F240" s="260">
        <v>0</v>
      </c>
      <c r="G240" s="260">
        <v>0</v>
      </c>
      <c r="H240" s="260">
        <v>0</v>
      </c>
      <c r="I240" s="260">
        <v>0</v>
      </c>
      <c r="J240" s="260">
        <v>0</v>
      </c>
      <c r="K240" s="260">
        <v>0</v>
      </c>
      <c r="L240" s="260">
        <v>0</v>
      </c>
      <c r="M240" s="82">
        <v>0</v>
      </c>
      <c r="N240" s="260">
        <v>0</v>
      </c>
      <c r="O240" s="83">
        <v>0</v>
      </c>
      <c r="P240" s="84" t="s">
        <v>1152</v>
      </c>
      <c r="Q240" s="84"/>
      <c r="R240" s="95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</row>
    <row r="241" spans="1:36" ht="12" customHeight="1">
      <c r="A241" s="71" t="s">
        <v>568</v>
      </c>
      <c r="B241" s="87" t="s">
        <v>569</v>
      </c>
      <c r="C241" s="91" t="s">
        <v>570</v>
      </c>
      <c r="D241" s="260">
        <v>240982596</v>
      </c>
      <c r="E241" s="260">
        <v>0</v>
      </c>
      <c r="F241" s="260">
        <v>0</v>
      </c>
      <c r="G241" s="260">
        <v>0</v>
      </c>
      <c r="H241" s="260">
        <v>0</v>
      </c>
      <c r="I241" s="260">
        <v>0</v>
      </c>
      <c r="J241" s="260">
        <v>0</v>
      </c>
      <c r="K241" s="260">
        <v>0</v>
      </c>
      <c r="L241" s="260">
        <v>0</v>
      </c>
      <c r="M241" s="82">
        <v>240982596</v>
      </c>
      <c r="N241" s="260">
        <v>0</v>
      </c>
      <c r="O241" s="83">
        <v>240982596</v>
      </c>
      <c r="P241" s="84" t="s">
        <v>1152</v>
      </c>
      <c r="Q241" s="84"/>
      <c r="R241" s="95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</row>
    <row r="242" spans="1:36" ht="12" customHeight="1">
      <c r="A242" s="71" t="s">
        <v>571</v>
      </c>
      <c r="B242" s="276" t="s">
        <v>1183</v>
      </c>
      <c r="C242" s="277" t="s">
        <v>572</v>
      </c>
      <c r="D242" s="260">
        <v>0</v>
      </c>
      <c r="E242" s="260">
        <v>0</v>
      </c>
      <c r="F242" s="260">
        <v>0</v>
      </c>
      <c r="G242" s="260">
        <v>0</v>
      </c>
      <c r="H242" s="260">
        <v>0</v>
      </c>
      <c r="I242" s="260">
        <v>0</v>
      </c>
      <c r="J242" s="260">
        <v>0</v>
      </c>
      <c r="K242" s="260">
        <v>0</v>
      </c>
      <c r="L242" s="260">
        <v>0</v>
      </c>
      <c r="M242" s="82">
        <v>0</v>
      </c>
      <c r="N242" s="260">
        <v>0</v>
      </c>
      <c r="O242" s="83">
        <v>0</v>
      </c>
      <c r="P242" s="84" t="s">
        <v>1152</v>
      </c>
      <c r="Q242" s="84"/>
      <c r="R242" s="95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</row>
    <row r="243" spans="1:36" ht="12" customHeight="1">
      <c r="A243" s="71" t="s">
        <v>573</v>
      </c>
      <c r="B243" s="87" t="s">
        <v>574</v>
      </c>
      <c r="C243" s="91" t="s">
        <v>575</v>
      </c>
      <c r="D243" s="260">
        <v>3144773.8300000005</v>
      </c>
      <c r="E243" s="260">
        <v>30515680.100000005</v>
      </c>
      <c r="F243" s="260">
        <v>0</v>
      </c>
      <c r="G243" s="260">
        <v>0</v>
      </c>
      <c r="H243" s="260">
        <v>52950</v>
      </c>
      <c r="I243" s="260">
        <v>0</v>
      </c>
      <c r="J243" s="260">
        <v>0</v>
      </c>
      <c r="K243" s="260">
        <v>0</v>
      </c>
      <c r="L243" s="260">
        <v>0</v>
      </c>
      <c r="M243" s="82">
        <v>33713403.930000007</v>
      </c>
      <c r="N243" s="260">
        <v>0</v>
      </c>
      <c r="O243" s="83">
        <v>33713403.930000007</v>
      </c>
      <c r="P243" s="84" t="s">
        <v>1151</v>
      </c>
      <c r="Q243" s="84"/>
      <c r="R243" s="95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</row>
    <row r="244" spans="1:36" ht="12" customHeight="1">
      <c r="A244" s="71" t="s">
        <v>576</v>
      </c>
      <c r="B244" s="87" t="s">
        <v>577</v>
      </c>
      <c r="C244" s="91" t="s">
        <v>578</v>
      </c>
      <c r="D244" s="260">
        <v>2362739.9300000002</v>
      </c>
      <c r="E244" s="260">
        <v>18173650.530000001</v>
      </c>
      <c r="F244" s="260">
        <v>135222.97</v>
      </c>
      <c r="G244" s="260">
        <v>0</v>
      </c>
      <c r="H244" s="260">
        <v>29188987.779999997</v>
      </c>
      <c r="I244" s="260">
        <v>0</v>
      </c>
      <c r="J244" s="260">
        <v>73669.41</v>
      </c>
      <c r="K244" s="260">
        <v>0</v>
      </c>
      <c r="L244" s="260">
        <v>0</v>
      </c>
      <c r="M244" s="82">
        <v>49934270.61999999</v>
      </c>
      <c r="N244" s="260">
        <v>0</v>
      </c>
      <c r="O244" s="83">
        <v>49934270.61999999</v>
      </c>
      <c r="P244" s="84" t="s">
        <v>1098</v>
      </c>
      <c r="Q244" s="84"/>
      <c r="R244" s="95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</row>
    <row r="245" spans="1:36" ht="12" customHeight="1">
      <c r="A245" s="71" t="s">
        <v>579</v>
      </c>
      <c r="B245" s="87" t="s">
        <v>580</v>
      </c>
      <c r="C245" s="91" t="s">
        <v>581</v>
      </c>
      <c r="D245" s="260">
        <v>0</v>
      </c>
      <c r="E245" s="260">
        <v>0</v>
      </c>
      <c r="F245" s="260">
        <v>0</v>
      </c>
      <c r="G245" s="260">
        <v>0</v>
      </c>
      <c r="H245" s="260">
        <v>0</v>
      </c>
      <c r="I245" s="260">
        <v>0</v>
      </c>
      <c r="J245" s="260">
        <v>439226224.61000001</v>
      </c>
      <c r="K245" s="260">
        <v>0</v>
      </c>
      <c r="L245" s="260">
        <v>0</v>
      </c>
      <c r="M245" s="82">
        <v>439226224.61000001</v>
      </c>
      <c r="N245" s="260">
        <v>0</v>
      </c>
      <c r="O245" s="83">
        <v>439226224.61000001</v>
      </c>
      <c r="P245" s="84" t="s">
        <v>1103</v>
      </c>
      <c r="Q245" s="84"/>
      <c r="R245" s="95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</row>
    <row r="246" spans="1:36" ht="12" customHeight="1">
      <c r="A246" s="71" t="s">
        <v>582</v>
      </c>
      <c r="B246" s="87" t="s">
        <v>583</v>
      </c>
      <c r="C246" s="91" t="s">
        <v>584</v>
      </c>
      <c r="D246" s="260">
        <v>0</v>
      </c>
      <c r="E246" s="260">
        <v>468704.61</v>
      </c>
      <c r="F246" s="260">
        <v>0</v>
      </c>
      <c r="G246" s="260">
        <v>0</v>
      </c>
      <c r="H246" s="260">
        <v>112941984.05999999</v>
      </c>
      <c r="I246" s="260">
        <v>0</v>
      </c>
      <c r="J246" s="260">
        <v>0</v>
      </c>
      <c r="K246" s="260">
        <v>0</v>
      </c>
      <c r="L246" s="260">
        <v>0</v>
      </c>
      <c r="M246" s="82">
        <v>113410688.66999999</v>
      </c>
      <c r="N246" s="260">
        <v>0</v>
      </c>
      <c r="O246" s="83">
        <v>113410688.66999999</v>
      </c>
      <c r="P246" s="84" t="s">
        <v>1153</v>
      </c>
      <c r="Q246" s="84"/>
      <c r="R246" s="95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</row>
    <row r="247" spans="1:36" ht="12" customHeight="1">
      <c r="A247" s="71" t="s">
        <v>585</v>
      </c>
      <c r="B247" s="263" t="s">
        <v>1184</v>
      </c>
      <c r="C247" s="264" t="s">
        <v>586</v>
      </c>
      <c r="D247" s="260">
        <v>457970.95</v>
      </c>
      <c r="E247" s="260">
        <v>0</v>
      </c>
      <c r="F247" s="260">
        <v>0</v>
      </c>
      <c r="G247" s="260">
        <v>0</v>
      </c>
      <c r="H247" s="260">
        <v>0</v>
      </c>
      <c r="I247" s="260">
        <v>0</v>
      </c>
      <c r="J247" s="260">
        <v>0</v>
      </c>
      <c r="K247" s="260">
        <v>0</v>
      </c>
      <c r="L247" s="260">
        <v>0</v>
      </c>
      <c r="M247" s="82">
        <v>457970.95</v>
      </c>
      <c r="N247" s="260">
        <v>-457970.95</v>
      </c>
      <c r="O247" s="83">
        <v>0</v>
      </c>
      <c r="P247" s="98" t="s">
        <v>1056</v>
      </c>
      <c r="Q247" s="84"/>
      <c r="R247" s="95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</row>
    <row r="248" spans="1:36" ht="12" customHeight="1">
      <c r="A248" s="71" t="s">
        <v>585</v>
      </c>
      <c r="B248" s="276" t="s">
        <v>1185</v>
      </c>
      <c r="C248" s="277" t="s">
        <v>587</v>
      </c>
      <c r="D248" s="260">
        <v>1096262.42</v>
      </c>
      <c r="E248" s="260">
        <v>-21395.68</v>
      </c>
      <c r="F248" s="260">
        <v>0</v>
      </c>
      <c r="G248" s="260">
        <v>0</v>
      </c>
      <c r="H248" s="260">
        <v>-114313.42</v>
      </c>
      <c r="I248" s="260">
        <v>0</v>
      </c>
      <c r="J248" s="260">
        <v>0</v>
      </c>
      <c r="K248" s="260">
        <v>0</v>
      </c>
      <c r="L248" s="260">
        <v>0</v>
      </c>
      <c r="M248" s="82">
        <v>960553.32</v>
      </c>
      <c r="N248" s="260">
        <v>-1096262.42</v>
      </c>
      <c r="O248" s="83">
        <v>-135709.09999999998</v>
      </c>
      <c r="P248" s="84" t="s">
        <v>1154</v>
      </c>
      <c r="Q248" s="84"/>
      <c r="R248" s="95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</row>
    <row r="249" spans="1:36" ht="12" customHeight="1">
      <c r="A249" s="71"/>
      <c r="B249" s="117"/>
      <c r="C249" s="91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3"/>
      <c r="P249" s="84"/>
      <c r="Q249" s="84"/>
      <c r="R249" s="95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</row>
    <row r="250" spans="1:36" ht="12" customHeight="1">
      <c r="A250" s="71"/>
      <c r="B250" s="104" t="s">
        <v>588</v>
      </c>
      <c r="C250" s="91"/>
      <c r="D250" s="105">
        <v>1486137401.54</v>
      </c>
      <c r="E250" s="105">
        <v>58602821.000000007</v>
      </c>
      <c r="F250" s="105">
        <v>284102.26</v>
      </c>
      <c r="G250" s="105">
        <v>0</v>
      </c>
      <c r="H250" s="105">
        <v>143854529.02000001</v>
      </c>
      <c r="I250" s="105">
        <v>0</v>
      </c>
      <c r="J250" s="105">
        <v>589091096.75999999</v>
      </c>
      <c r="K250" s="105">
        <v>1335137.51</v>
      </c>
      <c r="L250" s="105">
        <v>0</v>
      </c>
      <c r="M250" s="105">
        <v>2279305088.0900002</v>
      </c>
      <c r="N250" s="105">
        <v>-1554233.3699999999</v>
      </c>
      <c r="O250" s="105">
        <v>2277750854.7200003</v>
      </c>
      <c r="P250" s="84"/>
      <c r="Q250" s="84"/>
      <c r="R250" s="95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</row>
    <row r="251" spans="1:36" ht="12" customHeight="1">
      <c r="A251" s="71"/>
      <c r="B251" s="117"/>
      <c r="C251" s="91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9"/>
      <c r="P251" s="84"/>
      <c r="Q251" s="84"/>
      <c r="R251" s="95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</row>
    <row r="252" spans="1:36" ht="12" customHeight="1">
      <c r="A252" s="71"/>
      <c r="B252" s="120" t="s">
        <v>589</v>
      </c>
      <c r="C252" s="11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3"/>
      <c r="P252" s="84"/>
      <c r="Q252" s="84"/>
      <c r="R252" s="95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</row>
    <row r="253" spans="1:36" ht="12" customHeight="1">
      <c r="A253" s="71"/>
      <c r="B253" s="12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3"/>
      <c r="P253" s="84"/>
      <c r="Q253" s="84"/>
      <c r="R253" s="95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</row>
    <row r="254" spans="1:36" ht="12" customHeight="1">
      <c r="A254" s="71" t="s">
        <v>590</v>
      </c>
      <c r="B254" s="87" t="s">
        <v>591</v>
      </c>
      <c r="C254" s="91" t="s">
        <v>592</v>
      </c>
      <c r="D254" s="260">
        <v>171981</v>
      </c>
      <c r="E254" s="260">
        <v>122513095.53</v>
      </c>
      <c r="F254" s="260">
        <v>0</v>
      </c>
      <c r="G254" s="260">
        <v>9508157.8900000006</v>
      </c>
      <c r="H254" s="260">
        <v>541849.49</v>
      </c>
      <c r="I254" s="260">
        <v>0</v>
      </c>
      <c r="J254" s="260">
        <v>24905.47</v>
      </c>
      <c r="K254" s="260">
        <v>0</v>
      </c>
      <c r="L254" s="260">
        <v>0</v>
      </c>
      <c r="M254" s="82">
        <v>132759989.38</v>
      </c>
      <c r="N254" s="260">
        <v>-9508157.8900000006</v>
      </c>
      <c r="O254" s="83">
        <v>123251831.48999999</v>
      </c>
      <c r="P254" s="84" t="s">
        <v>1154</v>
      </c>
      <c r="Q254" s="84"/>
      <c r="R254" s="95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</row>
    <row r="255" spans="1:36" ht="12" customHeight="1">
      <c r="A255" s="71" t="s">
        <v>593</v>
      </c>
      <c r="B255" s="87" t="s">
        <v>594</v>
      </c>
      <c r="C255" s="91" t="s">
        <v>595</v>
      </c>
      <c r="D255" s="260">
        <v>983208.75</v>
      </c>
      <c r="E255" s="260">
        <v>73903429.390000001</v>
      </c>
      <c r="F255" s="260">
        <v>0</v>
      </c>
      <c r="G255" s="260">
        <v>0</v>
      </c>
      <c r="H255" s="260">
        <v>208908736.06</v>
      </c>
      <c r="I255" s="260">
        <v>0</v>
      </c>
      <c r="J255" s="260">
        <v>1257905.2</v>
      </c>
      <c r="K255" s="260">
        <v>0</v>
      </c>
      <c r="L255" s="260">
        <v>0</v>
      </c>
      <c r="M255" s="82">
        <v>285053279.39999998</v>
      </c>
      <c r="N255" s="260">
        <v>0</v>
      </c>
      <c r="O255" s="83">
        <v>285053279.39999998</v>
      </c>
      <c r="P255" s="84" t="s">
        <v>1098</v>
      </c>
      <c r="Q255" s="84"/>
      <c r="R255" s="95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</row>
    <row r="256" spans="1:36" ht="13.5" customHeight="1">
      <c r="A256" s="71"/>
      <c r="B256" s="87" t="s">
        <v>1099</v>
      </c>
      <c r="C256" s="91" t="s">
        <v>1100</v>
      </c>
      <c r="D256" s="260">
        <v>7093701.7800000003</v>
      </c>
      <c r="E256" s="260">
        <v>257333443.23000002</v>
      </c>
      <c r="F256" s="260">
        <v>0</v>
      </c>
      <c r="G256" s="260">
        <v>0</v>
      </c>
      <c r="H256" s="260">
        <v>158810.51</v>
      </c>
      <c r="I256" s="260">
        <v>0</v>
      </c>
      <c r="J256" s="260">
        <v>11053381.530000001</v>
      </c>
      <c r="K256" s="260">
        <v>0</v>
      </c>
      <c r="L256" s="260">
        <v>0</v>
      </c>
      <c r="M256" s="82">
        <v>275639337.05000001</v>
      </c>
      <c r="N256" s="260">
        <v>0</v>
      </c>
      <c r="O256" s="83">
        <v>275639337.05000001</v>
      </c>
      <c r="P256" s="84" t="s">
        <v>1098</v>
      </c>
      <c r="Q256" s="84"/>
      <c r="R256" s="95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</row>
    <row r="257" spans="1:36" ht="12" customHeight="1">
      <c r="A257" s="71"/>
      <c r="B257" s="87" t="s">
        <v>596</v>
      </c>
      <c r="C257" s="91" t="s">
        <v>597</v>
      </c>
      <c r="D257" s="260">
        <v>0</v>
      </c>
      <c r="E257" s="260">
        <v>1311783.54</v>
      </c>
      <c r="F257" s="260">
        <v>0</v>
      </c>
      <c r="G257" s="260">
        <v>0</v>
      </c>
      <c r="H257" s="260">
        <v>486058366.26999998</v>
      </c>
      <c r="I257" s="260">
        <v>0</v>
      </c>
      <c r="J257" s="260">
        <v>0</v>
      </c>
      <c r="K257" s="260">
        <v>0</v>
      </c>
      <c r="L257" s="260">
        <v>0</v>
      </c>
      <c r="M257" s="82">
        <v>487370149.81</v>
      </c>
      <c r="N257" s="260">
        <v>0</v>
      </c>
      <c r="O257" s="83">
        <v>487370149.81</v>
      </c>
      <c r="P257" s="84" t="s">
        <v>1153</v>
      </c>
      <c r="Q257" s="84"/>
      <c r="R257" s="95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</row>
    <row r="258" spans="1:36" ht="12" customHeight="1">
      <c r="A258" s="71"/>
      <c r="B258" s="87" t="s">
        <v>1101</v>
      </c>
      <c r="C258" s="91" t="s">
        <v>1102</v>
      </c>
      <c r="D258" s="260">
        <v>0</v>
      </c>
      <c r="E258" s="260">
        <v>26879732.950000003</v>
      </c>
      <c r="F258" s="260">
        <v>0</v>
      </c>
      <c r="G258" s="260">
        <v>0</v>
      </c>
      <c r="H258" s="260">
        <v>15758111.09</v>
      </c>
      <c r="I258" s="260">
        <v>0</v>
      </c>
      <c r="J258" s="260">
        <v>0</v>
      </c>
      <c r="K258" s="260">
        <v>0</v>
      </c>
      <c r="L258" s="260">
        <v>0</v>
      </c>
      <c r="M258" s="82">
        <v>42637844.040000007</v>
      </c>
      <c r="N258" s="260">
        <v>0</v>
      </c>
      <c r="O258" s="83">
        <v>42637844.040000007</v>
      </c>
      <c r="P258" s="84" t="s">
        <v>1153</v>
      </c>
      <c r="Q258" s="84"/>
      <c r="R258" s="95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</row>
    <row r="259" spans="1:36" ht="12" customHeight="1">
      <c r="A259" s="71" t="s">
        <v>598</v>
      </c>
      <c r="B259" s="87" t="s">
        <v>599</v>
      </c>
      <c r="C259" s="91" t="s">
        <v>600</v>
      </c>
      <c r="D259" s="260">
        <v>0</v>
      </c>
      <c r="E259" s="260">
        <v>131097.60000000001</v>
      </c>
      <c r="F259" s="260">
        <v>0</v>
      </c>
      <c r="G259" s="260">
        <v>0</v>
      </c>
      <c r="H259" s="260">
        <v>0</v>
      </c>
      <c r="I259" s="260">
        <v>0</v>
      </c>
      <c r="J259" s="260">
        <v>8101125.4100000001</v>
      </c>
      <c r="K259" s="260">
        <v>0</v>
      </c>
      <c r="L259" s="260">
        <v>0</v>
      </c>
      <c r="M259" s="82">
        <v>8232223.0099999998</v>
      </c>
      <c r="N259" s="260">
        <v>0</v>
      </c>
      <c r="O259" s="83">
        <v>8232223.0099999998</v>
      </c>
      <c r="P259" s="84" t="s">
        <v>1103</v>
      </c>
      <c r="Q259" s="84"/>
      <c r="R259" s="95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</row>
    <row r="260" spans="1:36" ht="12" customHeight="1">
      <c r="A260" s="71" t="s">
        <v>601</v>
      </c>
      <c r="B260" s="266" t="s">
        <v>1186</v>
      </c>
      <c r="C260" s="267" t="s">
        <v>602</v>
      </c>
      <c r="D260" s="260">
        <v>3580912.27</v>
      </c>
      <c r="E260" s="260">
        <v>8203.94</v>
      </c>
      <c r="F260" s="260">
        <v>0</v>
      </c>
      <c r="G260" s="260">
        <v>0</v>
      </c>
      <c r="H260" s="260">
        <v>-1394</v>
      </c>
      <c r="I260" s="260">
        <v>0</v>
      </c>
      <c r="J260" s="260">
        <v>0</v>
      </c>
      <c r="K260" s="260">
        <v>0</v>
      </c>
      <c r="L260" s="260">
        <v>0</v>
      </c>
      <c r="M260" s="82">
        <v>3587722.21</v>
      </c>
      <c r="N260" s="260">
        <v>-3587722.21</v>
      </c>
      <c r="O260" s="97">
        <v>0</v>
      </c>
      <c r="P260" s="98" t="s">
        <v>1056</v>
      </c>
      <c r="Q260" s="84"/>
      <c r="R260" s="95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</row>
    <row r="261" spans="1:36" ht="12" customHeight="1">
      <c r="A261" s="71" t="s">
        <v>601</v>
      </c>
      <c r="B261" s="276" t="s">
        <v>1187</v>
      </c>
      <c r="C261" s="277" t="s">
        <v>603</v>
      </c>
      <c r="D261" s="260">
        <v>19001082.279999997</v>
      </c>
      <c r="E261" s="260">
        <v>285126.69</v>
      </c>
      <c r="F261" s="260">
        <v>0</v>
      </c>
      <c r="G261" s="260">
        <v>0</v>
      </c>
      <c r="H261" s="260">
        <v>-2458</v>
      </c>
      <c r="I261" s="260">
        <v>0</v>
      </c>
      <c r="J261" s="260">
        <v>0</v>
      </c>
      <c r="K261" s="260">
        <v>0</v>
      </c>
      <c r="L261" s="260">
        <v>0</v>
      </c>
      <c r="M261" s="82">
        <v>19283750.969999999</v>
      </c>
      <c r="N261" s="260">
        <v>0</v>
      </c>
      <c r="O261" s="83">
        <v>19283750.969999999</v>
      </c>
      <c r="P261" s="84" t="s">
        <v>1154</v>
      </c>
      <c r="Q261" s="84"/>
      <c r="R261" s="95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</row>
    <row r="262" spans="1:36" ht="12" customHeight="1">
      <c r="A262" s="71"/>
      <c r="B262" s="117"/>
      <c r="C262" s="91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3"/>
      <c r="P262" s="84"/>
      <c r="Q262" s="84"/>
      <c r="R262" s="95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</row>
    <row r="263" spans="1:36" ht="12" customHeight="1">
      <c r="A263" s="71"/>
      <c r="B263" s="104" t="s">
        <v>604</v>
      </c>
      <c r="C263" s="91"/>
      <c r="D263" s="105">
        <v>30830886.079999998</v>
      </c>
      <c r="E263" s="105">
        <v>482365912.87000006</v>
      </c>
      <c r="F263" s="105">
        <v>0</v>
      </c>
      <c r="G263" s="105">
        <v>9508157.8900000006</v>
      </c>
      <c r="H263" s="105">
        <v>711422021.41999996</v>
      </c>
      <c r="I263" s="105">
        <v>0</v>
      </c>
      <c r="J263" s="105">
        <v>20437317.609999999</v>
      </c>
      <c r="K263" s="105">
        <v>0</v>
      </c>
      <c r="L263" s="105">
        <v>0</v>
      </c>
      <c r="M263" s="105">
        <v>1254564295.8699999</v>
      </c>
      <c r="N263" s="105">
        <v>-13095880.100000001</v>
      </c>
      <c r="O263" s="105">
        <v>1241468415.77</v>
      </c>
      <c r="P263" s="84"/>
      <c r="Q263" s="84"/>
      <c r="R263" s="95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</row>
    <row r="264" spans="1:36" ht="12" customHeight="1">
      <c r="A264" s="71"/>
      <c r="B264" s="117"/>
      <c r="C264" s="91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9"/>
      <c r="P264" s="84"/>
      <c r="Q264" s="84"/>
      <c r="R264" s="95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</row>
    <row r="265" spans="1:36" ht="12" customHeight="1">
      <c r="A265" s="71"/>
      <c r="B265" s="120" t="s">
        <v>605</v>
      </c>
      <c r="C265" s="11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3"/>
      <c r="P265" s="84"/>
      <c r="Q265" s="84"/>
      <c r="R265" s="95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</row>
    <row r="266" spans="1:36" ht="12" customHeight="1">
      <c r="A266" s="71"/>
      <c r="B266" s="12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3"/>
      <c r="P266" s="84"/>
      <c r="Q266" s="84"/>
      <c r="R266" s="95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</row>
    <row r="267" spans="1:36" ht="12" customHeight="1">
      <c r="A267" s="71" t="s">
        <v>606</v>
      </c>
      <c r="B267" s="87" t="s">
        <v>607</v>
      </c>
      <c r="C267" s="91" t="s">
        <v>608</v>
      </c>
      <c r="D267" s="260">
        <v>578528.19000000006</v>
      </c>
      <c r="E267" s="260">
        <v>5396612.8599999994</v>
      </c>
      <c r="F267" s="260">
        <v>9124459.1499999985</v>
      </c>
      <c r="G267" s="260">
        <v>0</v>
      </c>
      <c r="H267" s="260">
        <v>2604389.25</v>
      </c>
      <c r="I267" s="260">
        <v>0</v>
      </c>
      <c r="J267" s="260">
        <v>978078.83</v>
      </c>
      <c r="K267" s="260">
        <v>0</v>
      </c>
      <c r="L267" s="260">
        <v>291259.21999999997</v>
      </c>
      <c r="M267" s="82">
        <v>18973327.499999996</v>
      </c>
      <c r="N267" s="260">
        <v>0</v>
      </c>
      <c r="O267" s="83">
        <v>18973327.499999996</v>
      </c>
      <c r="P267" s="84" t="s">
        <v>1098</v>
      </c>
      <c r="Q267" s="84"/>
      <c r="R267" s="95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</row>
    <row r="268" spans="1:36" ht="12" customHeight="1">
      <c r="A268" s="71" t="s">
        <v>609</v>
      </c>
      <c r="B268" s="87" t="s">
        <v>610</v>
      </c>
      <c r="C268" s="91" t="s">
        <v>611</v>
      </c>
      <c r="D268" s="260">
        <v>410498.71</v>
      </c>
      <c r="E268" s="260">
        <v>5886.9299999999994</v>
      </c>
      <c r="F268" s="260">
        <v>0</v>
      </c>
      <c r="G268" s="260">
        <v>0</v>
      </c>
      <c r="H268" s="260">
        <v>2806165.35</v>
      </c>
      <c r="I268" s="260">
        <v>0</v>
      </c>
      <c r="J268" s="260">
        <v>0</v>
      </c>
      <c r="K268" s="260">
        <v>0</v>
      </c>
      <c r="L268" s="260">
        <v>2451283</v>
      </c>
      <c r="M268" s="82">
        <v>5673833.9900000002</v>
      </c>
      <c r="N268" s="260">
        <v>0</v>
      </c>
      <c r="O268" s="83">
        <v>5673833.9900000002</v>
      </c>
      <c r="P268" s="84" t="s">
        <v>1103</v>
      </c>
      <c r="Q268" s="84"/>
      <c r="R268" s="95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</row>
    <row r="269" spans="1:36" ht="12" customHeight="1">
      <c r="A269" s="71" t="s">
        <v>612</v>
      </c>
      <c r="B269" s="87" t="s">
        <v>613</v>
      </c>
      <c r="C269" s="91" t="s">
        <v>614</v>
      </c>
      <c r="D269" s="260">
        <v>1934483.6499999997</v>
      </c>
      <c r="E269" s="260">
        <v>24415674.530000001</v>
      </c>
      <c r="F269" s="260">
        <v>1874872.8399999999</v>
      </c>
      <c r="G269" s="260">
        <v>1389200.68</v>
      </c>
      <c r="H269" s="260">
        <v>17365414.810000002</v>
      </c>
      <c r="I269" s="260">
        <v>0</v>
      </c>
      <c r="J269" s="260">
        <v>13360523.420000002</v>
      </c>
      <c r="K269" s="260">
        <v>0</v>
      </c>
      <c r="L269" s="260">
        <v>0</v>
      </c>
      <c r="M269" s="82">
        <v>60340169.930000007</v>
      </c>
      <c r="N269" s="260">
        <v>-8481914.2100000009</v>
      </c>
      <c r="O269" s="83">
        <v>51858255.720000006</v>
      </c>
      <c r="P269" s="84" t="s">
        <v>1155</v>
      </c>
      <c r="Q269" s="84"/>
      <c r="R269" s="95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</row>
    <row r="270" spans="1:36" ht="12" customHeight="1">
      <c r="A270" s="71"/>
      <c r="B270" s="87" t="s">
        <v>615</v>
      </c>
      <c r="C270" s="91" t="s">
        <v>616</v>
      </c>
      <c r="D270" s="260">
        <v>1824569.7</v>
      </c>
      <c r="E270" s="260">
        <v>14669362.920000002</v>
      </c>
      <c r="F270" s="260">
        <v>182457.45</v>
      </c>
      <c r="G270" s="260">
        <v>0</v>
      </c>
      <c r="H270" s="260">
        <v>10885663.09</v>
      </c>
      <c r="I270" s="260">
        <v>0</v>
      </c>
      <c r="J270" s="260">
        <v>380460.83</v>
      </c>
      <c r="K270" s="260">
        <v>0</v>
      </c>
      <c r="L270" s="260">
        <v>0</v>
      </c>
      <c r="M270" s="82">
        <v>27942513.989999998</v>
      </c>
      <c r="N270" s="260">
        <v>0</v>
      </c>
      <c r="O270" s="83">
        <v>27942513.989999998</v>
      </c>
      <c r="P270" s="84" t="s">
        <v>1098</v>
      </c>
      <c r="Q270" s="84"/>
      <c r="R270" s="95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</row>
    <row r="271" spans="1:36" ht="12" customHeight="1">
      <c r="A271" s="71"/>
      <c r="B271" s="87" t="s">
        <v>617</v>
      </c>
      <c r="C271" s="91" t="s">
        <v>618</v>
      </c>
      <c r="D271" s="260">
        <v>0</v>
      </c>
      <c r="E271" s="260">
        <v>130757.2</v>
      </c>
      <c r="F271" s="260">
        <v>7424.43</v>
      </c>
      <c r="G271" s="260">
        <v>0</v>
      </c>
      <c r="H271" s="260">
        <v>0</v>
      </c>
      <c r="I271" s="260">
        <v>0</v>
      </c>
      <c r="J271" s="260">
        <v>7706714.7199999997</v>
      </c>
      <c r="K271" s="260">
        <v>0</v>
      </c>
      <c r="L271" s="260">
        <v>0</v>
      </c>
      <c r="M271" s="82">
        <v>7844896.3499999996</v>
      </c>
      <c r="N271" s="260">
        <v>8481914.2100000009</v>
      </c>
      <c r="O271" s="83">
        <v>16326810.560000001</v>
      </c>
      <c r="P271" s="84" t="s">
        <v>1103</v>
      </c>
      <c r="Q271" s="84"/>
      <c r="R271" s="95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</row>
    <row r="272" spans="1:36" ht="12" customHeight="1">
      <c r="A272" s="71" t="s">
        <v>619</v>
      </c>
      <c r="B272" s="87" t="s">
        <v>620</v>
      </c>
      <c r="C272" s="91" t="s">
        <v>621</v>
      </c>
      <c r="D272" s="260">
        <v>2455427.84</v>
      </c>
      <c r="E272" s="260">
        <v>0</v>
      </c>
      <c r="F272" s="260">
        <v>0</v>
      </c>
      <c r="G272" s="260">
        <v>0</v>
      </c>
      <c r="H272" s="260">
        <v>0</v>
      </c>
      <c r="I272" s="260">
        <v>0</v>
      </c>
      <c r="J272" s="260">
        <v>0</v>
      </c>
      <c r="K272" s="260">
        <v>0</v>
      </c>
      <c r="L272" s="260">
        <v>0</v>
      </c>
      <c r="M272" s="82">
        <v>2455427.84</v>
      </c>
      <c r="N272" s="260">
        <v>-2455427.84</v>
      </c>
      <c r="O272" s="97">
        <v>0</v>
      </c>
      <c r="P272" s="98" t="s">
        <v>1056</v>
      </c>
      <c r="Q272" s="84"/>
      <c r="R272" s="95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</row>
    <row r="273" spans="1:36" ht="12" customHeight="1">
      <c r="A273" s="71" t="s">
        <v>622</v>
      </c>
      <c r="B273" s="87" t="s">
        <v>623</v>
      </c>
      <c r="C273" s="91" t="s">
        <v>624</v>
      </c>
      <c r="D273" s="260">
        <v>0</v>
      </c>
      <c r="E273" s="260">
        <v>0</v>
      </c>
      <c r="F273" s="260">
        <v>0</v>
      </c>
      <c r="G273" s="260">
        <v>0</v>
      </c>
      <c r="H273" s="260">
        <v>0</v>
      </c>
      <c r="I273" s="260">
        <v>0</v>
      </c>
      <c r="J273" s="260">
        <v>0</v>
      </c>
      <c r="K273" s="260">
        <v>0</v>
      </c>
      <c r="L273" s="260">
        <v>0</v>
      </c>
      <c r="M273" s="82">
        <v>0</v>
      </c>
      <c r="N273" s="260">
        <v>0</v>
      </c>
      <c r="O273" s="83">
        <v>0</v>
      </c>
      <c r="P273" s="84" t="s">
        <v>1155</v>
      </c>
      <c r="Q273" s="84"/>
      <c r="R273" s="95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</row>
    <row r="274" spans="1:36" ht="12" customHeight="1">
      <c r="A274" s="71" t="s">
        <v>625</v>
      </c>
      <c r="B274" s="87" t="s">
        <v>626</v>
      </c>
      <c r="C274" s="91" t="s">
        <v>627</v>
      </c>
      <c r="D274" s="260">
        <v>0</v>
      </c>
      <c r="E274" s="260">
        <v>0</v>
      </c>
      <c r="F274" s="260">
        <v>0</v>
      </c>
      <c r="G274" s="260">
        <v>0</v>
      </c>
      <c r="H274" s="260">
        <v>0</v>
      </c>
      <c r="I274" s="260">
        <v>0</v>
      </c>
      <c r="J274" s="260">
        <v>0</v>
      </c>
      <c r="K274" s="260">
        <v>0</v>
      </c>
      <c r="L274" s="260">
        <v>0</v>
      </c>
      <c r="M274" s="82">
        <v>0</v>
      </c>
      <c r="N274" s="260">
        <v>0</v>
      </c>
      <c r="O274" s="83">
        <v>0</v>
      </c>
      <c r="P274" s="84" t="s">
        <v>1098</v>
      </c>
      <c r="Q274" s="84"/>
      <c r="R274" s="95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</row>
    <row r="275" spans="1:36" ht="12" customHeight="1">
      <c r="A275" s="71" t="s">
        <v>628</v>
      </c>
      <c r="B275" s="87" t="s">
        <v>629</v>
      </c>
      <c r="C275" s="91" t="s">
        <v>630</v>
      </c>
      <c r="D275" s="260">
        <v>0</v>
      </c>
      <c r="E275" s="260">
        <v>0</v>
      </c>
      <c r="F275" s="260">
        <v>0</v>
      </c>
      <c r="G275" s="260">
        <v>0</v>
      </c>
      <c r="H275" s="260">
        <v>0</v>
      </c>
      <c r="I275" s="260">
        <v>0</v>
      </c>
      <c r="J275" s="260">
        <v>0</v>
      </c>
      <c r="K275" s="260">
        <v>0</v>
      </c>
      <c r="L275" s="260">
        <v>0</v>
      </c>
      <c r="M275" s="82">
        <v>0</v>
      </c>
      <c r="N275" s="260">
        <v>0</v>
      </c>
      <c r="O275" s="83">
        <v>0</v>
      </c>
      <c r="P275" s="84" t="s">
        <v>1103</v>
      </c>
      <c r="Q275" s="84"/>
      <c r="R275" s="95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</row>
    <row r="276" spans="1:36" ht="12" customHeight="1">
      <c r="A276" s="71"/>
      <c r="B276" s="117"/>
      <c r="C276" s="91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3"/>
      <c r="P276" s="84"/>
      <c r="Q276" s="84"/>
      <c r="R276" s="95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</row>
    <row r="277" spans="1:36" ht="12" customHeight="1">
      <c r="A277" s="71"/>
      <c r="B277" s="104" t="s">
        <v>631</v>
      </c>
      <c r="C277" s="91"/>
      <c r="D277" s="105">
        <v>7203508.0899999999</v>
      </c>
      <c r="E277" s="105">
        <v>44618294.440000005</v>
      </c>
      <c r="F277" s="105">
        <v>11189213.869999997</v>
      </c>
      <c r="G277" s="105">
        <v>1389200.68</v>
      </c>
      <c r="H277" s="105">
        <v>33661632.5</v>
      </c>
      <c r="I277" s="105">
        <v>0</v>
      </c>
      <c r="J277" s="105">
        <v>22425777.800000001</v>
      </c>
      <c r="K277" s="105">
        <v>0</v>
      </c>
      <c r="L277" s="105">
        <v>2742542.2199999997</v>
      </c>
      <c r="M277" s="105">
        <v>123230169.59999999</v>
      </c>
      <c r="N277" s="105">
        <v>-2455427.84</v>
      </c>
      <c r="O277" s="105">
        <v>120774741.76000001</v>
      </c>
      <c r="P277" s="84"/>
      <c r="Q277" s="84"/>
      <c r="R277" s="95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</row>
    <row r="278" spans="1:36" ht="12" customHeight="1">
      <c r="A278" s="71"/>
      <c r="B278" s="117"/>
      <c r="C278" s="91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9"/>
      <c r="P278" s="84"/>
      <c r="Q278" s="84"/>
      <c r="R278" s="95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2" customHeight="1">
      <c r="A279" s="71"/>
      <c r="B279" s="120" t="s">
        <v>632</v>
      </c>
      <c r="C279" s="11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3"/>
      <c r="P279" s="84"/>
      <c r="Q279" s="84"/>
      <c r="R279" s="95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</row>
    <row r="280" spans="1:36" ht="12" customHeight="1">
      <c r="A280" s="71"/>
      <c r="B280" s="124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3"/>
      <c r="P280" s="84"/>
      <c r="Q280" s="84"/>
      <c r="R280" s="95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</row>
    <row r="281" spans="1:36" ht="12" customHeight="1">
      <c r="A281" s="71" t="s">
        <v>633</v>
      </c>
      <c r="B281" s="87" t="s">
        <v>634</v>
      </c>
      <c r="C281" s="91" t="s">
        <v>635</v>
      </c>
      <c r="D281" s="260">
        <v>1021.36</v>
      </c>
      <c r="E281" s="260">
        <v>0</v>
      </c>
      <c r="F281" s="260">
        <v>20097384.960000001</v>
      </c>
      <c r="G281" s="260">
        <v>0</v>
      </c>
      <c r="H281" s="260">
        <v>0</v>
      </c>
      <c r="I281" s="260">
        <v>0</v>
      </c>
      <c r="J281" s="260">
        <v>0</v>
      </c>
      <c r="K281" s="260">
        <v>0</v>
      </c>
      <c r="L281" s="260">
        <v>0</v>
      </c>
      <c r="M281" s="82">
        <v>20098406.32</v>
      </c>
      <c r="N281" s="265">
        <v>-7300329.2200000007</v>
      </c>
      <c r="O281" s="83">
        <v>12798077.1</v>
      </c>
      <c r="P281" s="84" t="s">
        <v>1156</v>
      </c>
      <c r="Q281" s="84"/>
      <c r="R281" s="95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</row>
    <row r="282" spans="1:36" ht="12" customHeight="1">
      <c r="A282" s="71" t="s">
        <v>636</v>
      </c>
      <c r="B282" s="276" t="s">
        <v>637</v>
      </c>
      <c r="C282" s="277" t="s">
        <v>638</v>
      </c>
      <c r="D282" s="260">
        <v>42449.1</v>
      </c>
      <c r="E282" s="260">
        <v>134</v>
      </c>
      <c r="F282" s="260">
        <v>2472847.4799999995</v>
      </c>
      <c r="G282" s="260">
        <v>0</v>
      </c>
      <c r="H282" s="260">
        <v>0</v>
      </c>
      <c r="I282" s="260">
        <v>0</v>
      </c>
      <c r="J282" s="260">
        <v>0</v>
      </c>
      <c r="K282" s="260">
        <v>0</v>
      </c>
      <c r="L282" s="260">
        <v>0</v>
      </c>
      <c r="M282" s="82">
        <v>2515430.5799999996</v>
      </c>
      <c r="N282" s="260">
        <v>0</v>
      </c>
      <c r="O282" s="83">
        <v>2515430.5799999996</v>
      </c>
      <c r="P282" s="84" t="s">
        <v>1156</v>
      </c>
      <c r="Q282" s="84"/>
      <c r="R282" s="95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</row>
    <row r="283" spans="1:36" ht="12" customHeight="1">
      <c r="A283" s="71" t="s">
        <v>639</v>
      </c>
      <c r="B283" s="87" t="s">
        <v>640</v>
      </c>
      <c r="C283" s="91" t="s">
        <v>641</v>
      </c>
      <c r="D283" s="260">
        <v>8970</v>
      </c>
      <c r="E283" s="260">
        <v>0</v>
      </c>
      <c r="F283" s="260">
        <v>1731955.43</v>
      </c>
      <c r="G283" s="260">
        <v>0</v>
      </c>
      <c r="H283" s="260">
        <v>0</v>
      </c>
      <c r="I283" s="260">
        <v>0</v>
      </c>
      <c r="J283" s="260">
        <v>0</v>
      </c>
      <c r="K283" s="260">
        <v>0</v>
      </c>
      <c r="L283" s="260">
        <v>0</v>
      </c>
      <c r="M283" s="82">
        <v>1740925.43</v>
      </c>
      <c r="N283" s="260">
        <v>0</v>
      </c>
      <c r="O283" s="83">
        <v>1740925.43</v>
      </c>
      <c r="P283" s="84" t="s">
        <v>1156</v>
      </c>
      <c r="Q283" s="84"/>
      <c r="R283" s="95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</row>
    <row r="284" spans="1:36" ht="12" customHeight="1">
      <c r="A284" s="71" t="s">
        <v>642</v>
      </c>
      <c r="B284" s="87" t="s">
        <v>643</v>
      </c>
      <c r="C284" s="91" t="s">
        <v>644</v>
      </c>
      <c r="D284" s="260">
        <v>315670.95999999996</v>
      </c>
      <c r="E284" s="260">
        <v>0</v>
      </c>
      <c r="F284" s="260">
        <v>5944519.7199999997</v>
      </c>
      <c r="G284" s="260">
        <v>0</v>
      </c>
      <c r="H284" s="260">
        <v>0</v>
      </c>
      <c r="I284" s="260">
        <v>0</v>
      </c>
      <c r="J284" s="260">
        <v>0</v>
      </c>
      <c r="K284" s="260">
        <v>0</v>
      </c>
      <c r="L284" s="260">
        <v>0</v>
      </c>
      <c r="M284" s="82">
        <v>6260190.6799999997</v>
      </c>
      <c r="N284" s="260">
        <v>0</v>
      </c>
      <c r="O284" s="83">
        <v>6260190.6799999997</v>
      </c>
      <c r="P284" s="84" t="s">
        <v>1156</v>
      </c>
      <c r="Q284" s="84"/>
      <c r="R284" s="95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</row>
    <row r="285" spans="1:36" ht="12" customHeight="1">
      <c r="A285" s="71" t="s">
        <v>645</v>
      </c>
      <c r="B285" s="87" t="s">
        <v>1017</v>
      </c>
      <c r="C285" s="91" t="s">
        <v>646</v>
      </c>
      <c r="D285" s="260">
        <v>8139134.919999999</v>
      </c>
      <c r="E285" s="260">
        <v>212296.55</v>
      </c>
      <c r="F285" s="260">
        <v>8029742.0499999998</v>
      </c>
      <c r="G285" s="260">
        <v>0</v>
      </c>
      <c r="H285" s="260">
        <v>0</v>
      </c>
      <c r="I285" s="260">
        <v>0</v>
      </c>
      <c r="J285" s="260">
        <v>148657.63</v>
      </c>
      <c r="K285" s="260">
        <v>0</v>
      </c>
      <c r="L285" s="260">
        <v>-98972.25</v>
      </c>
      <c r="M285" s="82">
        <v>16430858.9</v>
      </c>
      <c r="N285" s="260">
        <v>0</v>
      </c>
      <c r="O285" s="83">
        <v>16430858.9</v>
      </c>
      <c r="P285" s="84" t="s">
        <v>1104</v>
      </c>
      <c r="Q285" s="84"/>
      <c r="R285" s="95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</row>
    <row r="286" spans="1:36" ht="12" customHeight="1">
      <c r="A286" s="71"/>
      <c r="B286" s="87" t="s">
        <v>1018</v>
      </c>
      <c r="C286" s="91" t="s">
        <v>1019</v>
      </c>
      <c r="D286" s="260">
        <v>4219387.04</v>
      </c>
      <c r="E286" s="260">
        <v>0</v>
      </c>
      <c r="F286" s="260">
        <v>1345761.3599999999</v>
      </c>
      <c r="G286" s="260">
        <v>154759.5</v>
      </c>
      <c r="H286" s="260">
        <v>0</v>
      </c>
      <c r="I286" s="260">
        <v>0</v>
      </c>
      <c r="J286" s="260">
        <v>0</v>
      </c>
      <c r="K286" s="260">
        <v>0</v>
      </c>
      <c r="L286" s="260">
        <v>123065.26</v>
      </c>
      <c r="M286" s="82">
        <v>5842973.1600000001</v>
      </c>
      <c r="N286" s="260">
        <v>0</v>
      </c>
      <c r="O286" s="83">
        <v>5842973.1600000001</v>
      </c>
      <c r="P286" s="84" t="s">
        <v>1104</v>
      </c>
      <c r="Q286" s="84"/>
      <c r="R286" s="95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</row>
    <row r="287" spans="1:36" ht="12" customHeight="1">
      <c r="A287" s="71" t="s">
        <v>647</v>
      </c>
      <c r="B287" s="87" t="s">
        <v>648</v>
      </c>
      <c r="C287" s="91" t="s">
        <v>649</v>
      </c>
      <c r="D287" s="260">
        <v>5104092.75</v>
      </c>
      <c r="E287" s="260">
        <v>2126901.5300000003</v>
      </c>
      <c r="F287" s="260">
        <v>13204021.109999999</v>
      </c>
      <c r="G287" s="260">
        <v>9315</v>
      </c>
      <c r="H287" s="260">
        <v>0</v>
      </c>
      <c r="I287" s="260">
        <v>0</v>
      </c>
      <c r="J287" s="260">
        <v>0</v>
      </c>
      <c r="K287" s="260">
        <v>0</v>
      </c>
      <c r="L287" s="260">
        <v>0</v>
      </c>
      <c r="M287" s="82">
        <v>20444330.390000001</v>
      </c>
      <c r="N287" s="260">
        <v>0</v>
      </c>
      <c r="O287" s="83">
        <v>20444330.390000001</v>
      </c>
      <c r="P287" s="84" t="s">
        <v>1105</v>
      </c>
      <c r="Q287" s="84"/>
      <c r="R287" s="95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</row>
    <row r="288" spans="1:36" ht="11.25" customHeight="1">
      <c r="A288" s="71" t="s">
        <v>650</v>
      </c>
      <c r="B288" s="87" t="s">
        <v>651</v>
      </c>
      <c r="C288" s="91" t="s">
        <v>652</v>
      </c>
      <c r="D288" s="260">
        <v>0</v>
      </c>
      <c r="E288" s="260">
        <v>0</v>
      </c>
      <c r="F288" s="260">
        <v>0</v>
      </c>
      <c r="G288" s="260">
        <v>0</v>
      </c>
      <c r="H288" s="260">
        <v>0</v>
      </c>
      <c r="I288" s="260">
        <v>0</v>
      </c>
      <c r="J288" s="260">
        <v>0</v>
      </c>
      <c r="K288" s="260">
        <v>0</v>
      </c>
      <c r="L288" s="260">
        <v>0</v>
      </c>
      <c r="M288" s="82">
        <v>0</v>
      </c>
      <c r="N288" s="260">
        <v>0</v>
      </c>
      <c r="O288" s="83">
        <v>0</v>
      </c>
      <c r="P288" s="84"/>
      <c r="Q288" s="84"/>
      <c r="R288" s="95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</row>
    <row r="289" spans="1:36" ht="12" customHeight="1">
      <c r="A289" s="71" t="s">
        <v>653</v>
      </c>
      <c r="B289" s="87" t="s">
        <v>654</v>
      </c>
      <c r="C289" s="91" t="s">
        <v>655</v>
      </c>
      <c r="D289" s="260">
        <v>259385.67</v>
      </c>
      <c r="E289" s="260">
        <v>446893.95999999996</v>
      </c>
      <c r="F289" s="260">
        <v>733710.6599999998</v>
      </c>
      <c r="G289" s="260">
        <v>0</v>
      </c>
      <c r="H289" s="260">
        <v>0</v>
      </c>
      <c r="I289" s="260">
        <v>0</v>
      </c>
      <c r="J289" s="260">
        <v>0</v>
      </c>
      <c r="K289" s="260">
        <v>0</v>
      </c>
      <c r="L289" s="260">
        <v>0</v>
      </c>
      <c r="M289" s="82">
        <v>1439990.2899999998</v>
      </c>
      <c r="N289" s="260">
        <v>0</v>
      </c>
      <c r="O289" s="83">
        <v>1439990.2899999998</v>
      </c>
      <c r="P289" s="84" t="s">
        <v>1105</v>
      </c>
      <c r="Q289" s="84"/>
      <c r="R289" s="95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</row>
    <row r="290" spans="1:36" ht="12" customHeight="1">
      <c r="A290" s="71" t="s">
        <v>656</v>
      </c>
      <c r="B290" s="276" t="s">
        <v>657</v>
      </c>
      <c r="C290" s="277" t="s">
        <v>658</v>
      </c>
      <c r="D290" s="260">
        <v>397844.38</v>
      </c>
      <c r="E290" s="260">
        <v>274</v>
      </c>
      <c r="F290" s="260">
        <v>1742784.26</v>
      </c>
      <c r="G290" s="260">
        <v>0</v>
      </c>
      <c r="H290" s="260">
        <v>0</v>
      </c>
      <c r="I290" s="260">
        <v>0</v>
      </c>
      <c r="J290" s="260">
        <v>122454</v>
      </c>
      <c r="K290" s="260">
        <v>0</v>
      </c>
      <c r="L290" s="260">
        <v>0</v>
      </c>
      <c r="M290" s="82">
        <v>2263356.64</v>
      </c>
      <c r="N290" s="260">
        <v>-2263356.64</v>
      </c>
      <c r="O290" s="97">
        <v>0</v>
      </c>
      <c r="P290" s="98" t="s">
        <v>1056</v>
      </c>
      <c r="Q290" s="84"/>
      <c r="R290" s="95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</row>
    <row r="291" spans="1:36" ht="12" customHeight="1">
      <c r="A291" s="71"/>
      <c r="B291" s="117"/>
      <c r="C291" s="91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3"/>
      <c r="P291" s="84"/>
      <c r="Q291" s="84"/>
      <c r="R291" s="95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</row>
    <row r="292" spans="1:36" ht="12" customHeight="1">
      <c r="A292" s="71"/>
      <c r="B292" s="104" t="s">
        <v>659</v>
      </c>
      <c r="C292" s="91"/>
      <c r="D292" s="105">
        <v>18487956.18</v>
      </c>
      <c r="E292" s="105">
        <v>2786500.04</v>
      </c>
      <c r="F292" s="105">
        <v>55302727.029999994</v>
      </c>
      <c r="G292" s="105">
        <v>164074.5</v>
      </c>
      <c r="H292" s="105">
        <v>0</v>
      </c>
      <c r="I292" s="105">
        <v>0</v>
      </c>
      <c r="J292" s="105">
        <v>271111.63</v>
      </c>
      <c r="K292" s="105">
        <v>0</v>
      </c>
      <c r="L292" s="105">
        <v>24093.009999999995</v>
      </c>
      <c r="M292" s="268">
        <v>77036462.390000001</v>
      </c>
      <c r="N292" s="125">
        <v>-9563685.8600000013</v>
      </c>
      <c r="O292" s="105">
        <v>67472776.530000001</v>
      </c>
      <c r="P292" s="84"/>
      <c r="Q292" s="84"/>
      <c r="R292" s="95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</row>
    <row r="293" spans="1:36" ht="12" customHeight="1">
      <c r="A293" s="71"/>
      <c r="B293" s="117"/>
      <c r="C293" s="91"/>
      <c r="D293" s="108"/>
      <c r="E293" s="108"/>
      <c r="F293" s="108"/>
      <c r="G293" s="108"/>
      <c r="H293" s="108"/>
      <c r="I293" s="108"/>
      <c r="J293" s="108"/>
      <c r="K293" s="108"/>
      <c r="L293" s="108"/>
      <c r="M293" s="82"/>
      <c r="N293" s="82"/>
      <c r="O293" s="109"/>
      <c r="P293" s="84"/>
      <c r="Q293" s="84"/>
      <c r="R293" s="95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</row>
    <row r="294" spans="1:36" ht="12" customHeight="1">
      <c r="A294" s="71" t="s">
        <v>660</v>
      </c>
      <c r="B294" s="87" t="s">
        <v>661</v>
      </c>
      <c r="C294" s="91" t="s">
        <v>662</v>
      </c>
      <c r="D294" s="260">
        <v>0</v>
      </c>
      <c r="E294" s="260">
        <v>645134</v>
      </c>
      <c r="F294" s="260">
        <v>0</v>
      </c>
      <c r="G294" s="260">
        <v>2898905.73</v>
      </c>
      <c r="H294" s="260">
        <v>0</v>
      </c>
      <c r="I294" s="260">
        <v>0</v>
      </c>
      <c r="J294" s="260">
        <v>0</v>
      </c>
      <c r="K294" s="260">
        <v>0</v>
      </c>
      <c r="L294" s="260">
        <v>0</v>
      </c>
      <c r="M294" s="82">
        <v>3544039.73</v>
      </c>
      <c r="N294" s="260">
        <v>0</v>
      </c>
      <c r="O294" s="126">
        <v>3544039.73</v>
      </c>
      <c r="P294" s="84" t="s">
        <v>1106</v>
      </c>
      <c r="Q294" s="84"/>
      <c r="R294" s="95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</row>
    <row r="295" spans="1:36" ht="12" customHeight="1">
      <c r="A295" s="71"/>
      <c r="B295" s="117" t="s">
        <v>663</v>
      </c>
      <c r="C295" s="91" t="s">
        <v>663</v>
      </c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8"/>
      <c r="P295" s="84"/>
      <c r="Q295" s="84"/>
      <c r="R295" s="95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</row>
    <row r="296" spans="1:36" ht="12" customHeight="1">
      <c r="A296" s="71"/>
      <c r="B296" s="104" t="s">
        <v>664</v>
      </c>
      <c r="C296" s="91"/>
      <c r="D296" s="129">
        <v>0</v>
      </c>
      <c r="E296" s="129">
        <v>645134</v>
      </c>
      <c r="F296" s="129">
        <v>0</v>
      </c>
      <c r="G296" s="129">
        <v>2898905.73</v>
      </c>
      <c r="H296" s="129">
        <v>0</v>
      </c>
      <c r="I296" s="129">
        <v>0</v>
      </c>
      <c r="J296" s="129">
        <v>0</v>
      </c>
      <c r="K296" s="129">
        <v>0</v>
      </c>
      <c r="L296" s="129">
        <v>0</v>
      </c>
      <c r="M296" s="129">
        <v>3544039.73</v>
      </c>
      <c r="N296" s="129">
        <v>0</v>
      </c>
      <c r="O296" s="129">
        <v>3544039.73</v>
      </c>
      <c r="P296" s="84"/>
      <c r="Q296" s="84"/>
      <c r="R296" s="95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</row>
    <row r="297" spans="1:36" ht="12" customHeight="1">
      <c r="A297" s="71"/>
      <c r="B297" s="117"/>
      <c r="C297" s="91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9"/>
      <c r="P297" s="84"/>
      <c r="Q297" s="84"/>
      <c r="R297" s="95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</row>
    <row r="298" spans="1:36" ht="12" customHeight="1">
      <c r="A298" s="71"/>
      <c r="B298" s="120" t="s">
        <v>665</v>
      </c>
      <c r="C298" s="11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3"/>
      <c r="P298" s="84"/>
      <c r="Q298" s="84"/>
      <c r="R298" s="95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</row>
    <row r="299" spans="1:36" ht="12" customHeight="1">
      <c r="A299" s="71"/>
      <c r="B299" s="124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3"/>
      <c r="P299" s="84"/>
      <c r="Q299" s="84"/>
      <c r="R299" s="95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</row>
    <row r="300" spans="1:36" ht="12" customHeight="1">
      <c r="A300" s="71" t="s">
        <v>666</v>
      </c>
      <c r="B300" s="87" t="s">
        <v>667</v>
      </c>
      <c r="C300" s="91" t="s">
        <v>668</v>
      </c>
      <c r="D300" s="260">
        <v>21334530.59</v>
      </c>
      <c r="E300" s="260">
        <v>769369.40999999992</v>
      </c>
      <c r="F300" s="260">
        <v>2701172.92</v>
      </c>
      <c r="G300" s="260">
        <v>982552.17999999993</v>
      </c>
      <c r="H300" s="260">
        <v>332556.76</v>
      </c>
      <c r="I300" s="260">
        <v>0</v>
      </c>
      <c r="J300" s="260">
        <v>16306340.49</v>
      </c>
      <c r="K300" s="260">
        <v>4151.71</v>
      </c>
      <c r="L300" s="260">
        <v>33868.83</v>
      </c>
      <c r="M300" s="82">
        <v>42464542.890000001</v>
      </c>
      <c r="N300" s="260">
        <v>0</v>
      </c>
      <c r="O300" s="83">
        <v>42464542.890000001</v>
      </c>
      <c r="P300" s="84" t="s">
        <v>1107</v>
      </c>
      <c r="Q300" s="84"/>
      <c r="R300" s="95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</row>
    <row r="301" spans="1:36" ht="12" customHeight="1">
      <c r="A301" s="71" t="s">
        <v>669</v>
      </c>
      <c r="B301" s="87" t="s">
        <v>670</v>
      </c>
      <c r="C301" s="91" t="s">
        <v>671</v>
      </c>
      <c r="D301" s="260">
        <v>3618195.88</v>
      </c>
      <c r="E301" s="260">
        <v>140998.45000000001</v>
      </c>
      <c r="F301" s="260">
        <v>1266946.3500000001</v>
      </c>
      <c r="G301" s="260">
        <v>14308351.899999999</v>
      </c>
      <c r="H301" s="260">
        <v>104071.17</v>
      </c>
      <c r="I301" s="260">
        <v>0</v>
      </c>
      <c r="J301" s="260">
        <v>3903679.11</v>
      </c>
      <c r="K301" s="260">
        <v>2931.33</v>
      </c>
      <c r="L301" s="260">
        <v>0</v>
      </c>
      <c r="M301" s="82">
        <v>23345174.189999998</v>
      </c>
      <c r="N301" s="260">
        <v>0</v>
      </c>
      <c r="O301" s="83">
        <v>23345174.189999998</v>
      </c>
      <c r="P301" s="84" t="s">
        <v>1157</v>
      </c>
      <c r="Q301" s="84"/>
      <c r="R301" s="95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</row>
    <row r="302" spans="1:36" ht="12" customHeight="1">
      <c r="A302" s="71" t="s">
        <v>672</v>
      </c>
      <c r="B302" s="87" t="s">
        <v>673</v>
      </c>
      <c r="C302" s="91" t="s">
        <v>674</v>
      </c>
      <c r="D302" s="260">
        <v>176458.02</v>
      </c>
      <c r="E302" s="260">
        <v>1840.5</v>
      </c>
      <c r="F302" s="260">
        <v>28318.15</v>
      </c>
      <c r="G302" s="260">
        <v>24913.09</v>
      </c>
      <c r="H302" s="260">
        <v>6910</v>
      </c>
      <c r="I302" s="260">
        <v>0</v>
      </c>
      <c r="J302" s="260">
        <v>0</v>
      </c>
      <c r="K302" s="260">
        <v>0</v>
      </c>
      <c r="L302" s="260">
        <v>0</v>
      </c>
      <c r="M302" s="82">
        <v>238439.75999999998</v>
      </c>
      <c r="N302" s="260">
        <v>0</v>
      </c>
      <c r="O302" s="83">
        <v>238439.75999999998</v>
      </c>
      <c r="P302" s="84" t="s">
        <v>1108</v>
      </c>
      <c r="Q302" s="84"/>
      <c r="R302" s="95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</row>
    <row r="303" spans="1:36" ht="12" customHeight="1">
      <c r="A303" s="71" t="s">
        <v>675</v>
      </c>
      <c r="B303" s="87" t="s">
        <v>676</v>
      </c>
      <c r="C303" s="91" t="s">
        <v>677</v>
      </c>
      <c r="D303" s="260">
        <v>5997671.4800000004</v>
      </c>
      <c r="E303" s="260">
        <v>2071806.4000000001</v>
      </c>
      <c r="F303" s="260">
        <v>2704009.19</v>
      </c>
      <c r="G303" s="260">
        <v>250.17999999999756</v>
      </c>
      <c r="H303" s="260">
        <v>1480706.2499999998</v>
      </c>
      <c r="I303" s="260">
        <v>4534.01</v>
      </c>
      <c r="J303" s="260">
        <v>555808.92999999993</v>
      </c>
      <c r="K303" s="260">
        <v>0</v>
      </c>
      <c r="L303" s="260">
        <v>0</v>
      </c>
      <c r="M303" s="82">
        <v>12814786.439999999</v>
      </c>
      <c r="N303" s="260">
        <v>0</v>
      </c>
      <c r="O303" s="83">
        <v>12814786.439999999</v>
      </c>
      <c r="P303" s="84" t="s">
        <v>1108</v>
      </c>
      <c r="Q303" s="84"/>
      <c r="R303" s="95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</row>
    <row r="304" spans="1:36" ht="12" customHeight="1">
      <c r="A304" s="71"/>
      <c r="B304" s="117"/>
      <c r="C304" s="91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3"/>
      <c r="P304" s="84"/>
      <c r="Q304" s="84"/>
      <c r="R304" s="95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</row>
    <row r="305" spans="1:36" ht="12" customHeight="1">
      <c r="A305" s="71"/>
      <c r="B305" s="104" t="s">
        <v>678</v>
      </c>
      <c r="C305" s="91"/>
      <c r="D305" s="105">
        <v>31126855.969999999</v>
      </c>
      <c r="E305" s="105">
        <v>2984014.76</v>
      </c>
      <c r="F305" s="105">
        <v>6700446.6099999994</v>
      </c>
      <c r="G305" s="105">
        <v>15316067.349999998</v>
      </c>
      <c r="H305" s="105">
        <v>1924244.1799999997</v>
      </c>
      <c r="I305" s="105">
        <v>4534.01</v>
      </c>
      <c r="J305" s="105">
        <v>20765828.530000001</v>
      </c>
      <c r="K305" s="105">
        <v>7083.04</v>
      </c>
      <c r="L305" s="105">
        <v>33868.83</v>
      </c>
      <c r="M305" s="105">
        <v>78862943.280000001</v>
      </c>
      <c r="N305" s="105">
        <v>0</v>
      </c>
      <c r="O305" s="105">
        <v>78862943.280000001</v>
      </c>
      <c r="P305" s="84"/>
      <c r="Q305" s="84"/>
      <c r="R305" s="95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</row>
    <row r="306" spans="1:36" ht="12" customHeight="1">
      <c r="A306" s="71"/>
      <c r="B306" s="117"/>
      <c r="C306" s="91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9"/>
      <c r="P306" s="84"/>
      <c r="Q306" s="84"/>
      <c r="R306" s="95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</row>
    <row r="307" spans="1:36" ht="12" customHeight="1">
      <c r="A307" s="71"/>
      <c r="B307" s="120" t="s">
        <v>679</v>
      </c>
      <c r="C307" s="11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3"/>
      <c r="P307" s="84"/>
      <c r="Q307" s="84"/>
      <c r="R307" s="95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</row>
    <row r="308" spans="1:36" ht="12" customHeight="1">
      <c r="A308" s="71"/>
      <c r="B308" s="124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3"/>
      <c r="P308" s="84"/>
      <c r="Q308" s="84"/>
      <c r="R308" s="95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</row>
    <row r="309" spans="1:36" ht="12" customHeight="1">
      <c r="A309" s="71" t="s">
        <v>680</v>
      </c>
      <c r="B309" s="278" t="s">
        <v>1188</v>
      </c>
      <c r="C309" s="277" t="s">
        <v>1189</v>
      </c>
      <c r="D309" s="260">
        <v>62624.219999999994</v>
      </c>
      <c r="E309" s="260">
        <v>1028576.2600000001</v>
      </c>
      <c r="F309" s="260">
        <v>0</v>
      </c>
      <c r="G309" s="260">
        <v>0</v>
      </c>
      <c r="H309" s="260">
        <v>0</v>
      </c>
      <c r="I309" s="260">
        <v>0</v>
      </c>
      <c r="J309" s="260">
        <v>791334.87</v>
      </c>
      <c r="K309" s="260">
        <v>16593116.57</v>
      </c>
      <c r="L309" s="260">
        <v>0</v>
      </c>
      <c r="M309" s="82">
        <v>18475651.920000002</v>
      </c>
      <c r="N309" s="260">
        <v>-18475651.919999998</v>
      </c>
      <c r="O309" s="97">
        <v>0</v>
      </c>
      <c r="P309" s="98" t="s">
        <v>1056</v>
      </c>
      <c r="Q309" s="84"/>
      <c r="R309" s="95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</row>
    <row r="310" spans="1:36" ht="12" customHeight="1">
      <c r="A310" s="71" t="s">
        <v>681</v>
      </c>
      <c r="B310" s="278" t="s">
        <v>1190</v>
      </c>
      <c r="C310" s="277" t="s">
        <v>1191</v>
      </c>
      <c r="D310" s="260">
        <v>11107680.870000001</v>
      </c>
      <c r="E310" s="260">
        <v>14545034.870000001</v>
      </c>
      <c r="F310" s="260">
        <v>8414736.4000000004</v>
      </c>
      <c r="G310" s="260">
        <v>1309642.1399999999</v>
      </c>
      <c r="H310" s="260">
        <v>8584468.9100000001</v>
      </c>
      <c r="I310" s="260">
        <v>0</v>
      </c>
      <c r="J310" s="260">
        <v>118311249.17</v>
      </c>
      <c r="K310" s="260">
        <v>651907.09000000008</v>
      </c>
      <c r="L310" s="260">
        <v>18758176.359999999</v>
      </c>
      <c r="M310" s="82">
        <v>181682895.81</v>
      </c>
      <c r="N310" s="260">
        <v>-181682895.81000003</v>
      </c>
      <c r="O310" s="97">
        <v>0</v>
      </c>
      <c r="P310" s="98" t="s">
        <v>1056</v>
      </c>
      <c r="Q310" s="84"/>
      <c r="R310" s="95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</row>
    <row r="311" spans="1:36" ht="12" customHeight="1">
      <c r="A311" s="71" t="s">
        <v>682</v>
      </c>
      <c r="B311" s="87" t="s">
        <v>683</v>
      </c>
      <c r="C311" s="91" t="s">
        <v>684</v>
      </c>
      <c r="D311" s="260">
        <v>65496.639999999999</v>
      </c>
      <c r="E311" s="260">
        <v>0</v>
      </c>
      <c r="F311" s="260">
        <v>0</v>
      </c>
      <c r="G311" s="260">
        <v>0</v>
      </c>
      <c r="H311" s="260">
        <v>0</v>
      </c>
      <c r="I311" s="260">
        <v>0</v>
      </c>
      <c r="J311" s="260">
        <v>0</v>
      </c>
      <c r="K311" s="260">
        <v>0</v>
      </c>
      <c r="L311" s="260">
        <v>-57378.33</v>
      </c>
      <c r="M311" s="82">
        <v>8118.3099999999977</v>
      </c>
      <c r="N311" s="260">
        <v>0</v>
      </c>
      <c r="O311" s="83">
        <v>8118.3099999999977</v>
      </c>
      <c r="P311" s="84" t="s">
        <v>1103</v>
      </c>
      <c r="Q311" s="84"/>
      <c r="R311" s="95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</row>
    <row r="312" spans="1:36" ht="12" customHeight="1">
      <c r="A312" s="71"/>
      <c r="B312" s="87" t="s">
        <v>685</v>
      </c>
      <c r="C312" s="91" t="s">
        <v>686</v>
      </c>
      <c r="D312" s="260">
        <v>38669.990000000005</v>
      </c>
      <c r="E312" s="260">
        <v>0</v>
      </c>
      <c r="F312" s="260">
        <v>-315.38</v>
      </c>
      <c r="G312" s="260">
        <v>0</v>
      </c>
      <c r="H312" s="260">
        <v>0</v>
      </c>
      <c r="I312" s="260">
        <v>0</v>
      </c>
      <c r="J312" s="260">
        <v>9560.25</v>
      </c>
      <c r="K312" s="260">
        <v>0</v>
      </c>
      <c r="L312" s="260">
        <v>4841695.08</v>
      </c>
      <c r="M312" s="82">
        <v>4889609.9400000004</v>
      </c>
      <c r="N312" s="260">
        <v>0</v>
      </c>
      <c r="O312" s="83">
        <v>4889609.9400000004</v>
      </c>
      <c r="P312" s="84" t="s">
        <v>1158</v>
      </c>
      <c r="Q312" s="84"/>
      <c r="R312" s="95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</row>
    <row r="313" spans="1:36" ht="12" customHeight="1">
      <c r="A313" s="71" t="s">
        <v>687</v>
      </c>
      <c r="B313" s="87" t="s">
        <v>688</v>
      </c>
      <c r="C313" s="91" t="s">
        <v>689</v>
      </c>
      <c r="D313" s="260">
        <v>556972.65999999992</v>
      </c>
      <c r="E313" s="260">
        <v>0</v>
      </c>
      <c r="F313" s="260">
        <v>0</v>
      </c>
      <c r="G313" s="260">
        <v>0</v>
      </c>
      <c r="H313" s="260">
        <v>0</v>
      </c>
      <c r="I313" s="260">
        <v>0</v>
      </c>
      <c r="J313" s="260">
        <v>4910869.7</v>
      </c>
      <c r="K313" s="260">
        <v>0</v>
      </c>
      <c r="L313" s="260">
        <v>-4858543.2</v>
      </c>
      <c r="M313" s="82">
        <v>609299.16000000015</v>
      </c>
      <c r="N313" s="260">
        <v>0</v>
      </c>
      <c r="O313" s="83">
        <v>609299.16000000015</v>
      </c>
      <c r="P313" s="84" t="s">
        <v>1159</v>
      </c>
      <c r="Q313" s="84"/>
      <c r="R313" s="11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</row>
    <row r="314" spans="1:36" ht="12" customHeight="1">
      <c r="A314" s="71"/>
      <c r="B314" s="87" t="s">
        <v>690</v>
      </c>
      <c r="C314" s="91" t="s">
        <v>691</v>
      </c>
      <c r="D314" s="260">
        <v>1401286.23</v>
      </c>
      <c r="E314" s="260">
        <v>0</v>
      </c>
      <c r="F314" s="260">
        <v>0</v>
      </c>
      <c r="G314" s="260">
        <v>0</v>
      </c>
      <c r="H314" s="260">
        <v>0</v>
      </c>
      <c r="I314" s="260">
        <v>0</v>
      </c>
      <c r="J314" s="260">
        <v>15485564.83</v>
      </c>
      <c r="K314" s="260">
        <v>0</v>
      </c>
      <c r="L314" s="260">
        <v>0</v>
      </c>
      <c r="M314" s="82">
        <v>16886851.059999999</v>
      </c>
      <c r="N314" s="260">
        <v>0</v>
      </c>
      <c r="O314" s="83">
        <v>16886851.059999999</v>
      </c>
      <c r="P314" s="84" t="s">
        <v>1159</v>
      </c>
      <c r="Q314" s="84"/>
      <c r="R314" s="11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</row>
    <row r="315" spans="1:36" ht="12" customHeight="1">
      <c r="A315" s="71"/>
      <c r="B315" s="87" t="s">
        <v>1109</v>
      </c>
      <c r="C315" s="91" t="s">
        <v>1110</v>
      </c>
      <c r="D315" s="260">
        <v>84878055.5</v>
      </c>
      <c r="E315" s="260">
        <v>16294885.329999998</v>
      </c>
      <c r="F315" s="260">
        <v>6685545.9099999992</v>
      </c>
      <c r="G315" s="260">
        <v>0</v>
      </c>
      <c r="H315" s="260">
        <v>2449201.7199999997</v>
      </c>
      <c r="I315" s="260">
        <v>0</v>
      </c>
      <c r="J315" s="260">
        <v>6224106.2200000007</v>
      </c>
      <c r="K315" s="260">
        <v>0</v>
      </c>
      <c r="L315" s="260">
        <v>0</v>
      </c>
      <c r="M315" s="82">
        <v>116531794.67999999</v>
      </c>
      <c r="N315" s="260">
        <v>-117050482.86999999</v>
      </c>
      <c r="O315" s="97">
        <v>-518688.18999999762</v>
      </c>
      <c r="P315" s="98" t="s">
        <v>1056</v>
      </c>
      <c r="Q315" s="84"/>
      <c r="R315" s="11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</row>
    <row r="316" spans="1:36" ht="12" customHeight="1">
      <c r="A316" s="71" t="s">
        <v>692</v>
      </c>
      <c r="B316" s="87" t="s">
        <v>693</v>
      </c>
      <c r="C316" s="91" t="s">
        <v>694</v>
      </c>
      <c r="D316" s="260">
        <v>1990890.11</v>
      </c>
      <c r="E316" s="260">
        <v>299936.29000000015</v>
      </c>
      <c r="F316" s="260">
        <v>-238370.48999999996</v>
      </c>
      <c r="G316" s="260">
        <v>2306.48</v>
      </c>
      <c r="H316" s="260">
        <v>-1089406.58</v>
      </c>
      <c r="I316" s="260">
        <v>0</v>
      </c>
      <c r="J316" s="260">
        <v>-95861.87</v>
      </c>
      <c r="K316" s="260">
        <v>0</v>
      </c>
      <c r="L316" s="260">
        <v>22897.73</v>
      </c>
      <c r="M316" s="82">
        <v>892391.67000000027</v>
      </c>
      <c r="N316" s="260">
        <v>677388.53</v>
      </c>
      <c r="O316" s="83">
        <v>1569780.2000000002</v>
      </c>
      <c r="P316" s="84" t="s">
        <v>1108</v>
      </c>
      <c r="Q316" s="84"/>
      <c r="R316" s="11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</row>
    <row r="317" spans="1:36" ht="12" customHeight="1">
      <c r="A317" s="71" t="s">
        <v>695</v>
      </c>
      <c r="B317" s="87" t="s">
        <v>696</v>
      </c>
      <c r="C317" s="91" t="s">
        <v>697</v>
      </c>
      <c r="D317" s="260">
        <v>0</v>
      </c>
      <c r="E317" s="260">
        <v>0</v>
      </c>
      <c r="F317" s="260">
        <v>0</v>
      </c>
      <c r="G317" s="260">
        <v>0</v>
      </c>
      <c r="H317" s="260">
        <v>0</v>
      </c>
      <c r="I317" s="260">
        <v>0</v>
      </c>
      <c r="J317" s="260">
        <v>0</v>
      </c>
      <c r="K317" s="260">
        <v>0</v>
      </c>
      <c r="L317" s="260">
        <v>0</v>
      </c>
      <c r="M317" s="82">
        <v>0</v>
      </c>
      <c r="N317" s="260">
        <v>0</v>
      </c>
      <c r="O317" s="83">
        <v>0</v>
      </c>
      <c r="P317" s="84" t="s">
        <v>1108</v>
      </c>
      <c r="Q317" s="84"/>
      <c r="R317" s="95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</row>
    <row r="318" spans="1:36" ht="12" customHeight="1">
      <c r="A318" s="71" t="s">
        <v>698</v>
      </c>
      <c r="B318" s="87" t="s">
        <v>699</v>
      </c>
      <c r="C318" s="91" t="s">
        <v>700</v>
      </c>
      <c r="D318" s="260">
        <v>-10140.180000000002</v>
      </c>
      <c r="E318" s="260">
        <v>-229.51</v>
      </c>
      <c r="F318" s="260">
        <v>3952.3</v>
      </c>
      <c r="G318" s="260">
        <v>0</v>
      </c>
      <c r="H318" s="260">
        <v>0</v>
      </c>
      <c r="I318" s="260">
        <v>0</v>
      </c>
      <c r="J318" s="260">
        <v>0</v>
      </c>
      <c r="K318" s="260">
        <v>0</v>
      </c>
      <c r="L318" s="260">
        <v>0</v>
      </c>
      <c r="M318" s="82">
        <v>-6417.3900000000021</v>
      </c>
      <c r="N318" s="260">
        <v>-190.62</v>
      </c>
      <c r="O318" s="83">
        <v>-6608.010000000002</v>
      </c>
      <c r="P318" s="84" t="s">
        <v>1108</v>
      </c>
      <c r="Q318" s="84"/>
      <c r="R318" s="95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</row>
    <row r="319" spans="1:36" ht="12" customHeight="1">
      <c r="A319" s="71"/>
      <c r="B319" s="117"/>
      <c r="C319" s="91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3"/>
      <c r="P319" s="84"/>
      <c r="Q319" s="84"/>
      <c r="R319" s="95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</row>
    <row r="320" spans="1:36" ht="12" customHeight="1">
      <c r="A320" s="71"/>
      <c r="B320" s="104" t="s">
        <v>701</v>
      </c>
      <c r="C320" s="91"/>
      <c r="D320" s="105">
        <v>100091536.03999999</v>
      </c>
      <c r="E320" s="105">
        <v>32168203.239999998</v>
      </c>
      <c r="F320" s="105">
        <v>14865548.74</v>
      </c>
      <c r="G320" s="105">
        <v>1311948.6199999999</v>
      </c>
      <c r="H320" s="105">
        <v>9944264.0499999989</v>
      </c>
      <c r="I320" s="105">
        <v>0</v>
      </c>
      <c r="J320" s="105">
        <v>145636823.17000002</v>
      </c>
      <c r="K320" s="105">
        <v>17245023.66</v>
      </c>
      <c r="L320" s="105">
        <v>18706847.640000001</v>
      </c>
      <c r="M320" s="105">
        <v>339970195.16000003</v>
      </c>
      <c r="N320" s="105">
        <v>-316531832.69000006</v>
      </c>
      <c r="O320" s="105">
        <v>23438362.469999999</v>
      </c>
      <c r="P320" s="84"/>
      <c r="Q320" s="84"/>
      <c r="R320" s="95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</row>
    <row r="321" spans="1:36" ht="12" customHeight="1">
      <c r="A321" s="71"/>
      <c r="B321" s="117"/>
      <c r="C321" s="91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30"/>
      <c r="P321" s="131"/>
      <c r="Q321" s="84"/>
      <c r="R321" s="95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</row>
    <row r="322" spans="1:36" ht="12" customHeight="1" thickBot="1">
      <c r="A322" s="71"/>
      <c r="B322" s="132" t="s">
        <v>702</v>
      </c>
      <c r="C322" s="91"/>
      <c r="D322" s="133">
        <v>2556625284.0500002</v>
      </c>
      <c r="E322" s="133">
        <v>708986911.58000016</v>
      </c>
      <c r="F322" s="133">
        <v>95445604.620000005</v>
      </c>
      <c r="G322" s="133">
        <v>30588354.77</v>
      </c>
      <c r="H322" s="133">
        <v>932689900.45000005</v>
      </c>
      <c r="I322" s="133">
        <v>4534.01</v>
      </c>
      <c r="J322" s="133">
        <v>885726582.23000014</v>
      </c>
      <c r="K322" s="133">
        <v>18587244.210000001</v>
      </c>
      <c r="L322" s="133">
        <v>21507351.700000003</v>
      </c>
      <c r="M322" s="133">
        <v>5250161767.6200008</v>
      </c>
      <c r="N322" s="133">
        <v>-738083278.72000003</v>
      </c>
      <c r="O322" s="133">
        <v>4512078488.9000006</v>
      </c>
      <c r="P322" s="131"/>
      <c r="Q322" s="84"/>
      <c r="R322" s="95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</row>
    <row r="323" spans="1:36" ht="12" customHeight="1" thickTop="1">
      <c r="A323" s="71"/>
      <c r="B323" s="117"/>
      <c r="C323" s="9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3"/>
      <c r="P323" s="84"/>
      <c r="Q323" s="84"/>
      <c r="R323" s="95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</row>
    <row r="324" spans="1:36" ht="12" customHeight="1">
      <c r="A324" s="71"/>
      <c r="B324" s="120" t="s">
        <v>703</v>
      </c>
      <c r="C324" s="11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3"/>
      <c r="P324" s="84"/>
      <c r="Q324" s="84"/>
      <c r="R324" s="95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</row>
    <row r="325" spans="1:36" ht="12" customHeight="1">
      <c r="A325" s="71"/>
      <c r="B325" s="124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3"/>
      <c r="P325" s="84"/>
      <c r="Q325" s="84"/>
      <c r="R325" s="95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2" customHeight="1">
      <c r="A326" s="71"/>
      <c r="B326" s="87" t="s">
        <v>704</v>
      </c>
      <c r="C326" s="91" t="s">
        <v>705</v>
      </c>
      <c r="D326" s="260">
        <v>0</v>
      </c>
      <c r="E326" s="260">
        <v>0</v>
      </c>
      <c r="F326" s="260">
        <v>0</v>
      </c>
      <c r="G326" s="260">
        <v>0</v>
      </c>
      <c r="H326" s="260">
        <v>0</v>
      </c>
      <c r="I326" s="260">
        <v>0</v>
      </c>
      <c r="J326" s="260">
        <v>0</v>
      </c>
      <c r="K326" s="260">
        <v>0</v>
      </c>
      <c r="L326" s="260">
        <v>0</v>
      </c>
      <c r="M326" s="82">
        <v>0</v>
      </c>
      <c r="N326" s="260">
        <v>0</v>
      </c>
      <c r="O326" s="83">
        <v>0</v>
      </c>
      <c r="P326" s="84" t="s">
        <v>1111</v>
      </c>
      <c r="Q326" s="84"/>
      <c r="R326" s="95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</row>
    <row r="327" spans="1:36" ht="12" customHeight="1">
      <c r="A327" s="71" t="s">
        <v>706</v>
      </c>
      <c r="B327" s="87" t="s">
        <v>707</v>
      </c>
      <c r="C327" s="91" t="s">
        <v>708</v>
      </c>
      <c r="D327" s="260">
        <v>47143482.730000004</v>
      </c>
      <c r="E327" s="260">
        <v>383419.68</v>
      </c>
      <c r="F327" s="260">
        <v>1347355.4500000002</v>
      </c>
      <c r="G327" s="260">
        <v>0</v>
      </c>
      <c r="H327" s="260">
        <v>0</v>
      </c>
      <c r="I327" s="260">
        <v>0</v>
      </c>
      <c r="J327" s="260">
        <v>0</v>
      </c>
      <c r="K327" s="260">
        <v>0</v>
      </c>
      <c r="L327" s="260">
        <v>0</v>
      </c>
      <c r="M327" s="82">
        <v>48874257.860000007</v>
      </c>
      <c r="N327" s="260">
        <v>0</v>
      </c>
      <c r="O327" s="83">
        <v>48874257.860000007</v>
      </c>
      <c r="P327" s="84" t="s">
        <v>1111</v>
      </c>
      <c r="Q327" s="84"/>
      <c r="R327" s="95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</row>
    <row r="328" spans="1:36" ht="12" customHeight="1">
      <c r="A328" s="71" t="s">
        <v>709</v>
      </c>
      <c r="B328" s="87" t="s">
        <v>710</v>
      </c>
      <c r="C328" s="91" t="s">
        <v>711</v>
      </c>
      <c r="D328" s="260">
        <v>42371591.050000004</v>
      </c>
      <c r="E328" s="260">
        <v>2220574.6700000004</v>
      </c>
      <c r="F328" s="260">
        <v>199565.34</v>
      </c>
      <c r="G328" s="260">
        <v>0</v>
      </c>
      <c r="H328" s="260">
        <v>0</v>
      </c>
      <c r="I328" s="260">
        <v>0</v>
      </c>
      <c r="J328" s="260">
        <v>0</v>
      </c>
      <c r="K328" s="260">
        <v>0</v>
      </c>
      <c r="L328" s="260">
        <v>0</v>
      </c>
      <c r="M328" s="82">
        <v>44791731.06000001</v>
      </c>
      <c r="N328" s="260">
        <v>0</v>
      </c>
      <c r="O328" s="83">
        <v>44791731.06000001</v>
      </c>
      <c r="P328" s="84" t="s">
        <v>1111</v>
      </c>
      <c r="Q328" s="84"/>
      <c r="R328" s="95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</row>
    <row r="329" spans="1:36" ht="12" customHeight="1">
      <c r="A329" s="71" t="s">
        <v>712</v>
      </c>
      <c r="B329" s="87" t="s">
        <v>713</v>
      </c>
      <c r="C329" s="91" t="s">
        <v>714</v>
      </c>
      <c r="D329" s="260">
        <v>60823910.629999995</v>
      </c>
      <c r="E329" s="260">
        <v>6579815.1599999983</v>
      </c>
      <c r="F329" s="260">
        <v>523276.55999999994</v>
      </c>
      <c r="G329" s="260">
        <v>0</v>
      </c>
      <c r="H329" s="260">
        <v>0</v>
      </c>
      <c r="I329" s="260">
        <v>0</v>
      </c>
      <c r="J329" s="260">
        <v>1025918.5399999999</v>
      </c>
      <c r="K329" s="260">
        <v>0</v>
      </c>
      <c r="L329" s="260">
        <v>0</v>
      </c>
      <c r="M329" s="82">
        <v>68952920.890000001</v>
      </c>
      <c r="N329" s="260">
        <v>0</v>
      </c>
      <c r="O329" s="83">
        <v>68952920.890000001</v>
      </c>
      <c r="P329" s="84" t="s">
        <v>1111</v>
      </c>
      <c r="Q329" s="84"/>
      <c r="R329" s="95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</row>
    <row r="330" spans="1:36" ht="12" customHeight="1">
      <c r="A330" s="71" t="s">
        <v>715</v>
      </c>
      <c r="B330" s="87" t="s">
        <v>716</v>
      </c>
      <c r="C330" s="91" t="s">
        <v>717</v>
      </c>
      <c r="D330" s="260">
        <v>0</v>
      </c>
      <c r="E330" s="260">
        <v>0</v>
      </c>
      <c r="F330" s="260">
        <v>0</v>
      </c>
      <c r="G330" s="260">
        <v>0</v>
      </c>
      <c r="H330" s="260">
        <v>0</v>
      </c>
      <c r="I330" s="260">
        <v>0</v>
      </c>
      <c r="J330" s="260">
        <v>0</v>
      </c>
      <c r="K330" s="260">
        <v>0</v>
      </c>
      <c r="L330" s="260">
        <v>0</v>
      </c>
      <c r="M330" s="82">
        <v>0</v>
      </c>
      <c r="N330" s="260">
        <v>0</v>
      </c>
      <c r="O330" s="83">
        <v>0</v>
      </c>
      <c r="P330" s="84" t="s">
        <v>1111</v>
      </c>
      <c r="Q330" s="84"/>
      <c r="R330" s="95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</row>
    <row r="331" spans="1:36" ht="12" customHeight="1">
      <c r="A331" s="71" t="s">
        <v>718</v>
      </c>
      <c r="B331" s="87" t="s">
        <v>719</v>
      </c>
      <c r="C331" s="91" t="s">
        <v>720</v>
      </c>
      <c r="D331" s="260">
        <v>149715</v>
      </c>
      <c r="E331" s="260">
        <v>115491.2</v>
      </c>
      <c r="F331" s="260">
        <v>0</v>
      </c>
      <c r="G331" s="260">
        <v>0</v>
      </c>
      <c r="H331" s="260">
        <v>0</v>
      </c>
      <c r="I331" s="260">
        <v>0</v>
      </c>
      <c r="J331" s="260">
        <v>0</v>
      </c>
      <c r="K331" s="260">
        <v>0</v>
      </c>
      <c r="L331" s="260">
        <v>0</v>
      </c>
      <c r="M331" s="82">
        <v>265206.2</v>
      </c>
      <c r="N331" s="260">
        <v>0</v>
      </c>
      <c r="O331" s="83">
        <v>265206.2</v>
      </c>
      <c r="P331" s="84" t="s">
        <v>1111</v>
      </c>
      <c r="Q331" s="84"/>
      <c r="R331" s="95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</row>
    <row r="332" spans="1:36" ht="12" customHeight="1">
      <c r="A332" s="71" t="s">
        <v>721</v>
      </c>
      <c r="B332" s="87" t="s">
        <v>722</v>
      </c>
      <c r="C332" s="91" t="s">
        <v>723</v>
      </c>
      <c r="D332" s="260">
        <v>404500195.89999998</v>
      </c>
      <c r="E332" s="260">
        <v>21819017.320000004</v>
      </c>
      <c r="F332" s="260">
        <v>184190.38</v>
      </c>
      <c r="G332" s="260">
        <v>0</v>
      </c>
      <c r="H332" s="260">
        <v>0</v>
      </c>
      <c r="I332" s="260">
        <v>0</v>
      </c>
      <c r="J332" s="260">
        <v>0</v>
      </c>
      <c r="K332" s="260">
        <v>0</v>
      </c>
      <c r="L332" s="260">
        <v>0</v>
      </c>
      <c r="M332" s="82">
        <v>426503403.59999996</v>
      </c>
      <c r="N332" s="260">
        <v>0</v>
      </c>
      <c r="O332" s="83">
        <v>426503403.59999996</v>
      </c>
      <c r="P332" s="84" t="s">
        <v>1111</v>
      </c>
      <c r="Q332" s="84"/>
      <c r="R332" s="95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</row>
    <row r="333" spans="1:36" ht="12" customHeight="1">
      <c r="A333" s="71" t="s">
        <v>724</v>
      </c>
      <c r="B333" s="87" t="s">
        <v>725</v>
      </c>
      <c r="C333" s="91" t="s">
        <v>726</v>
      </c>
      <c r="D333" s="260">
        <v>70406118.220000014</v>
      </c>
      <c r="E333" s="260">
        <v>1012631.6399999999</v>
      </c>
      <c r="F333" s="260">
        <v>76913.649999999994</v>
      </c>
      <c r="G333" s="260">
        <v>0</v>
      </c>
      <c r="H333" s="260">
        <v>0</v>
      </c>
      <c r="I333" s="260">
        <v>0</v>
      </c>
      <c r="J333" s="260">
        <v>0</v>
      </c>
      <c r="K333" s="260">
        <v>0</v>
      </c>
      <c r="L333" s="260">
        <v>0</v>
      </c>
      <c r="M333" s="82">
        <v>71495663.51000002</v>
      </c>
      <c r="N333" s="260">
        <v>0</v>
      </c>
      <c r="O333" s="83">
        <v>71495663.51000002</v>
      </c>
      <c r="P333" s="84" t="s">
        <v>1111</v>
      </c>
      <c r="Q333" s="84"/>
      <c r="R333" s="95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</row>
    <row r="334" spans="1:36" ht="12" customHeight="1">
      <c r="A334" s="71" t="s">
        <v>727</v>
      </c>
      <c r="B334" s="87" t="s">
        <v>728</v>
      </c>
      <c r="C334" s="91" t="s">
        <v>729</v>
      </c>
      <c r="D334" s="260">
        <v>219317.02</v>
      </c>
      <c r="E334" s="260">
        <v>1875.6</v>
      </c>
      <c r="F334" s="260">
        <v>0</v>
      </c>
      <c r="G334" s="260">
        <v>0</v>
      </c>
      <c r="H334" s="260">
        <v>0</v>
      </c>
      <c r="I334" s="260">
        <v>0</v>
      </c>
      <c r="J334" s="260">
        <v>0</v>
      </c>
      <c r="K334" s="260">
        <v>0</v>
      </c>
      <c r="L334" s="260">
        <v>0</v>
      </c>
      <c r="M334" s="82">
        <v>221192.62</v>
      </c>
      <c r="N334" s="260">
        <v>0</v>
      </c>
      <c r="O334" s="83">
        <v>221192.62</v>
      </c>
      <c r="P334" s="84" t="s">
        <v>1111</v>
      </c>
      <c r="Q334" s="84"/>
      <c r="R334" s="95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</row>
    <row r="335" spans="1:36" ht="12" customHeight="1">
      <c r="A335" s="71" t="s">
        <v>730</v>
      </c>
      <c r="B335" s="87" t="s">
        <v>731</v>
      </c>
      <c r="C335" s="91" t="s">
        <v>732</v>
      </c>
      <c r="D335" s="260">
        <v>9617453.6299999971</v>
      </c>
      <c r="E335" s="260">
        <v>1056202.6499999999</v>
      </c>
      <c r="F335" s="260">
        <v>0</v>
      </c>
      <c r="G335" s="260">
        <v>0</v>
      </c>
      <c r="H335" s="260">
        <v>0</v>
      </c>
      <c r="I335" s="260">
        <v>0</v>
      </c>
      <c r="J335" s="260">
        <v>0</v>
      </c>
      <c r="K335" s="260">
        <v>0</v>
      </c>
      <c r="L335" s="260">
        <v>0</v>
      </c>
      <c r="M335" s="82">
        <v>10673656.279999997</v>
      </c>
      <c r="N335" s="260">
        <v>0</v>
      </c>
      <c r="O335" s="83">
        <v>10673656.279999997</v>
      </c>
      <c r="P335" s="84" t="s">
        <v>1111</v>
      </c>
      <c r="Q335" s="84"/>
      <c r="R335" s="95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</row>
    <row r="336" spans="1:36" ht="12" customHeight="1">
      <c r="A336" s="71" t="s">
        <v>733</v>
      </c>
      <c r="B336" s="87" t="s">
        <v>734</v>
      </c>
      <c r="C336" s="91" t="s">
        <v>735</v>
      </c>
      <c r="D336" s="260">
        <v>25455</v>
      </c>
      <c r="E336" s="260">
        <v>0</v>
      </c>
      <c r="F336" s="260">
        <v>0</v>
      </c>
      <c r="G336" s="260">
        <v>0</v>
      </c>
      <c r="H336" s="260">
        <v>0</v>
      </c>
      <c r="I336" s="260">
        <v>0</v>
      </c>
      <c r="J336" s="260">
        <v>0</v>
      </c>
      <c r="K336" s="260">
        <v>0</v>
      </c>
      <c r="L336" s="260">
        <v>0</v>
      </c>
      <c r="M336" s="82">
        <v>25455</v>
      </c>
      <c r="N336" s="260">
        <v>0</v>
      </c>
      <c r="O336" s="83">
        <v>25455</v>
      </c>
      <c r="P336" s="84" t="s">
        <v>1111</v>
      </c>
      <c r="Q336" s="84"/>
      <c r="R336" s="95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</row>
    <row r="337" spans="1:36" ht="12" customHeight="1">
      <c r="A337" s="71" t="s">
        <v>736</v>
      </c>
      <c r="B337" s="87" t="s">
        <v>737</v>
      </c>
      <c r="C337" s="91" t="s">
        <v>738</v>
      </c>
      <c r="D337" s="260">
        <v>1075175.95</v>
      </c>
      <c r="E337" s="260">
        <v>0</v>
      </c>
      <c r="F337" s="260">
        <v>0</v>
      </c>
      <c r="G337" s="260">
        <v>0</v>
      </c>
      <c r="H337" s="260">
        <v>0</v>
      </c>
      <c r="I337" s="260">
        <v>0</v>
      </c>
      <c r="J337" s="260">
        <v>0</v>
      </c>
      <c r="K337" s="260">
        <v>0</v>
      </c>
      <c r="L337" s="260">
        <v>0</v>
      </c>
      <c r="M337" s="82">
        <v>1075175.95</v>
      </c>
      <c r="N337" s="260">
        <v>0</v>
      </c>
      <c r="O337" s="83">
        <v>1075175.95</v>
      </c>
      <c r="P337" s="84" t="s">
        <v>1111</v>
      </c>
      <c r="Q337" s="84"/>
      <c r="R337" s="95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</row>
    <row r="338" spans="1:36" ht="12" customHeight="1">
      <c r="A338" s="71" t="s">
        <v>739</v>
      </c>
      <c r="B338" s="87" t="s">
        <v>740</v>
      </c>
      <c r="C338" s="91" t="s">
        <v>741</v>
      </c>
      <c r="D338" s="260">
        <v>269892556.96000004</v>
      </c>
      <c r="E338" s="260">
        <v>59696735.169999994</v>
      </c>
      <c r="F338" s="260">
        <v>3669472.1400000006</v>
      </c>
      <c r="G338" s="260">
        <v>0</v>
      </c>
      <c r="H338" s="260">
        <v>0</v>
      </c>
      <c r="I338" s="260">
        <v>0</v>
      </c>
      <c r="J338" s="260">
        <v>2447217.27</v>
      </c>
      <c r="K338" s="260">
        <v>0</v>
      </c>
      <c r="L338" s="260">
        <v>0</v>
      </c>
      <c r="M338" s="82">
        <v>335705981.54000002</v>
      </c>
      <c r="N338" s="260">
        <v>-63847.83</v>
      </c>
      <c r="O338" s="83">
        <v>335642133.71000004</v>
      </c>
      <c r="P338" s="84" t="s">
        <v>1111</v>
      </c>
      <c r="Q338" s="84"/>
      <c r="R338" s="95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</row>
    <row r="339" spans="1:36" ht="12" customHeight="1">
      <c r="A339" s="71" t="s">
        <v>742</v>
      </c>
      <c r="B339" s="87" t="s">
        <v>743</v>
      </c>
      <c r="C339" s="91" t="s">
        <v>744</v>
      </c>
      <c r="D339" s="260">
        <v>3958976.6200000006</v>
      </c>
      <c r="E339" s="260">
        <v>2737445.9999999995</v>
      </c>
      <c r="F339" s="260">
        <v>20725.350000000002</v>
      </c>
      <c r="G339" s="260">
        <v>0</v>
      </c>
      <c r="H339" s="260">
        <v>0</v>
      </c>
      <c r="I339" s="260">
        <v>0</v>
      </c>
      <c r="J339" s="260">
        <v>153189.47999999998</v>
      </c>
      <c r="K339" s="260">
        <v>0</v>
      </c>
      <c r="L339" s="260">
        <v>0</v>
      </c>
      <c r="M339" s="82">
        <v>6870337.4499999993</v>
      </c>
      <c r="N339" s="260">
        <v>0</v>
      </c>
      <c r="O339" s="83">
        <v>6870337.4499999993</v>
      </c>
      <c r="P339" s="84" t="s">
        <v>1111</v>
      </c>
      <c r="Q339" s="84"/>
      <c r="R339" s="95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</row>
    <row r="340" spans="1:36" ht="12" customHeight="1">
      <c r="A340" s="71" t="s">
        <v>745</v>
      </c>
      <c r="B340" s="87" t="s">
        <v>746</v>
      </c>
      <c r="C340" s="91" t="s">
        <v>747</v>
      </c>
      <c r="D340" s="260">
        <v>0</v>
      </c>
      <c r="E340" s="260">
        <v>0</v>
      </c>
      <c r="F340" s="260">
        <v>0</v>
      </c>
      <c r="G340" s="260">
        <v>0</v>
      </c>
      <c r="H340" s="260">
        <v>0</v>
      </c>
      <c r="I340" s="260">
        <v>0</v>
      </c>
      <c r="J340" s="260">
        <v>0</v>
      </c>
      <c r="K340" s="260">
        <v>0</v>
      </c>
      <c r="L340" s="260">
        <v>0</v>
      </c>
      <c r="M340" s="82">
        <v>0</v>
      </c>
      <c r="N340" s="260">
        <v>0</v>
      </c>
      <c r="O340" s="83">
        <v>0</v>
      </c>
      <c r="P340" s="84" t="s">
        <v>1111</v>
      </c>
      <c r="Q340" s="84"/>
      <c r="R340" s="95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</row>
    <row r="341" spans="1:36" ht="12" customHeight="1">
      <c r="A341" s="71" t="s">
        <v>748</v>
      </c>
      <c r="B341" s="87" t="s">
        <v>749</v>
      </c>
      <c r="C341" s="91" t="s">
        <v>750</v>
      </c>
      <c r="D341" s="260">
        <v>23035043.039999999</v>
      </c>
      <c r="E341" s="260">
        <v>3893446.6799999997</v>
      </c>
      <c r="F341" s="260">
        <v>477525.69</v>
      </c>
      <c r="G341" s="260">
        <v>0</v>
      </c>
      <c r="H341" s="260">
        <v>0</v>
      </c>
      <c r="I341" s="260">
        <v>0</v>
      </c>
      <c r="J341" s="260">
        <v>0</v>
      </c>
      <c r="K341" s="260">
        <v>0</v>
      </c>
      <c r="L341" s="260">
        <v>0</v>
      </c>
      <c r="M341" s="82">
        <v>27406015.41</v>
      </c>
      <c r="N341" s="260">
        <v>0</v>
      </c>
      <c r="O341" s="83">
        <v>27406015.41</v>
      </c>
      <c r="P341" s="84" t="s">
        <v>1111</v>
      </c>
      <c r="Q341" s="84"/>
      <c r="R341" s="95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</row>
    <row r="342" spans="1:36" ht="12" customHeight="1">
      <c r="A342" s="71" t="s">
        <v>751</v>
      </c>
      <c r="B342" s="87" t="s">
        <v>752</v>
      </c>
      <c r="C342" s="91" t="s">
        <v>753</v>
      </c>
      <c r="D342" s="260">
        <v>2522227.9699999997</v>
      </c>
      <c r="E342" s="260">
        <v>795314.99999999988</v>
      </c>
      <c r="F342" s="260">
        <v>63653.94</v>
      </c>
      <c r="G342" s="260">
        <v>0</v>
      </c>
      <c r="H342" s="260">
        <v>128.33000000000001</v>
      </c>
      <c r="I342" s="260">
        <v>0</v>
      </c>
      <c r="J342" s="260">
        <v>0</v>
      </c>
      <c r="K342" s="260">
        <v>0</v>
      </c>
      <c r="L342" s="260">
        <v>0</v>
      </c>
      <c r="M342" s="82">
        <v>3381325.2399999998</v>
      </c>
      <c r="N342" s="260">
        <v>0</v>
      </c>
      <c r="O342" s="83">
        <v>3381325.2399999998</v>
      </c>
      <c r="P342" s="84" t="s">
        <v>1111</v>
      </c>
      <c r="Q342" s="84"/>
      <c r="R342" s="95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</row>
    <row r="343" spans="1:36" ht="12" customHeight="1">
      <c r="A343" s="71" t="s">
        <v>754</v>
      </c>
      <c r="B343" s="87" t="s">
        <v>755</v>
      </c>
      <c r="C343" s="134" t="s">
        <v>756</v>
      </c>
      <c r="D343" s="260">
        <v>214378839.68000004</v>
      </c>
      <c r="E343" s="260">
        <v>19883752.070000004</v>
      </c>
      <c r="F343" s="260">
        <v>5057597.0499999989</v>
      </c>
      <c r="G343" s="260">
        <v>166000.79</v>
      </c>
      <c r="H343" s="260">
        <v>0</v>
      </c>
      <c r="I343" s="260">
        <v>0</v>
      </c>
      <c r="J343" s="260">
        <v>1096379.79</v>
      </c>
      <c r="K343" s="260">
        <v>0</v>
      </c>
      <c r="L343" s="260">
        <v>0</v>
      </c>
      <c r="M343" s="82">
        <v>240582569.38000003</v>
      </c>
      <c r="N343" s="260">
        <v>-12870.86</v>
      </c>
      <c r="O343" s="83">
        <v>240569698.52000001</v>
      </c>
      <c r="P343" s="84" t="s">
        <v>1111</v>
      </c>
      <c r="Q343" s="84"/>
      <c r="R343" s="95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</row>
    <row r="344" spans="1:36" ht="12" customHeight="1">
      <c r="A344" s="71" t="s">
        <v>757</v>
      </c>
      <c r="B344" s="87" t="s">
        <v>758</v>
      </c>
      <c r="C344" s="91" t="s">
        <v>759</v>
      </c>
      <c r="D344" s="260">
        <v>3547000.1799999997</v>
      </c>
      <c r="E344" s="260">
        <v>199858.99999999997</v>
      </c>
      <c r="F344" s="260">
        <v>158551.30000000002</v>
      </c>
      <c r="G344" s="260">
        <v>244.26</v>
      </c>
      <c r="H344" s="260">
        <v>0</v>
      </c>
      <c r="I344" s="260">
        <v>0</v>
      </c>
      <c r="J344" s="260">
        <v>68757.850000000006</v>
      </c>
      <c r="K344" s="260">
        <v>0</v>
      </c>
      <c r="L344" s="260">
        <v>0</v>
      </c>
      <c r="M344" s="82">
        <v>3974412.5899999994</v>
      </c>
      <c r="N344" s="260">
        <v>0</v>
      </c>
      <c r="O344" s="83">
        <v>3974412.5899999994</v>
      </c>
      <c r="P344" s="84" t="s">
        <v>1111</v>
      </c>
      <c r="Q344" s="84"/>
      <c r="R344" s="95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</row>
    <row r="345" spans="1:36" ht="12" customHeight="1">
      <c r="A345" s="71" t="s">
        <v>760</v>
      </c>
      <c r="B345" s="87" t="s">
        <v>761</v>
      </c>
      <c r="C345" s="91" t="s">
        <v>762</v>
      </c>
      <c r="D345" s="260">
        <v>18171588.030000001</v>
      </c>
      <c r="E345" s="260">
        <v>2612529.98</v>
      </c>
      <c r="F345" s="260">
        <v>1070028.27</v>
      </c>
      <c r="G345" s="260">
        <v>0</v>
      </c>
      <c r="H345" s="260">
        <v>0</v>
      </c>
      <c r="I345" s="260">
        <v>0</v>
      </c>
      <c r="J345" s="260">
        <v>552.11</v>
      </c>
      <c r="K345" s="260">
        <v>0</v>
      </c>
      <c r="L345" s="260">
        <v>0</v>
      </c>
      <c r="M345" s="82">
        <v>21854698.390000001</v>
      </c>
      <c r="N345" s="260">
        <v>0</v>
      </c>
      <c r="O345" s="83">
        <v>21854698.390000001</v>
      </c>
      <c r="P345" s="84" t="s">
        <v>1111</v>
      </c>
      <c r="Q345" s="84"/>
      <c r="R345" s="95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</row>
    <row r="346" spans="1:36" ht="12" customHeight="1">
      <c r="A346" s="71" t="s">
        <v>763</v>
      </c>
      <c r="B346" s="87" t="s">
        <v>764</v>
      </c>
      <c r="C346" s="91" t="s">
        <v>765</v>
      </c>
      <c r="D346" s="260">
        <v>66966</v>
      </c>
      <c r="E346" s="260">
        <v>11798.4</v>
      </c>
      <c r="F346" s="260">
        <v>0</v>
      </c>
      <c r="G346" s="260">
        <v>0</v>
      </c>
      <c r="H346" s="260">
        <v>0</v>
      </c>
      <c r="I346" s="260">
        <v>0</v>
      </c>
      <c r="J346" s="260">
        <v>0</v>
      </c>
      <c r="K346" s="260">
        <v>0</v>
      </c>
      <c r="L346" s="260">
        <v>0</v>
      </c>
      <c r="M346" s="82">
        <v>78764.399999999994</v>
      </c>
      <c r="N346" s="260">
        <v>0</v>
      </c>
      <c r="O346" s="83">
        <v>78764.399999999994</v>
      </c>
      <c r="P346" s="84" t="s">
        <v>1111</v>
      </c>
      <c r="Q346" s="84"/>
      <c r="R346" s="95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</row>
    <row r="347" spans="1:36" ht="12" customHeight="1">
      <c r="A347" s="71" t="s">
        <v>766</v>
      </c>
      <c r="B347" s="87" t="s">
        <v>767</v>
      </c>
      <c r="C347" s="91" t="s">
        <v>768</v>
      </c>
      <c r="D347" s="260">
        <v>151157497.93000001</v>
      </c>
      <c r="E347" s="260">
        <v>6788590.8700000001</v>
      </c>
      <c r="F347" s="260">
        <v>461453.7</v>
      </c>
      <c r="G347" s="260">
        <v>0</v>
      </c>
      <c r="H347" s="260">
        <v>0</v>
      </c>
      <c r="I347" s="260">
        <v>0</v>
      </c>
      <c r="J347" s="260">
        <v>0</v>
      </c>
      <c r="K347" s="260">
        <v>0</v>
      </c>
      <c r="L347" s="260">
        <v>0</v>
      </c>
      <c r="M347" s="82">
        <v>158407542.5</v>
      </c>
      <c r="N347" s="260">
        <v>0</v>
      </c>
      <c r="O347" s="83">
        <v>158407542.5</v>
      </c>
      <c r="P347" s="84" t="s">
        <v>1111</v>
      </c>
      <c r="Q347" s="84"/>
      <c r="R347" s="95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</row>
    <row r="348" spans="1:36" ht="12" customHeight="1">
      <c r="A348" s="71" t="s">
        <v>769</v>
      </c>
      <c r="B348" s="87" t="s">
        <v>770</v>
      </c>
      <c r="C348" s="91" t="s">
        <v>771</v>
      </c>
      <c r="D348" s="260">
        <v>3983009.6199999996</v>
      </c>
      <c r="E348" s="260">
        <v>209893.50000000003</v>
      </c>
      <c r="F348" s="260">
        <v>111864.93</v>
      </c>
      <c r="G348" s="260">
        <v>0</v>
      </c>
      <c r="H348" s="260">
        <v>0</v>
      </c>
      <c r="I348" s="260">
        <v>0</v>
      </c>
      <c r="J348" s="260">
        <v>0</v>
      </c>
      <c r="K348" s="260">
        <v>0</v>
      </c>
      <c r="L348" s="260">
        <v>0</v>
      </c>
      <c r="M348" s="82">
        <v>4304768.05</v>
      </c>
      <c r="N348" s="260">
        <v>0</v>
      </c>
      <c r="O348" s="83">
        <v>4304768.05</v>
      </c>
      <c r="P348" s="84" t="s">
        <v>1111</v>
      </c>
      <c r="Q348" s="84"/>
      <c r="R348" s="95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</row>
    <row r="349" spans="1:36" ht="12" customHeight="1">
      <c r="A349" s="71" t="s">
        <v>772</v>
      </c>
      <c r="B349" s="87" t="s">
        <v>773</v>
      </c>
      <c r="C349" s="91" t="s">
        <v>774</v>
      </c>
      <c r="D349" s="260">
        <v>6710600.5500000007</v>
      </c>
      <c r="E349" s="260">
        <v>2301564.37</v>
      </c>
      <c r="F349" s="260">
        <v>479754.79</v>
      </c>
      <c r="G349" s="260">
        <v>0</v>
      </c>
      <c r="H349" s="260">
        <v>0</v>
      </c>
      <c r="I349" s="260">
        <v>0</v>
      </c>
      <c r="J349" s="260">
        <v>33544.910000000003</v>
      </c>
      <c r="K349" s="260">
        <v>0</v>
      </c>
      <c r="L349" s="260">
        <v>0</v>
      </c>
      <c r="M349" s="82">
        <v>9525464.620000001</v>
      </c>
      <c r="N349" s="260">
        <v>-4126.2</v>
      </c>
      <c r="O349" s="83">
        <v>9521338.4200000018</v>
      </c>
      <c r="P349" s="84" t="s">
        <v>1111</v>
      </c>
      <c r="Q349" s="84"/>
      <c r="R349" s="95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</row>
    <row r="350" spans="1:36" ht="12" customHeight="1">
      <c r="A350" s="71" t="s">
        <v>775</v>
      </c>
      <c r="B350" s="87" t="s">
        <v>776</v>
      </c>
      <c r="C350" s="91" t="s">
        <v>777</v>
      </c>
      <c r="D350" s="260">
        <v>23884677.680000007</v>
      </c>
      <c r="E350" s="260">
        <v>7241563.6800000006</v>
      </c>
      <c r="F350" s="260">
        <v>2126659.44</v>
      </c>
      <c r="G350" s="260">
        <v>0</v>
      </c>
      <c r="H350" s="260">
        <v>0</v>
      </c>
      <c r="I350" s="260">
        <v>0</v>
      </c>
      <c r="J350" s="260">
        <v>93717.63</v>
      </c>
      <c r="K350" s="260">
        <v>0</v>
      </c>
      <c r="L350" s="260">
        <v>0</v>
      </c>
      <c r="M350" s="82">
        <v>33346618.430000007</v>
      </c>
      <c r="N350" s="260">
        <v>0</v>
      </c>
      <c r="O350" s="83">
        <v>33346618.430000007</v>
      </c>
      <c r="P350" s="84" t="s">
        <v>1111</v>
      </c>
      <c r="Q350" s="84"/>
      <c r="R350" s="95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</row>
    <row r="351" spans="1:36" ht="12" customHeight="1">
      <c r="A351" s="71" t="s">
        <v>778</v>
      </c>
      <c r="B351" s="87" t="s">
        <v>779</v>
      </c>
      <c r="C351" s="91" t="s">
        <v>780</v>
      </c>
      <c r="D351" s="260">
        <v>2561344.84</v>
      </c>
      <c r="E351" s="260">
        <v>1066983.55</v>
      </c>
      <c r="F351" s="260">
        <v>36130.269999999997</v>
      </c>
      <c r="G351" s="260">
        <v>0</v>
      </c>
      <c r="H351" s="260">
        <v>0</v>
      </c>
      <c r="I351" s="260">
        <v>0</v>
      </c>
      <c r="J351" s="260">
        <v>0</v>
      </c>
      <c r="K351" s="260">
        <v>0</v>
      </c>
      <c r="L351" s="260">
        <v>0</v>
      </c>
      <c r="M351" s="82">
        <v>3664458.6599999997</v>
      </c>
      <c r="N351" s="260">
        <v>0</v>
      </c>
      <c r="O351" s="83">
        <v>3664458.6599999997</v>
      </c>
      <c r="P351" s="84" t="s">
        <v>1111</v>
      </c>
      <c r="Q351" s="84"/>
      <c r="R351" s="95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</row>
    <row r="352" spans="1:36" ht="12" customHeight="1">
      <c r="A352" s="71" t="s">
        <v>781</v>
      </c>
      <c r="B352" s="87" t="s">
        <v>782</v>
      </c>
      <c r="C352" s="91" t="s">
        <v>783</v>
      </c>
      <c r="D352" s="260">
        <v>43137.26</v>
      </c>
      <c r="E352" s="260">
        <v>10059956.43</v>
      </c>
      <c r="F352" s="260">
        <v>0</v>
      </c>
      <c r="G352" s="260">
        <v>0</v>
      </c>
      <c r="H352" s="260">
        <v>0</v>
      </c>
      <c r="I352" s="260">
        <v>0</v>
      </c>
      <c r="J352" s="260">
        <v>0</v>
      </c>
      <c r="K352" s="260">
        <v>0</v>
      </c>
      <c r="L352" s="260">
        <v>0</v>
      </c>
      <c r="M352" s="82">
        <v>10103093.689999999</v>
      </c>
      <c r="N352" s="260">
        <v>0</v>
      </c>
      <c r="O352" s="83">
        <v>10103093.689999999</v>
      </c>
      <c r="P352" s="84" t="s">
        <v>1111</v>
      </c>
      <c r="Q352" s="84"/>
      <c r="R352" s="95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</row>
    <row r="353" spans="1:36" ht="12" customHeight="1">
      <c r="A353" s="71" t="s">
        <v>784</v>
      </c>
      <c r="B353" s="87" t="s">
        <v>785</v>
      </c>
      <c r="C353" s="91" t="s">
        <v>786</v>
      </c>
      <c r="D353" s="260">
        <v>221111.09</v>
      </c>
      <c r="E353" s="260">
        <v>298566.34999999998</v>
      </c>
      <c r="F353" s="260">
        <v>0</v>
      </c>
      <c r="G353" s="260">
        <v>0</v>
      </c>
      <c r="H353" s="260">
        <v>48254.25</v>
      </c>
      <c r="I353" s="260">
        <v>0</v>
      </c>
      <c r="J353" s="260">
        <v>0</v>
      </c>
      <c r="K353" s="260">
        <v>0</v>
      </c>
      <c r="L353" s="260">
        <v>0</v>
      </c>
      <c r="M353" s="82">
        <v>567931.68999999994</v>
      </c>
      <c r="N353" s="260">
        <v>0</v>
      </c>
      <c r="O353" s="83">
        <v>567931.68999999994</v>
      </c>
      <c r="P353" s="84" t="s">
        <v>1111</v>
      </c>
      <c r="Q353" s="84"/>
      <c r="R353" s="95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</row>
    <row r="354" spans="1:36" ht="12" customHeight="1">
      <c r="A354" s="71" t="s">
        <v>787</v>
      </c>
      <c r="B354" s="87" t="s">
        <v>788</v>
      </c>
      <c r="C354" s="91" t="s">
        <v>789</v>
      </c>
      <c r="D354" s="260">
        <v>2746295.9300000006</v>
      </c>
      <c r="E354" s="260">
        <v>462885.41000000003</v>
      </c>
      <c r="F354" s="260">
        <v>8299.25</v>
      </c>
      <c r="G354" s="260">
        <v>0</v>
      </c>
      <c r="H354" s="260">
        <v>12320</v>
      </c>
      <c r="I354" s="260">
        <v>0</v>
      </c>
      <c r="J354" s="260">
        <v>0</v>
      </c>
      <c r="K354" s="260">
        <v>0</v>
      </c>
      <c r="L354" s="260">
        <v>0</v>
      </c>
      <c r="M354" s="82">
        <v>3229800.5900000008</v>
      </c>
      <c r="N354" s="260">
        <v>0</v>
      </c>
      <c r="O354" s="83">
        <v>3229800.5900000008</v>
      </c>
      <c r="P354" s="84" t="s">
        <v>1111</v>
      </c>
      <c r="Q354" s="84"/>
      <c r="R354" s="95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</row>
    <row r="355" spans="1:36" ht="12" customHeight="1">
      <c r="A355" s="71" t="s">
        <v>790</v>
      </c>
      <c r="B355" s="87" t="s">
        <v>791</v>
      </c>
      <c r="C355" s="91" t="s">
        <v>792</v>
      </c>
      <c r="D355" s="260">
        <v>0</v>
      </c>
      <c r="E355" s="260">
        <v>0</v>
      </c>
      <c r="F355" s="260">
        <v>0</v>
      </c>
      <c r="G355" s="260">
        <v>0</v>
      </c>
      <c r="H355" s="260">
        <v>0</v>
      </c>
      <c r="I355" s="260">
        <v>0</v>
      </c>
      <c r="J355" s="260">
        <v>0</v>
      </c>
      <c r="K355" s="260">
        <v>0</v>
      </c>
      <c r="L355" s="260">
        <v>0</v>
      </c>
      <c r="M355" s="82">
        <v>0</v>
      </c>
      <c r="N355" s="260">
        <v>0</v>
      </c>
      <c r="O355" s="83">
        <v>0</v>
      </c>
      <c r="P355" s="84" t="s">
        <v>1111</v>
      </c>
      <c r="Q355" s="84"/>
      <c r="R355" s="95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</row>
    <row r="356" spans="1:36" ht="12" customHeight="1">
      <c r="A356" s="71" t="s">
        <v>793</v>
      </c>
      <c r="B356" s="87" t="s">
        <v>794</v>
      </c>
      <c r="C356" s="91" t="s">
        <v>795</v>
      </c>
      <c r="D356" s="260">
        <v>391290.14</v>
      </c>
      <c r="E356" s="260">
        <v>173315.01</v>
      </c>
      <c r="F356" s="260">
        <v>10625</v>
      </c>
      <c r="G356" s="260">
        <v>0</v>
      </c>
      <c r="H356" s="260">
        <v>0</v>
      </c>
      <c r="I356" s="260">
        <v>0</v>
      </c>
      <c r="J356" s="260">
        <v>0</v>
      </c>
      <c r="K356" s="260">
        <v>0</v>
      </c>
      <c r="L356" s="260">
        <v>0</v>
      </c>
      <c r="M356" s="82">
        <v>575230.15</v>
      </c>
      <c r="N356" s="260">
        <v>0</v>
      </c>
      <c r="O356" s="83">
        <v>575230.15</v>
      </c>
      <c r="P356" s="84" t="s">
        <v>1111</v>
      </c>
      <c r="Q356" s="84"/>
      <c r="R356" s="95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</row>
    <row r="357" spans="1:36" ht="12" customHeight="1">
      <c r="A357" s="71" t="s">
        <v>796</v>
      </c>
      <c r="B357" s="87" t="s">
        <v>797</v>
      </c>
      <c r="C357" s="91" t="s">
        <v>798</v>
      </c>
      <c r="D357" s="260">
        <v>88531946.76000002</v>
      </c>
      <c r="E357" s="260">
        <v>9597020.3999999985</v>
      </c>
      <c r="F357" s="260">
        <v>968755.28</v>
      </c>
      <c r="G357" s="260">
        <v>11380.19</v>
      </c>
      <c r="H357" s="260">
        <v>9.82</v>
      </c>
      <c r="I357" s="260">
        <v>0</v>
      </c>
      <c r="J357" s="260">
        <v>353438.79000000004</v>
      </c>
      <c r="K357" s="260">
        <v>0</v>
      </c>
      <c r="L357" s="260">
        <v>0</v>
      </c>
      <c r="M357" s="82">
        <v>99462551.240000024</v>
      </c>
      <c r="N357" s="260">
        <v>-5716.1</v>
      </c>
      <c r="O357" s="83">
        <v>99456835.14000003</v>
      </c>
      <c r="P357" s="84" t="s">
        <v>1111</v>
      </c>
      <c r="Q357" s="84"/>
      <c r="R357" s="95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</row>
    <row r="358" spans="1:36" ht="12" customHeight="1">
      <c r="A358" s="71" t="s">
        <v>799</v>
      </c>
      <c r="B358" s="87" t="s">
        <v>800</v>
      </c>
      <c r="C358" s="91" t="s">
        <v>801</v>
      </c>
      <c r="D358" s="260">
        <v>423714.13</v>
      </c>
      <c r="E358" s="260">
        <v>15276.1</v>
      </c>
      <c r="F358" s="260">
        <v>10100.25</v>
      </c>
      <c r="G358" s="260">
        <v>0</v>
      </c>
      <c r="H358" s="260">
        <v>0</v>
      </c>
      <c r="I358" s="260">
        <v>0</v>
      </c>
      <c r="J358" s="260">
        <v>3265.4</v>
      </c>
      <c r="K358" s="260">
        <v>0</v>
      </c>
      <c r="L358" s="260">
        <v>0</v>
      </c>
      <c r="M358" s="82">
        <v>452355.88</v>
      </c>
      <c r="N358" s="260">
        <v>0</v>
      </c>
      <c r="O358" s="83">
        <v>452355.88</v>
      </c>
      <c r="P358" s="84" t="s">
        <v>1111</v>
      </c>
      <c r="Q358" s="84"/>
      <c r="R358" s="95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</row>
    <row r="359" spans="1:36" ht="12" customHeight="1">
      <c r="A359" s="71" t="s">
        <v>802</v>
      </c>
      <c r="B359" s="87" t="s">
        <v>803</v>
      </c>
      <c r="C359" s="91" t="s">
        <v>804</v>
      </c>
      <c r="D359" s="260">
        <v>132638093.01999997</v>
      </c>
      <c r="E359" s="260">
        <v>13463535.43</v>
      </c>
      <c r="F359" s="260">
        <v>1476153.3699999999</v>
      </c>
      <c r="G359" s="260">
        <v>19659.96</v>
      </c>
      <c r="H359" s="260">
        <v>15.28</v>
      </c>
      <c r="I359" s="260">
        <v>0</v>
      </c>
      <c r="J359" s="260">
        <v>589321.79</v>
      </c>
      <c r="K359" s="260">
        <v>0</v>
      </c>
      <c r="L359" s="260">
        <v>0</v>
      </c>
      <c r="M359" s="82">
        <v>148186778.84999996</v>
      </c>
      <c r="N359" s="260">
        <v>-9458.58</v>
      </c>
      <c r="O359" s="83">
        <v>148177320.26999995</v>
      </c>
      <c r="P359" s="84" t="s">
        <v>1111</v>
      </c>
      <c r="Q359" s="84"/>
      <c r="R359" s="95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</row>
    <row r="360" spans="1:36" ht="12" customHeight="1">
      <c r="A360" s="71"/>
      <c r="B360" s="87" t="s">
        <v>805</v>
      </c>
      <c r="C360" s="91" t="s">
        <v>806</v>
      </c>
      <c r="D360" s="260">
        <v>24164338.149999999</v>
      </c>
      <c r="E360" s="260">
        <v>0</v>
      </c>
      <c r="F360" s="260">
        <v>0</v>
      </c>
      <c r="G360" s="260">
        <v>0</v>
      </c>
      <c r="H360" s="260">
        <v>0</v>
      </c>
      <c r="I360" s="260">
        <v>0</v>
      </c>
      <c r="J360" s="260">
        <v>22869.81</v>
      </c>
      <c r="K360" s="260">
        <v>0</v>
      </c>
      <c r="L360" s="260">
        <v>0</v>
      </c>
      <c r="M360" s="82">
        <v>24187207.959999997</v>
      </c>
      <c r="N360" s="260">
        <v>0</v>
      </c>
      <c r="O360" s="83">
        <v>24187207.959999997</v>
      </c>
      <c r="P360" s="84" t="s">
        <v>1111</v>
      </c>
      <c r="Q360" s="84"/>
      <c r="R360" s="95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</row>
    <row r="361" spans="1:36" ht="12" customHeight="1">
      <c r="A361" s="71" t="s">
        <v>807</v>
      </c>
      <c r="B361" s="87" t="s">
        <v>808</v>
      </c>
      <c r="C361" s="91" t="s">
        <v>809</v>
      </c>
      <c r="D361" s="260">
        <v>17495475.66</v>
      </c>
      <c r="E361" s="260">
        <v>637899.64999999991</v>
      </c>
      <c r="F361" s="260">
        <v>-45392.83</v>
      </c>
      <c r="G361" s="260">
        <v>0</v>
      </c>
      <c r="H361" s="260">
        <v>0</v>
      </c>
      <c r="I361" s="260">
        <v>0</v>
      </c>
      <c r="J361" s="260">
        <v>18541.39</v>
      </c>
      <c r="K361" s="260">
        <v>0</v>
      </c>
      <c r="L361" s="260">
        <v>0</v>
      </c>
      <c r="M361" s="82">
        <v>18106523.870000001</v>
      </c>
      <c r="N361" s="260">
        <v>0</v>
      </c>
      <c r="O361" s="83">
        <v>18106523.870000001</v>
      </c>
      <c r="P361" s="84" t="s">
        <v>1111</v>
      </c>
      <c r="Q361" s="84"/>
      <c r="R361" s="95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</row>
    <row r="362" spans="1:36" ht="12" customHeight="1">
      <c r="A362" s="71" t="s">
        <v>810</v>
      </c>
      <c r="B362" s="87" t="s">
        <v>811</v>
      </c>
      <c r="C362" s="91" t="s">
        <v>812</v>
      </c>
      <c r="D362" s="260">
        <v>1209261.2</v>
      </c>
      <c r="E362" s="260">
        <v>45259.310000000005</v>
      </c>
      <c r="F362" s="260">
        <v>23705.47</v>
      </c>
      <c r="G362" s="260">
        <v>0</v>
      </c>
      <c r="H362" s="260">
        <v>0</v>
      </c>
      <c r="I362" s="260">
        <v>0</v>
      </c>
      <c r="J362" s="260">
        <v>0</v>
      </c>
      <c r="K362" s="260">
        <v>0</v>
      </c>
      <c r="L362" s="260">
        <v>0</v>
      </c>
      <c r="M362" s="82">
        <v>1278225.98</v>
      </c>
      <c r="N362" s="260">
        <v>0</v>
      </c>
      <c r="O362" s="83">
        <v>1278225.98</v>
      </c>
      <c r="P362" s="84" t="s">
        <v>1111</v>
      </c>
      <c r="Q362" s="84"/>
      <c r="R362" s="95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</row>
    <row r="363" spans="1:36" ht="12" customHeight="1">
      <c r="A363" s="71" t="s">
        <v>813</v>
      </c>
      <c r="B363" s="87" t="s">
        <v>814</v>
      </c>
      <c r="C363" s="91" t="s">
        <v>815</v>
      </c>
      <c r="D363" s="260">
        <v>3006320.81</v>
      </c>
      <c r="E363" s="260">
        <v>219474.96</v>
      </c>
      <c r="F363" s="260">
        <v>66537.260000000009</v>
      </c>
      <c r="G363" s="260">
        <v>0</v>
      </c>
      <c r="H363" s="260">
        <v>0</v>
      </c>
      <c r="I363" s="260">
        <v>0</v>
      </c>
      <c r="J363" s="260">
        <v>13301.41</v>
      </c>
      <c r="K363" s="260">
        <v>0</v>
      </c>
      <c r="L363" s="260">
        <v>0</v>
      </c>
      <c r="M363" s="82">
        <v>3305634.4400000004</v>
      </c>
      <c r="N363" s="260">
        <v>-560.41</v>
      </c>
      <c r="O363" s="83">
        <v>3305074.0300000003</v>
      </c>
      <c r="P363" s="84" t="s">
        <v>1111</v>
      </c>
      <c r="Q363" s="84"/>
      <c r="R363" s="95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</row>
    <row r="364" spans="1:36" ht="12" customHeight="1">
      <c r="A364" s="71"/>
      <c r="B364" s="87" t="s">
        <v>693</v>
      </c>
      <c r="C364" s="91" t="s">
        <v>1020</v>
      </c>
      <c r="D364" s="260">
        <v>635586.82000000007</v>
      </c>
      <c r="E364" s="260">
        <v>-11359.14</v>
      </c>
      <c r="F364" s="260">
        <v>0</v>
      </c>
      <c r="G364" s="260">
        <v>0</v>
      </c>
      <c r="H364" s="260">
        <v>0</v>
      </c>
      <c r="I364" s="260">
        <v>0</v>
      </c>
      <c r="J364" s="260">
        <v>0</v>
      </c>
      <c r="K364" s="260">
        <v>0</v>
      </c>
      <c r="L364" s="260">
        <v>0</v>
      </c>
      <c r="M364" s="82">
        <v>624227.68000000005</v>
      </c>
      <c r="N364" s="260">
        <v>0</v>
      </c>
      <c r="O364" s="83">
        <v>624227.68000000005</v>
      </c>
      <c r="P364" s="84" t="s">
        <v>1111</v>
      </c>
      <c r="Q364" s="84"/>
      <c r="R364" s="95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</row>
    <row r="365" spans="1:36" ht="12" customHeight="1">
      <c r="A365" s="71" t="s">
        <v>816</v>
      </c>
      <c r="B365" s="87" t="s">
        <v>817</v>
      </c>
      <c r="C365" s="91" t="s">
        <v>818</v>
      </c>
      <c r="D365" s="260">
        <v>-240730.2200000002</v>
      </c>
      <c r="E365" s="260">
        <v>691</v>
      </c>
      <c r="F365" s="260">
        <v>0</v>
      </c>
      <c r="G365" s="260">
        <v>0</v>
      </c>
      <c r="H365" s="260">
        <v>0</v>
      </c>
      <c r="I365" s="260">
        <v>0</v>
      </c>
      <c r="J365" s="260">
        <v>0</v>
      </c>
      <c r="K365" s="260">
        <v>0</v>
      </c>
      <c r="L365" s="260">
        <v>0</v>
      </c>
      <c r="M365" s="82">
        <v>-240039.2200000002</v>
      </c>
      <c r="N365" s="260">
        <v>0</v>
      </c>
      <c r="O365" s="83">
        <v>-240039.2200000002</v>
      </c>
      <c r="P365" s="84" t="s">
        <v>1111</v>
      </c>
      <c r="Q365" s="84"/>
      <c r="R365" s="95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</row>
    <row r="366" spans="1:36" ht="12" customHeight="1">
      <c r="A366" s="71" t="s">
        <v>819</v>
      </c>
      <c r="B366" s="87" t="s">
        <v>820</v>
      </c>
      <c r="C366" s="91" t="s">
        <v>821</v>
      </c>
      <c r="D366" s="260">
        <v>0</v>
      </c>
      <c r="E366" s="260">
        <v>0</v>
      </c>
      <c r="F366" s="260">
        <v>0</v>
      </c>
      <c r="G366" s="260">
        <v>0</v>
      </c>
      <c r="H366" s="260">
        <v>0</v>
      </c>
      <c r="I366" s="260">
        <v>0</v>
      </c>
      <c r="J366" s="260">
        <v>0</v>
      </c>
      <c r="K366" s="260">
        <v>0</v>
      </c>
      <c r="L366" s="260">
        <v>0</v>
      </c>
      <c r="M366" s="82">
        <v>0</v>
      </c>
      <c r="N366" s="260">
        <v>0</v>
      </c>
      <c r="O366" s="83">
        <v>0</v>
      </c>
      <c r="P366" s="84" t="s">
        <v>1111</v>
      </c>
      <c r="Q366" s="84"/>
      <c r="R366" s="95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</row>
    <row r="367" spans="1:36" ht="12" customHeight="1">
      <c r="A367" s="71" t="s">
        <v>822</v>
      </c>
      <c r="B367" s="274" t="s">
        <v>823</v>
      </c>
      <c r="C367" s="275" t="s">
        <v>824</v>
      </c>
      <c r="D367" s="260">
        <v>171784529.84</v>
      </c>
      <c r="E367" s="260">
        <v>17311360.150000002</v>
      </c>
      <c r="F367" s="260">
        <v>1841921.15</v>
      </c>
      <c r="G367" s="260">
        <v>28798.010000000002</v>
      </c>
      <c r="H367" s="260">
        <v>0</v>
      </c>
      <c r="I367" s="260">
        <v>41865.03</v>
      </c>
      <c r="J367" s="260">
        <v>636024.69999999995</v>
      </c>
      <c r="K367" s="260">
        <v>0</v>
      </c>
      <c r="L367" s="260">
        <v>0</v>
      </c>
      <c r="M367" s="82">
        <v>191644498.88</v>
      </c>
      <c r="N367" s="260">
        <v>-14725.17</v>
      </c>
      <c r="O367" s="83">
        <v>191629773.71000001</v>
      </c>
      <c r="P367" s="84" t="s">
        <v>1111</v>
      </c>
      <c r="Q367" s="84"/>
      <c r="R367" s="95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</row>
    <row r="368" spans="1:36" ht="12" customHeight="1">
      <c r="A368" s="71" t="s">
        <v>825</v>
      </c>
      <c r="B368" s="276" t="s">
        <v>826</v>
      </c>
      <c r="C368" s="277" t="s">
        <v>827</v>
      </c>
      <c r="D368" s="260">
        <v>3060406.68</v>
      </c>
      <c r="E368" s="260">
        <v>34266.79</v>
      </c>
      <c r="F368" s="260">
        <v>5102.1200000000008</v>
      </c>
      <c r="G368" s="260">
        <v>0</v>
      </c>
      <c r="H368" s="260">
        <v>0</v>
      </c>
      <c r="I368" s="260">
        <v>0</v>
      </c>
      <c r="J368" s="260">
        <v>530.32000000000005</v>
      </c>
      <c r="K368" s="260">
        <v>0</v>
      </c>
      <c r="L368" s="260">
        <v>0</v>
      </c>
      <c r="M368" s="82">
        <v>3100305.91</v>
      </c>
      <c r="N368" s="260">
        <v>-55375.42</v>
      </c>
      <c r="O368" s="83">
        <v>3044930.49</v>
      </c>
      <c r="P368" s="84" t="s">
        <v>1111</v>
      </c>
      <c r="Q368" s="84"/>
      <c r="R368" s="95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</row>
    <row r="369" spans="1:36" ht="12" customHeight="1">
      <c r="A369" s="71"/>
      <c r="B369" s="117"/>
      <c r="C369" s="91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3"/>
      <c r="P369" s="84"/>
      <c r="Q369" s="84"/>
      <c r="R369" s="95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</row>
    <row r="370" spans="1:36" ht="12" customHeight="1">
      <c r="A370" s="71"/>
      <c r="B370" s="104" t="s">
        <v>828</v>
      </c>
      <c r="C370" s="91"/>
      <c r="D370" s="105">
        <v>1806313521.5000002</v>
      </c>
      <c r="E370" s="105">
        <v>192936654.04000008</v>
      </c>
      <c r="F370" s="105">
        <v>20430524.57</v>
      </c>
      <c r="G370" s="105">
        <v>226083.21000000002</v>
      </c>
      <c r="H370" s="105">
        <v>60727.68</v>
      </c>
      <c r="I370" s="105">
        <v>41865.03</v>
      </c>
      <c r="J370" s="105">
        <v>6556571.1900000004</v>
      </c>
      <c r="K370" s="105">
        <v>0</v>
      </c>
      <c r="L370" s="105">
        <v>0</v>
      </c>
      <c r="M370" s="105">
        <v>2026565947.2200005</v>
      </c>
      <c r="N370" s="105">
        <v>-166680.57</v>
      </c>
      <c r="O370" s="105">
        <v>2026399266.6500006</v>
      </c>
      <c r="P370" s="84"/>
      <c r="Q370" s="84"/>
      <c r="R370" s="95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</row>
    <row r="371" spans="1:36" ht="12" customHeight="1">
      <c r="A371" s="71"/>
      <c r="B371" s="117"/>
      <c r="C371" s="91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35"/>
      <c r="P371" s="84"/>
      <c r="Q371" s="84"/>
      <c r="R371" s="95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</row>
    <row r="372" spans="1:36" ht="12" customHeight="1">
      <c r="A372" s="71"/>
      <c r="B372" s="120" t="s">
        <v>829</v>
      </c>
      <c r="C372" s="11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136"/>
      <c r="P372" s="84"/>
      <c r="Q372" s="84"/>
      <c r="R372" s="95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2" customHeight="1">
      <c r="A373" s="71"/>
      <c r="B373" s="124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136"/>
      <c r="P373" s="84"/>
      <c r="Q373" s="84"/>
      <c r="R373" s="95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</row>
    <row r="374" spans="1:36" ht="12" customHeight="1">
      <c r="A374" s="71"/>
      <c r="B374" s="87" t="s">
        <v>830</v>
      </c>
      <c r="C374" s="91" t="s">
        <v>831</v>
      </c>
      <c r="D374" s="260">
        <v>0</v>
      </c>
      <c r="E374" s="260">
        <v>0</v>
      </c>
      <c r="F374" s="260">
        <v>0</v>
      </c>
      <c r="G374" s="260">
        <v>0</v>
      </c>
      <c r="H374" s="260">
        <v>0</v>
      </c>
      <c r="I374" s="260">
        <v>0</v>
      </c>
      <c r="J374" s="260">
        <v>0</v>
      </c>
      <c r="K374" s="260">
        <v>0</v>
      </c>
      <c r="L374" s="260">
        <v>0</v>
      </c>
      <c r="M374" s="82">
        <v>0</v>
      </c>
      <c r="N374" s="260">
        <v>0</v>
      </c>
      <c r="O374" s="136">
        <v>0</v>
      </c>
      <c r="P374" s="84"/>
      <c r="Q374" s="84"/>
      <c r="R374" s="95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</row>
    <row r="375" spans="1:36" ht="12" customHeight="1">
      <c r="A375" s="71" t="s">
        <v>832</v>
      </c>
      <c r="B375" s="87" t="s">
        <v>833</v>
      </c>
      <c r="C375" s="91" t="s">
        <v>834</v>
      </c>
      <c r="D375" s="260">
        <v>9710138.4399999995</v>
      </c>
      <c r="E375" s="260">
        <v>14015401.789999994</v>
      </c>
      <c r="F375" s="260">
        <v>762512.27000000014</v>
      </c>
      <c r="G375" s="260">
        <v>1007</v>
      </c>
      <c r="H375" s="260">
        <v>41517.32</v>
      </c>
      <c r="I375" s="260">
        <v>0</v>
      </c>
      <c r="J375" s="260">
        <v>62552.380000000005</v>
      </c>
      <c r="K375" s="260">
        <v>0</v>
      </c>
      <c r="L375" s="260">
        <v>0</v>
      </c>
      <c r="M375" s="279">
        <v>24593129.199999992</v>
      </c>
      <c r="N375" s="260">
        <v>0</v>
      </c>
      <c r="O375" s="136">
        <v>24593129.199999992</v>
      </c>
      <c r="P375" s="84" t="s">
        <v>1112</v>
      </c>
      <c r="Q375" s="84"/>
      <c r="R375" s="95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</row>
    <row r="376" spans="1:36" ht="12" customHeight="1">
      <c r="A376" s="71" t="s">
        <v>835</v>
      </c>
      <c r="B376" s="87" t="s">
        <v>836</v>
      </c>
      <c r="C376" s="91" t="s">
        <v>837</v>
      </c>
      <c r="D376" s="260">
        <v>1817768.82</v>
      </c>
      <c r="E376" s="260">
        <v>801808.09000000008</v>
      </c>
      <c r="F376" s="260">
        <v>443110.14999999991</v>
      </c>
      <c r="G376" s="260">
        <v>0</v>
      </c>
      <c r="H376" s="260">
        <v>7</v>
      </c>
      <c r="I376" s="260">
        <v>0</v>
      </c>
      <c r="J376" s="260">
        <v>83408.69</v>
      </c>
      <c r="K376" s="260">
        <v>0</v>
      </c>
      <c r="L376" s="260">
        <v>-13553</v>
      </c>
      <c r="M376" s="279">
        <v>3132549.75</v>
      </c>
      <c r="N376" s="260">
        <v>-59667</v>
      </c>
      <c r="O376" s="136">
        <v>3072882.75</v>
      </c>
      <c r="P376" s="84" t="s">
        <v>1112</v>
      </c>
      <c r="Q376" s="84"/>
      <c r="R376" s="95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</row>
    <row r="377" spans="1:36" ht="12" customHeight="1">
      <c r="A377" s="71" t="s">
        <v>838</v>
      </c>
      <c r="B377" s="87" t="s">
        <v>839</v>
      </c>
      <c r="C377" s="91" t="s">
        <v>840</v>
      </c>
      <c r="D377" s="260">
        <v>9933900.7300000004</v>
      </c>
      <c r="E377" s="260">
        <v>377522.72000000009</v>
      </c>
      <c r="F377" s="260">
        <v>89839.659999999989</v>
      </c>
      <c r="G377" s="260">
        <v>0</v>
      </c>
      <c r="H377" s="260">
        <v>0</v>
      </c>
      <c r="I377" s="260">
        <v>0</v>
      </c>
      <c r="J377" s="260">
        <v>580257.59</v>
      </c>
      <c r="K377" s="260">
        <v>0</v>
      </c>
      <c r="L377" s="260">
        <v>0</v>
      </c>
      <c r="M377" s="279">
        <v>10981520.700000001</v>
      </c>
      <c r="N377" s="260">
        <v>0</v>
      </c>
      <c r="O377" s="136">
        <v>10981520.700000001</v>
      </c>
      <c r="P377" s="84" t="s">
        <v>1113</v>
      </c>
      <c r="Q377" s="84"/>
      <c r="R377" s="95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</row>
    <row r="378" spans="1:36" ht="12" customHeight="1">
      <c r="A378" s="71" t="s">
        <v>841</v>
      </c>
      <c r="B378" s="87" t="s">
        <v>842</v>
      </c>
      <c r="C378" s="91" t="s">
        <v>843</v>
      </c>
      <c r="D378" s="260">
        <v>3522250.33</v>
      </c>
      <c r="E378" s="260">
        <v>1665283.4400000002</v>
      </c>
      <c r="F378" s="260">
        <v>405595.33999999997</v>
      </c>
      <c r="G378" s="260">
        <v>0</v>
      </c>
      <c r="H378" s="260">
        <v>0</v>
      </c>
      <c r="I378" s="260">
        <v>0</v>
      </c>
      <c r="J378" s="260">
        <v>40069.80999999999</v>
      </c>
      <c r="K378" s="260">
        <v>0</v>
      </c>
      <c r="L378" s="260">
        <v>0</v>
      </c>
      <c r="M378" s="279">
        <v>5633198.9199999999</v>
      </c>
      <c r="N378" s="260">
        <v>-928869.95</v>
      </c>
      <c r="O378" s="136">
        <v>4704328.97</v>
      </c>
      <c r="P378" s="84" t="s">
        <v>1112</v>
      </c>
      <c r="Q378" s="84"/>
      <c r="R378" s="95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</row>
    <row r="379" spans="1:36" ht="12" customHeight="1">
      <c r="A379" s="71" t="s">
        <v>844</v>
      </c>
      <c r="B379" s="87" t="s">
        <v>845</v>
      </c>
      <c r="C379" s="91" t="s">
        <v>846</v>
      </c>
      <c r="D379" s="260">
        <v>44035089.380000003</v>
      </c>
      <c r="E379" s="260">
        <v>13120139.58</v>
      </c>
      <c r="F379" s="260">
        <v>1120595.17</v>
      </c>
      <c r="G379" s="260">
        <v>0</v>
      </c>
      <c r="H379" s="260">
        <v>0</v>
      </c>
      <c r="I379" s="260">
        <v>0</v>
      </c>
      <c r="J379" s="260">
        <v>17768137.559999999</v>
      </c>
      <c r="K379" s="260">
        <v>0</v>
      </c>
      <c r="L379" s="260">
        <v>-158316</v>
      </c>
      <c r="M379" s="279">
        <v>75885645.689999998</v>
      </c>
      <c r="N379" s="260">
        <v>0</v>
      </c>
      <c r="O379" s="136">
        <v>75885645.689999998</v>
      </c>
      <c r="P379" s="84" t="s">
        <v>1112</v>
      </c>
      <c r="Q379" s="84"/>
      <c r="R379" s="95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</row>
    <row r="380" spans="1:36" ht="12" customHeight="1">
      <c r="A380" s="71" t="s">
        <v>847</v>
      </c>
      <c r="B380" s="87" t="s">
        <v>1021</v>
      </c>
      <c r="C380" s="91" t="s">
        <v>848</v>
      </c>
      <c r="D380" s="260">
        <v>5030256.1999999993</v>
      </c>
      <c r="E380" s="260">
        <v>4935306.0799999982</v>
      </c>
      <c r="F380" s="260">
        <v>1368934.28</v>
      </c>
      <c r="G380" s="260">
        <v>0</v>
      </c>
      <c r="H380" s="260">
        <v>750</v>
      </c>
      <c r="I380" s="260">
        <v>0</v>
      </c>
      <c r="J380" s="260">
        <v>832256.65</v>
      </c>
      <c r="K380" s="260">
        <v>0</v>
      </c>
      <c r="L380" s="260">
        <v>0</v>
      </c>
      <c r="M380" s="279">
        <v>12167503.209999997</v>
      </c>
      <c r="N380" s="260">
        <v>0</v>
      </c>
      <c r="O380" s="136">
        <v>12167503.209999997</v>
      </c>
      <c r="P380" s="84" t="s">
        <v>1112</v>
      </c>
      <c r="Q380" s="84"/>
      <c r="R380" s="95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</row>
    <row r="381" spans="1:36" ht="12" customHeight="1">
      <c r="A381" s="71"/>
      <c r="B381" s="87" t="s">
        <v>1022</v>
      </c>
      <c r="C381" s="91" t="s">
        <v>1023</v>
      </c>
      <c r="D381" s="260">
        <v>2790696.19</v>
      </c>
      <c r="E381" s="260">
        <v>655518.69000000006</v>
      </c>
      <c r="F381" s="260">
        <v>157823.76</v>
      </c>
      <c r="G381" s="260">
        <v>0</v>
      </c>
      <c r="H381" s="260">
        <v>0</v>
      </c>
      <c r="I381" s="260">
        <v>0</v>
      </c>
      <c r="J381" s="260">
        <v>1132098.73</v>
      </c>
      <c r="K381" s="260">
        <v>0</v>
      </c>
      <c r="L381" s="260">
        <v>-774914.67</v>
      </c>
      <c r="M381" s="279">
        <v>3961222.6999999993</v>
      </c>
      <c r="N381" s="260">
        <v>0</v>
      </c>
      <c r="O381" s="136">
        <v>3961222.6999999993</v>
      </c>
      <c r="P381" s="84" t="s">
        <v>1112</v>
      </c>
      <c r="Q381" s="84"/>
      <c r="R381" s="95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</row>
    <row r="382" spans="1:36" ht="12" customHeight="1">
      <c r="A382" s="71" t="s">
        <v>849</v>
      </c>
      <c r="B382" s="274" t="s">
        <v>850</v>
      </c>
      <c r="C382" s="275" t="s">
        <v>851</v>
      </c>
      <c r="D382" s="260">
        <v>54073881.769999996</v>
      </c>
      <c r="E382" s="260">
        <v>833481.42999999993</v>
      </c>
      <c r="F382" s="260">
        <v>181512.96000000002</v>
      </c>
      <c r="G382" s="260">
        <v>279</v>
      </c>
      <c r="H382" s="260">
        <v>0</v>
      </c>
      <c r="I382" s="260">
        <v>0</v>
      </c>
      <c r="J382" s="260">
        <v>24294.5</v>
      </c>
      <c r="K382" s="260">
        <v>0</v>
      </c>
      <c r="L382" s="260">
        <v>0</v>
      </c>
      <c r="M382" s="279">
        <v>55113449.659999996</v>
      </c>
      <c r="N382" s="260">
        <v>0</v>
      </c>
      <c r="O382" s="136">
        <v>55113449.659999996</v>
      </c>
      <c r="P382" s="84" t="s">
        <v>1112</v>
      </c>
      <c r="Q382" s="84"/>
      <c r="R382" s="95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</row>
    <row r="383" spans="1:36" ht="12" customHeight="1">
      <c r="A383" s="71" t="s">
        <v>852</v>
      </c>
      <c r="B383" s="274" t="s">
        <v>853</v>
      </c>
      <c r="C383" s="275" t="s">
        <v>854</v>
      </c>
      <c r="D383" s="260">
        <v>86366909.080000013</v>
      </c>
      <c r="E383" s="260">
        <v>839283.67</v>
      </c>
      <c r="F383" s="260">
        <v>692834.20000000007</v>
      </c>
      <c r="G383" s="260">
        <v>0</v>
      </c>
      <c r="H383" s="260">
        <v>0</v>
      </c>
      <c r="I383" s="260">
        <v>0</v>
      </c>
      <c r="J383" s="260">
        <v>740930.08000000007</v>
      </c>
      <c r="K383" s="260">
        <v>0</v>
      </c>
      <c r="L383" s="260">
        <v>0</v>
      </c>
      <c r="M383" s="279">
        <v>88639957.030000016</v>
      </c>
      <c r="N383" s="260">
        <v>0</v>
      </c>
      <c r="O383" s="136">
        <v>88639957.030000016</v>
      </c>
      <c r="P383" s="84" t="s">
        <v>1113</v>
      </c>
      <c r="Q383" s="84"/>
      <c r="R383" s="95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</row>
    <row r="384" spans="1:36" ht="12" customHeight="1">
      <c r="A384" s="71" t="s">
        <v>855</v>
      </c>
      <c r="B384" s="87" t="s">
        <v>856</v>
      </c>
      <c r="C384" s="91" t="s">
        <v>857</v>
      </c>
      <c r="D384" s="260">
        <v>130142756.62</v>
      </c>
      <c r="E384" s="260">
        <v>61917726.900000006</v>
      </c>
      <c r="F384" s="260">
        <v>9906292.9700000007</v>
      </c>
      <c r="G384" s="260">
        <v>96761.08</v>
      </c>
      <c r="H384" s="260">
        <v>0</v>
      </c>
      <c r="I384" s="260">
        <v>-15157</v>
      </c>
      <c r="J384" s="260">
        <v>5417705.9300000006</v>
      </c>
      <c r="K384" s="260">
        <v>2475.6400000000003</v>
      </c>
      <c r="L384" s="260">
        <v>-5544572.5099999998</v>
      </c>
      <c r="M384" s="279">
        <v>201923989.63000003</v>
      </c>
      <c r="N384" s="260">
        <v>-122454</v>
      </c>
      <c r="O384" s="136">
        <v>201801535.63000003</v>
      </c>
      <c r="P384" s="84" t="s">
        <v>1114</v>
      </c>
      <c r="Q384" s="84"/>
      <c r="R384" s="95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</row>
    <row r="385" spans="1:36" ht="12" customHeight="1">
      <c r="A385" s="71" t="s">
        <v>858</v>
      </c>
      <c r="B385" s="87" t="s">
        <v>1115</v>
      </c>
      <c r="C385" s="91" t="s">
        <v>859</v>
      </c>
      <c r="D385" s="260">
        <v>29083.11</v>
      </c>
      <c r="E385" s="260">
        <v>12203119.629999999</v>
      </c>
      <c r="F385" s="260">
        <v>5</v>
      </c>
      <c r="G385" s="260">
        <v>0</v>
      </c>
      <c r="H385" s="260">
        <v>12691988.49</v>
      </c>
      <c r="I385" s="260">
        <v>0</v>
      </c>
      <c r="J385" s="260">
        <v>0</v>
      </c>
      <c r="K385" s="260">
        <v>0</v>
      </c>
      <c r="L385" s="260">
        <v>0</v>
      </c>
      <c r="M385" s="279">
        <v>24924196.229999997</v>
      </c>
      <c r="N385" s="260">
        <v>0</v>
      </c>
      <c r="O385" s="136">
        <v>24924196.229999997</v>
      </c>
      <c r="P385" s="84" t="s">
        <v>1114</v>
      </c>
      <c r="Q385" s="84"/>
      <c r="R385" s="95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</row>
    <row r="386" spans="1:36" ht="12" customHeight="1">
      <c r="A386" s="71" t="s">
        <v>860</v>
      </c>
      <c r="B386" s="87" t="s">
        <v>861</v>
      </c>
      <c r="C386" s="91" t="s">
        <v>862</v>
      </c>
      <c r="D386" s="260">
        <v>0</v>
      </c>
      <c r="E386" s="260">
        <v>92953.17</v>
      </c>
      <c r="F386" s="260">
        <v>0</v>
      </c>
      <c r="G386" s="260">
        <v>0</v>
      </c>
      <c r="H386" s="260">
        <v>0</v>
      </c>
      <c r="I386" s="260">
        <v>0</v>
      </c>
      <c r="J386" s="260">
        <v>0</v>
      </c>
      <c r="K386" s="260">
        <v>0</v>
      </c>
      <c r="L386" s="260">
        <v>0</v>
      </c>
      <c r="M386" s="279">
        <v>92953.17</v>
      </c>
      <c r="N386" s="260">
        <v>0</v>
      </c>
      <c r="O386" s="136">
        <v>92953.17</v>
      </c>
      <c r="P386" s="84" t="s">
        <v>1114</v>
      </c>
      <c r="Q386" s="84"/>
      <c r="R386" s="95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</row>
    <row r="387" spans="1:36" ht="12" customHeight="1">
      <c r="A387" s="71" t="s">
        <v>863</v>
      </c>
      <c r="B387" s="87" t="s">
        <v>864</v>
      </c>
      <c r="C387" s="91" t="s">
        <v>865</v>
      </c>
      <c r="D387" s="260">
        <v>31118193.749999996</v>
      </c>
      <c r="E387" s="260">
        <v>19033670.870000001</v>
      </c>
      <c r="F387" s="260">
        <v>3441004.96</v>
      </c>
      <c r="G387" s="260">
        <v>38156.04</v>
      </c>
      <c r="H387" s="260">
        <v>121443.84</v>
      </c>
      <c r="I387" s="260">
        <v>0</v>
      </c>
      <c r="J387" s="260">
        <v>1709408.3</v>
      </c>
      <c r="K387" s="260">
        <v>0</v>
      </c>
      <c r="L387" s="260">
        <v>-417814</v>
      </c>
      <c r="M387" s="279">
        <v>55044063.759999998</v>
      </c>
      <c r="N387" s="260">
        <v>0</v>
      </c>
      <c r="O387" s="136">
        <v>55044063.759999998</v>
      </c>
      <c r="P387" s="84" t="s">
        <v>1114</v>
      </c>
      <c r="Q387" s="84"/>
      <c r="R387" s="95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</row>
    <row r="388" spans="1:36" ht="12" customHeight="1">
      <c r="A388" s="71" t="s">
        <v>866</v>
      </c>
      <c r="B388" s="87" t="s">
        <v>867</v>
      </c>
      <c r="C388" s="91" t="s">
        <v>868</v>
      </c>
      <c r="D388" s="260">
        <v>33012963.920000006</v>
      </c>
      <c r="E388" s="260">
        <v>16824339.770000003</v>
      </c>
      <c r="F388" s="260">
        <v>1409610.91</v>
      </c>
      <c r="G388" s="260">
        <v>0</v>
      </c>
      <c r="H388" s="260">
        <v>830</v>
      </c>
      <c r="I388" s="260">
        <v>0</v>
      </c>
      <c r="J388" s="260">
        <v>789379.77</v>
      </c>
      <c r="K388" s="260">
        <v>0</v>
      </c>
      <c r="L388" s="260">
        <v>-866877</v>
      </c>
      <c r="M388" s="279">
        <v>51170247.370000012</v>
      </c>
      <c r="N388" s="260">
        <v>-193263.89999999997</v>
      </c>
      <c r="O388" s="136">
        <v>50976983.470000014</v>
      </c>
      <c r="P388" s="84" t="s">
        <v>1116</v>
      </c>
      <c r="Q388" s="84"/>
      <c r="R388" s="95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</row>
    <row r="389" spans="1:36" ht="12" customHeight="1">
      <c r="A389" s="71" t="s">
        <v>869</v>
      </c>
      <c r="B389" s="87" t="s">
        <v>870</v>
      </c>
      <c r="C389" s="91" t="s">
        <v>871</v>
      </c>
      <c r="D389" s="260">
        <v>46545930.710000001</v>
      </c>
      <c r="E389" s="260">
        <v>13385422.16</v>
      </c>
      <c r="F389" s="260">
        <v>434064.89999999997</v>
      </c>
      <c r="G389" s="260">
        <v>0</v>
      </c>
      <c r="H389" s="260">
        <v>0</v>
      </c>
      <c r="I389" s="260">
        <v>0</v>
      </c>
      <c r="J389" s="260">
        <v>3233732.14</v>
      </c>
      <c r="K389" s="260">
        <v>0</v>
      </c>
      <c r="L389" s="260">
        <v>0</v>
      </c>
      <c r="M389" s="279">
        <v>63599149.910000004</v>
      </c>
      <c r="N389" s="260">
        <v>0</v>
      </c>
      <c r="O389" s="136">
        <v>63599149.910000004</v>
      </c>
      <c r="P389" s="84" t="s">
        <v>1116</v>
      </c>
      <c r="Q389" s="84"/>
      <c r="R389" s="95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</row>
    <row r="390" spans="1:36" ht="12" customHeight="1">
      <c r="A390" s="71" t="s">
        <v>872</v>
      </c>
      <c r="B390" s="87" t="s">
        <v>873</v>
      </c>
      <c r="C390" s="91" t="s">
        <v>874</v>
      </c>
      <c r="D390" s="260">
        <v>10414806.25</v>
      </c>
      <c r="E390" s="260">
        <v>2268248.7199999997</v>
      </c>
      <c r="F390" s="260">
        <v>256536.77000000002</v>
      </c>
      <c r="G390" s="260">
        <v>0</v>
      </c>
      <c r="H390" s="260">
        <v>0</v>
      </c>
      <c r="I390" s="260">
        <v>0</v>
      </c>
      <c r="J390" s="260">
        <v>795856.14</v>
      </c>
      <c r="K390" s="260">
        <v>0</v>
      </c>
      <c r="L390" s="260">
        <v>-613929</v>
      </c>
      <c r="M390" s="279">
        <v>13121518.879999999</v>
      </c>
      <c r="N390" s="260">
        <v>0</v>
      </c>
      <c r="O390" s="136">
        <v>13121518.879999999</v>
      </c>
      <c r="P390" s="84" t="s">
        <v>1116</v>
      </c>
      <c r="Q390" s="84"/>
      <c r="R390" s="95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</row>
    <row r="391" spans="1:36" ht="12" customHeight="1">
      <c r="A391" s="71" t="s">
        <v>875</v>
      </c>
      <c r="B391" s="87" t="s">
        <v>876</v>
      </c>
      <c r="C391" s="91" t="s">
        <v>877</v>
      </c>
      <c r="D391" s="260">
        <v>20893999.039999999</v>
      </c>
      <c r="E391" s="260">
        <v>24917093.63000001</v>
      </c>
      <c r="F391" s="260">
        <v>2196523.31</v>
      </c>
      <c r="G391" s="260">
        <v>0</v>
      </c>
      <c r="H391" s="260">
        <v>0</v>
      </c>
      <c r="I391" s="260">
        <v>0</v>
      </c>
      <c r="J391" s="260">
        <v>3453205.35</v>
      </c>
      <c r="K391" s="260">
        <v>0</v>
      </c>
      <c r="L391" s="260">
        <v>-9953</v>
      </c>
      <c r="M391" s="279">
        <v>51450868.330000013</v>
      </c>
      <c r="N391" s="260">
        <v>-570587.98</v>
      </c>
      <c r="O391" s="136">
        <v>50880280.350000016</v>
      </c>
      <c r="P391" s="84" t="s">
        <v>1116</v>
      </c>
      <c r="Q391" s="84"/>
      <c r="R391" s="95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</row>
    <row r="392" spans="1:36" ht="12" customHeight="1">
      <c r="A392" s="71" t="s">
        <v>878</v>
      </c>
      <c r="B392" s="274" t="s">
        <v>879</v>
      </c>
      <c r="C392" s="275" t="s">
        <v>880</v>
      </c>
      <c r="D392" s="260">
        <v>6472865.040000001</v>
      </c>
      <c r="E392" s="260">
        <v>1054106.82</v>
      </c>
      <c r="F392" s="260">
        <v>2932.2</v>
      </c>
      <c r="G392" s="260">
        <v>0</v>
      </c>
      <c r="H392" s="260">
        <v>0</v>
      </c>
      <c r="I392" s="260">
        <v>0</v>
      </c>
      <c r="J392" s="260">
        <v>3488</v>
      </c>
      <c r="K392" s="260">
        <v>0</v>
      </c>
      <c r="L392" s="260">
        <v>0</v>
      </c>
      <c r="M392" s="82">
        <v>7533392.0600000015</v>
      </c>
      <c r="N392" s="260">
        <v>0</v>
      </c>
      <c r="O392" s="136">
        <v>7533392.0600000015</v>
      </c>
      <c r="P392" s="84" t="s">
        <v>1116</v>
      </c>
      <c r="Q392" s="84"/>
      <c r="R392" s="95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</row>
    <row r="393" spans="1:36" ht="12" customHeight="1">
      <c r="A393" s="71" t="s">
        <v>881</v>
      </c>
      <c r="B393" s="87" t="s">
        <v>882</v>
      </c>
      <c r="C393" s="91" t="s">
        <v>883</v>
      </c>
      <c r="D393" s="260">
        <v>306570.51</v>
      </c>
      <c r="E393" s="260">
        <v>7979.82</v>
      </c>
      <c r="F393" s="260">
        <v>14415367.149999999</v>
      </c>
      <c r="G393" s="260">
        <v>0</v>
      </c>
      <c r="H393" s="260">
        <v>0</v>
      </c>
      <c r="I393" s="260">
        <v>0</v>
      </c>
      <c r="J393" s="260">
        <v>0</v>
      </c>
      <c r="K393" s="260">
        <v>0</v>
      </c>
      <c r="L393" s="260">
        <v>0</v>
      </c>
      <c r="M393" s="82">
        <v>14729917.479999999</v>
      </c>
      <c r="N393" s="260">
        <v>-208132.76</v>
      </c>
      <c r="O393" s="136">
        <v>14521784.719999999</v>
      </c>
      <c r="P393" s="84" t="s">
        <v>1116</v>
      </c>
      <c r="Q393" s="84"/>
      <c r="R393" s="95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</row>
    <row r="394" spans="1:36" ht="12" customHeight="1">
      <c r="A394" s="71" t="s">
        <v>884</v>
      </c>
      <c r="B394" s="87" t="s">
        <v>885</v>
      </c>
      <c r="C394" s="91" t="s">
        <v>886</v>
      </c>
      <c r="D394" s="260">
        <v>396099.83</v>
      </c>
      <c r="E394" s="260">
        <v>26538048.999999993</v>
      </c>
      <c r="F394" s="260">
        <v>635095.96</v>
      </c>
      <c r="G394" s="260">
        <v>0</v>
      </c>
      <c r="H394" s="260">
        <v>621959.02</v>
      </c>
      <c r="I394" s="260">
        <v>18406.04</v>
      </c>
      <c r="J394" s="260">
        <v>0</v>
      </c>
      <c r="K394" s="260">
        <v>0</v>
      </c>
      <c r="L394" s="260">
        <v>0</v>
      </c>
      <c r="M394" s="82">
        <v>28209609.84999999</v>
      </c>
      <c r="N394" s="260">
        <v>-28209609.849999994</v>
      </c>
      <c r="O394" s="137">
        <v>0</v>
      </c>
      <c r="P394" s="98" t="s">
        <v>1056</v>
      </c>
      <c r="Q394" s="84"/>
      <c r="R394" s="95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</row>
    <row r="395" spans="1:36" ht="12" customHeight="1">
      <c r="A395" s="71" t="s">
        <v>887</v>
      </c>
      <c r="B395" s="87" t="s">
        <v>888</v>
      </c>
      <c r="C395" s="91" t="s">
        <v>889</v>
      </c>
      <c r="D395" s="260">
        <v>0</v>
      </c>
      <c r="E395" s="260">
        <v>0</v>
      </c>
      <c r="F395" s="260">
        <v>0</v>
      </c>
      <c r="G395" s="260">
        <v>0</v>
      </c>
      <c r="H395" s="260">
        <v>0</v>
      </c>
      <c r="I395" s="260">
        <v>0</v>
      </c>
      <c r="J395" s="260">
        <v>0</v>
      </c>
      <c r="K395" s="260">
        <v>0</v>
      </c>
      <c r="L395" s="260">
        <v>0</v>
      </c>
      <c r="M395" s="82">
        <v>0</v>
      </c>
      <c r="N395" s="260">
        <v>0</v>
      </c>
      <c r="O395" s="136">
        <v>0</v>
      </c>
      <c r="P395" s="84" t="s">
        <v>1112</v>
      </c>
      <c r="Q395" s="84"/>
      <c r="R395" s="95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</row>
    <row r="396" spans="1:36" ht="12" customHeight="1">
      <c r="A396" s="71" t="s">
        <v>890</v>
      </c>
      <c r="B396" s="87" t="s">
        <v>891</v>
      </c>
      <c r="C396" s="91" t="s">
        <v>892</v>
      </c>
      <c r="D396" s="260">
        <v>18289870.219999999</v>
      </c>
      <c r="E396" s="260">
        <v>79902740.753000006</v>
      </c>
      <c r="F396" s="260">
        <v>120195.03</v>
      </c>
      <c r="G396" s="260">
        <v>11082748.890000001</v>
      </c>
      <c r="H396" s="260">
        <v>923336845.6700002</v>
      </c>
      <c r="I396" s="260">
        <v>0</v>
      </c>
      <c r="J396" s="260">
        <v>248120.48</v>
      </c>
      <c r="K396" s="260">
        <v>0</v>
      </c>
      <c r="L396" s="260">
        <v>0</v>
      </c>
      <c r="M396" s="82">
        <v>1032980521.0430002</v>
      </c>
      <c r="N396" s="269"/>
      <c r="O396" s="136">
        <v>1032980521.0430002</v>
      </c>
      <c r="P396" s="84" t="s">
        <v>1117</v>
      </c>
      <c r="Q396" s="84"/>
      <c r="R396" s="95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</row>
    <row r="397" spans="1:36" ht="12" customHeight="1">
      <c r="A397" s="71" t="s">
        <v>893</v>
      </c>
      <c r="B397" s="87" t="s">
        <v>894</v>
      </c>
      <c r="C397" s="91" t="s">
        <v>895</v>
      </c>
      <c r="D397" s="260">
        <v>1563405.64</v>
      </c>
      <c r="E397" s="260">
        <v>20124.52</v>
      </c>
      <c r="F397" s="260">
        <v>673309.30999999994</v>
      </c>
      <c r="G397" s="260">
        <v>0</v>
      </c>
      <c r="H397" s="260">
        <v>0</v>
      </c>
      <c r="I397" s="260">
        <v>0</v>
      </c>
      <c r="J397" s="260">
        <v>429439.86</v>
      </c>
      <c r="K397" s="260">
        <v>4202818.34</v>
      </c>
      <c r="L397" s="260">
        <v>1019448.23</v>
      </c>
      <c r="M397" s="82">
        <v>7908545.9000000004</v>
      </c>
      <c r="N397" s="260">
        <v>0</v>
      </c>
      <c r="O397" s="136">
        <v>7908545.9000000004</v>
      </c>
      <c r="P397" s="84" t="s">
        <v>1118</v>
      </c>
      <c r="Q397" s="84"/>
      <c r="R397" s="95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</row>
    <row r="398" spans="1:36" ht="12" customHeight="1">
      <c r="A398" s="71" t="s">
        <v>896</v>
      </c>
      <c r="B398" s="87" t="s">
        <v>897</v>
      </c>
      <c r="C398" s="91" t="s">
        <v>898</v>
      </c>
      <c r="D398" s="260">
        <v>493635</v>
      </c>
      <c r="E398" s="260">
        <v>0</v>
      </c>
      <c r="F398" s="260">
        <v>0</v>
      </c>
      <c r="G398" s="260">
        <v>0</v>
      </c>
      <c r="H398" s="260">
        <v>0</v>
      </c>
      <c r="I398" s="260">
        <v>0</v>
      </c>
      <c r="J398" s="260">
        <v>0</v>
      </c>
      <c r="K398" s="260">
        <v>0</v>
      </c>
      <c r="L398" s="260">
        <v>0</v>
      </c>
      <c r="M398" s="82">
        <v>493635</v>
      </c>
      <c r="N398" s="260">
        <v>0</v>
      </c>
      <c r="O398" s="136">
        <v>493635</v>
      </c>
      <c r="P398" s="84" t="s">
        <v>1112</v>
      </c>
      <c r="Q398" s="84"/>
      <c r="R398" s="95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</row>
    <row r="399" spans="1:36" ht="12" customHeight="1">
      <c r="A399" s="71" t="s">
        <v>899</v>
      </c>
      <c r="B399" s="87" t="s">
        <v>900</v>
      </c>
      <c r="C399" s="91" t="s">
        <v>901</v>
      </c>
      <c r="D399" s="260">
        <v>0</v>
      </c>
      <c r="E399" s="260">
        <v>0</v>
      </c>
      <c r="F399" s="260">
        <v>0</v>
      </c>
      <c r="G399" s="260">
        <v>7375.38</v>
      </c>
      <c r="H399" s="260">
        <v>0</v>
      </c>
      <c r="I399" s="260">
        <v>0</v>
      </c>
      <c r="J399" s="260">
        <v>-547114.76</v>
      </c>
      <c r="K399" s="260">
        <v>14013605.400000002</v>
      </c>
      <c r="L399" s="260">
        <v>-13351062.960000001</v>
      </c>
      <c r="M399" s="82">
        <v>122803.06000000052</v>
      </c>
      <c r="N399" s="260">
        <v>-116000</v>
      </c>
      <c r="O399" s="136">
        <v>6803.0600000005215</v>
      </c>
      <c r="P399" s="84"/>
      <c r="Q399" s="84"/>
      <c r="R399" s="95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</row>
    <row r="400" spans="1:36" ht="12" customHeight="1">
      <c r="A400" s="71" t="s">
        <v>902</v>
      </c>
      <c r="B400" s="276" t="s">
        <v>1192</v>
      </c>
      <c r="C400" s="277" t="s">
        <v>1193</v>
      </c>
      <c r="D400" s="260">
        <v>8565079.6699999999</v>
      </c>
      <c r="E400" s="260">
        <v>62624.219999999994</v>
      </c>
      <c r="F400" s="260">
        <v>578892.29</v>
      </c>
      <c r="G400" s="260">
        <v>0</v>
      </c>
      <c r="H400" s="260">
        <v>0</v>
      </c>
      <c r="I400" s="260">
        <v>0</v>
      </c>
      <c r="J400" s="260">
        <v>10449602.15</v>
      </c>
      <c r="K400" s="260">
        <v>0</v>
      </c>
      <c r="L400" s="260">
        <v>0</v>
      </c>
      <c r="M400" s="82">
        <v>19656198.329999998</v>
      </c>
      <c r="N400" s="260">
        <v>-19656198.329999998</v>
      </c>
      <c r="O400" s="137">
        <v>0</v>
      </c>
      <c r="P400" s="98" t="s">
        <v>1056</v>
      </c>
      <c r="Q400" s="84"/>
      <c r="R400" s="95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</row>
    <row r="401" spans="1:36" ht="12" customHeight="1">
      <c r="A401" s="71" t="s">
        <v>903</v>
      </c>
      <c r="B401" s="276" t="s">
        <v>1194</v>
      </c>
      <c r="C401" s="277" t="s">
        <v>1195</v>
      </c>
      <c r="D401" s="260">
        <v>96002525.629999995</v>
      </c>
      <c r="E401" s="260">
        <v>22559551.130000003</v>
      </c>
      <c r="F401" s="260">
        <v>18521317.199999999</v>
      </c>
      <c r="G401" s="260">
        <v>187518.16999999998</v>
      </c>
      <c r="H401" s="260">
        <v>3375953.99</v>
      </c>
      <c r="I401" s="260">
        <v>0</v>
      </c>
      <c r="J401" s="260">
        <v>36963308.880000003</v>
      </c>
      <c r="K401" s="260">
        <v>432051.1</v>
      </c>
      <c r="L401" s="260">
        <v>717436.25</v>
      </c>
      <c r="M401" s="279">
        <v>178759662.34999996</v>
      </c>
      <c r="N401" s="260">
        <v>-178759662.35000005</v>
      </c>
      <c r="O401" s="137">
        <v>0</v>
      </c>
      <c r="P401" s="98" t="s">
        <v>1056</v>
      </c>
      <c r="Q401" s="84"/>
      <c r="R401" s="95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</row>
    <row r="402" spans="1:36" ht="12" customHeight="1">
      <c r="A402" s="71" t="s">
        <v>904</v>
      </c>
      <c r="B402" s="87" t="s">
        <v>905</v>
      </c>
      <c r="C402" s="91" t="s">
        <v>906</v>
      </c>
      <c r="D402" s="260">
        <v>0</v>
      </c>
      <c r="E402" s="260">
        <v>0</v>
      </c>
      <c r="F402" s="260">
        <v>0</v>
      </c>
      <c r="G402" s="260">
        <v>0</v>
      </c>
      <c r="H402" s="260">
        <v>0</v>
      </c>
      <c r="I402" s="260">
        <v>0</v>
      </c>
      <c r="J402" s="260">
        <v>0</v>
      </c>
      <c r="K402" s="260">
        <v>0</v>
      </c>
      <c r="L402" s="260">
        <v>229651657.62</v>
      </c>
      <c r="M402" s="279">
        <v>229651657.62</v>
      </c>
      <c r="N402" s="260">
        <v>0</v>
      </c>
      <c r="O402" s="136">
        <v>229651657.62</v>
      </c>
      <c r="P402" s="84" t="s">
        <v>1119</v>
      </c>
      <c r="Q402" s="84"/>
      <c r="R402" s="95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</row>
    <row r="403" spans="1:36" ht="12" customHeight="1">
      <c r="A403" s="71" t="s">
        <v>907</v>
      </c>
      <c r="B403" s="87" t="s">
        <v>908</v>
      </c>
      <c r="C403" s="91" t="s">
        <v>909</v>
      </c>
      <c r="D403" s="260">
        <v>9902109.870000001</v>
      </c>
      <c r="E403" s="260">
        <v>-1545993.93</v>
      </c>
      <c r="F403" s="260">
        <v>1744473.8599999999</v>
      </c>
      <c r="G403" s="260">
        <v>1448675.06</v>
      </c>
      <c r="H403" s="260">
        <v>835194.04</v>
      </c>
      <c r="I403" s="260">
        <v>0</v>
      </c>
      <c r="J403" s="260">
        <v>550097.23</v>
      </c>
      <c r="K403" s="260">
        <v>358.5</v>
      </c>
      <c r="L403" s="260">
        <v>1219788.82</v>
      </c>
      <c r="M403" s="279">
        <v>14154703.450000003</v>
      </c>
      <c r="N403" s="260">
        <v>1540616.99</v>
      </c>
      <c r="O403" s="136">
        <v>15695320.440000003</v>
      </c>
      <c r="P403" s="84" t="s">
        <v>1112</v>
      </c>
      <c r="Q403" s="84"/>
      <c r="R403" s="95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</row>
    <row r="404" spans="1:36" ht="12" customHeight="1">
      <c r="A404" s="71"/>
      <c r="B404" s="87" t="s">
        <v>1120</v>
      </c>
      <c r="C404" s="91" t="s">
        <v>1121</v>
      </c>
      <c r="D404" s="260">
        <v>5792865</v>
      </c>
      <c r="E404" s="260">
        <v>111519464.16000001</v>
      </c>
      <c r="F404" s="260">
        <v>0</v>
      </c>
      <c r="G404" s="260">
        <v>0</v>
      </c>
      <c r="H404" s="260">
        <v>0</v>
      </c>
      <c r="I404" s="260">
        <v>0</v>
      </c>
      <c r="J404" s="260">
        <v>0</v>
      </c>
      <c r="K404" s="260">
        <v>0</v>
      </c>
      <c r="L404" s="260">
        <v>0</v>
      </c>
      <c r="M404" s="279">
        <v>117312329.16000001</v>
      </c>
      <c r="N404" s="260">
        <v>-117050482.86999999</v>
      </c>
      <c r="O404" s="97">
        <v>261846.29000002146</v>
      </c>
      <c r="P404" s="98" t="s">
        <v>1056</v>
      </c>
      <c r="Q404" s="84"/>
      <c r="R404" s="95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</row>
    <row r="405" spans="1:36" ht="12" customHeight="1">
      <c r="A405" s="71" t="s">
        <v>910</v>
      </c>
      <c r="B405" s="87" t="s">
        <v>693</v>
      </c>
      <c r="C405" s="91" t="s">
        <v>911</v>
      </c>
      <c r="D405" s="260">
        <v>1833930.0000000002</v>
      </c>
      <c r="E405" s="260">
        <v>281634.24</v>
      </c>
      <c r="F405" s="260">
        <v>-107781.56</v>
      </c>
      <c r="G405" s="260">
        <v>763137.1</v>
      </c>
      <c r="H405" s="260">
        <v>-596461.16</v>
      </c>
      <c r="I405" s="260">
        <v>18319.46</v>
      </c>
      <c r="J405" s="260">
        <v>71548.41</v>
      </c>
      <c r="K405" s="260">
        <v>0</v>
      </c>
      <c r="L405" s="260">
        <v>2978579.53</v>
      </c>
      <c r="M405" s="279">
        <v>5242906.0199999996</v>
      </c>
      <c r="N405" s="260">
        <v>0</v>
      </c>
      <c r="O405" s="136">
        <v>5242906.0199999996</v>
      </c>
      <c r="P405" s="84" t="s">
        <v>1112</v>
      </c>
      <c r="Q405" s="84"/>
      <c r="R405" s="95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</row>
    <row r="406" spans="1:36" ht="12" customHeight="1">
      <c r="A406" s="71"/>
      <c r="B406" s="117"/>
      <c r="C406" s="91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3"/>
      <c r="P406" s="84"/>
      <c r="Q406" s="84"/>
      <c r="R406" s="95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</row>
    <row r="407" spans="1:36" ht="12" customHeight="1">
      <c r="A407" s="71"/>
      <c r="B407" s="104" t="s">
        <v>912</v>
      </c>
      <c r="C407" s="91"/>
      <c r="D407" s="105">
        <v>639057580.75000012</v>
      </c>
      <c r="E407" s="105">
        <v>428286601.07300007</v>
      </c>
      <c r="F407" s="105">
        <v>59450598.049999997</v>
      </c>
      <c r="G407" s="105">
        <v>13625657.720000001</v>
      </c>
      <c r="H407" s="105">
        <v>940430028.21000016</v>
      </c>
      <c r="I407" s="105">
        <v>21568.5</v>
      </c>
      <c r="J407" s="105">
        <v>84831783.86999999</v>
      </c>
      <c r="K407" s="105">
        <v>18651308.980000004</v>
      </c>
      <c r="L407" s="105">
        <v>213835918.31</v>
      </c>
      <c r="M407" s="105">
        <v>2398191045.4629998</v>
      </c>
      <c r="N407" s="105">
        <v>-344334312.00000006</v>
      </c>
      <c r="O407" s="105">
        <v>2053856733.4630003</v>
      </c>
      <c r="P407" s="84"/>
      <c r="Q407" s="84"/>
      <c r="R407" s="95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</row>
    <row r="408" spans="1:36" ht="12" customHeight="1">
      <c r="A408" s="71"/>
      <c r="B408" s="117"/>
      <c r="C408" s="91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9"/>
      <c r="P408" s="84"/>
      <c r="Q408" s="84"/>
      <c r="R408" s="95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</row>
    <row r="409" spans="1:36" ht="12" customHeight="1">
      <c r="A409" s="71"/>
      <c r="B409" s="120" t="s">
        <v>913</v>
      </c>
      <c r="C409" s="111"/>
      <c r="D409" s="82"/>
      <c r="E409" s="82"/>
      <c r="F409" s="82"/>
      <c r="G409" s="82" t="s">
        <v>663</v>
      </c>
      <c r="H409" s="82" t="s">
        <v>663</v>
      </c>
      <c r="I409" s="82"/>
      <c r="J409" s="82" t="s">
        <v>663</v>
      </c>
      <c r="K409" s="82"/>
      <c r="L409" s="82" t="s">
        <v>663</v>
      </c>
      <c r="M409" s="82" t="s">
        <v>663</v>
      </c>
      <c r="N409" s="82" t="s">
        <v>663</v>
      </c>
      <c r="O409" s="83"/>
      <c r="P409" s="84"/>
      <c r="Q409" s="84"/>
      <c r="R409" s="95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</row>
    <row r="410" spans="1:36" ht="12" customHeight="1">
      <c r="A410" s="71"/>
      <c r="B410" s="124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3"/>
      <c r="P410" s="84"/>
      <c r="Q410" s="84"/>
      <c r="R410" s="138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</row>
    <row r="411" spans="1:36" ht="12" customHeight="1">
      <c r="A411" s="71"/>
      <c r="B411" s="87" t="s">
        <v>914</v>
      </c>
      <c r="C411" s="91" t="s">
        <v>915</v>
      </c>
      <c r="D411" s="260">
        <v>0</v>
      </c>
      <c r="E411" s="260">
        <v>20206.240000000002</v>
      </c>
      <c r="F411" s="260">
        <v>0</v>
      </c>
      <c r="G411" s="260">
        <v>0</v>
      </c>
      <c r="H411" s="260">
        <v>0</v>
      </c>
      <c r="I411" s="260">
        <v>0</v>
      </c>
      <c r="J411" s="260">
        <v>122271</v>
      </c>
      <c r="K411" s="260">
        <v>0</v>
      </c>
      <c r="L411" s="260">
        <v>0</v>
      </c>
      <c r="M411" s="82">
        <v>142477.24</v>
      </c>
      <c r="N411" s="260">
        <v>0</v>
      </c>
      <c r="O411" s="83">
        <v>142477.24</v>
      </c>
      <c r="P411" s="84"/>
      <c r="Q411" s="84"/>
      <c r="R411" s="95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</row>
    <row r="412" spans="1:36" ht="12" customHeight="1">
      <c r="A412" s="71" t="s">
        <v>916</v>
      </c>
      <c r="B412" s="87" t="s">
        <v>917</v>
      </c>
      <c r="C412" s="91" t="s">
        <v>918</v>
      </c>
      <c r="D412" s="260">
        <v>4628877.49</v>
      </c>
      <c r="E412" s="260">
        <v>9226776.2599999979</v>
      </c>
      <c r="F412" s="260">
        <v>134764</v>
      </c>
      <c r="G412" s="260">
        <v>0</v>
      </c>
      <c r="H412" s="260">
        <v>0</v>
      </c>
      <c r="I412" s="260">
        <v>0</v>
      </c>
      <c r="J412" s="260">
        <v>6701778.9699999997</v>
      </c>
      <c r="K412" s="260">
        <v>0</v>
      </c>
      <c r="L412" s="260">
        <v>0</v>
      </c>
      <c r="M412" s="82">
        <v>20692196.719999999</v>
      </c>
      <c r="N412" s="260">
        <v>31025.24</v>
      </c>
      <c r="O412" s="83">
        <v>20723221.959999997</v>
      </c>
      <c r="P412" s="84" t="s">
        <v>1116</v>
      </c>
      <c r="Q412" s="84"/>
      <c r="R412" s="95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</row>
    <row r="413" spans="1:36" ht="12" customHeight="1">
      <c r="A413" s="71" t="s">
        <v>919</v>
      </c>
      <c r="B413" s="87" t="s">
        <v>920</v>
      </c>
      <c r="C413" s="91" t="s">
        <v>921</v>
      </c>
      <c r="D413" s="260">
        <v>13854776.27</v>
      </c>
      <c r="E413" s="260">
        <v>18919250.440000005</v>
      </c>
      <c r="F413" s="260">
        <v>374789.34</v>
      </c>
      <c r="G413" s="260">
        <v>0</v>
      </c>
      <c r="H413" s="260">
        <v>0</v>
      </c>
      <c r="I413" s="260">
        <v>0</v>
      </c>
      <c r="J413" s="260">
        <v>24969281.040000007</v>
      </c>
      <c r="K413" s="260">
        <v>0</v>
      </c>
      <c r="L413" s="260">
        <v>-6813822.1900000004</v>
      </c>
      <c r="M413" s="82">
        <v>51304274.900000013</v>
      </c>
      <c r="N413" s="260">
        <v>368210.12</v>
      </c>
      <c r="O413" s="83">
        <v>51672485.020000011</v>
      </c>
      <c r="P413" s="84" t="s">
        <v>1116</v>
      </c>
      <c r="Q413" s="84"/>
      <c r="R413" s="95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</row>
    <row r="414" spans="1:36" ht="12" customHeight="1">
      <c r="A414" s="71"/>
      <c r="B414" s="274" t="s">
        <v>922</v>
      </c>
      <c r="C414" s="275" t="s">
        <v>923</v>
      </c>
      <c r="D414" s="260">
        <v>14672283</v>
      </c>
      <c r="E414" s="260">
        <v>33293902.619999997</v>
      </c>
      <c r="F414" s="260">
        <v>362835.76</v>
      </c>
      <c r="G414" s="260">
        <v>0</v>
      </c>
      <c r="H414" s="260">
        <v>0</v>
      </c>
      <c r="I414" s="260">
        <v>0</v>
      </c>
      <c r="J414" s="260">
        <v>6496119.3699999992</v>
      </c>
      <c r="K414" s="260">
        <v>0</v>
      </c>
      <c r="L414" s="260">
        <v>-49458159.119999997</v>
      </c>
      <c r="M414" s="82">
        <v>5366981.6299999952</v>
      </c>
      <c r="N414" s="260">
        <v>-4064871.6900000004</v>
      </c>
      <c r="O414" s="83">
        <v>1302109.9399999948</v>
      </c>
      <c r="P414" s="84" t="s">
        <v>1122</v>
      </c>
      <c r="Q414" s="84"/>
      <c r="R414" s="95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</row>
    <row r="415" spans="1:36" ht="12" customHeight="1">
      <c r="A415" s="71" t="s">
        <v>924</v>
      </c>
      <c r="B415" s="87" t="s">
        <v>925</v>
      </c>
      <c r="C415" s="91" t="s">
        <v>926</v>
      </c>
      <c r="D415" s="260">
        <v>3252618.31</v>
      </c>
      <c r="E415" s="260">
        <v>1011758.24</v>
      </c>
      <c r="F415" s="260">
        <v>0</v>
      </c>
      <c r="G415" s="260">
        <v>0</v>
      </c>
      <c r="H415" s="260">
        <v>0</v>
      </c>
      <c r="I415" s="260">
        <v>0</v>
      </c>
      <c r="J415" s="260">
        <v>2886163.64</v>
      </c>
      <c r="K415" s="260">
        <v>0</v>
      </c>
      <c r="L415" s="260">
        <v>-5710017.2000000002</v>
      </c>
      <c r="M415" s="82">
        <v>1440522.9899999993</v>
      </c>
      <c r="N415" s="260">
        <v>-720994.99</v>
      </c>
      <c r="O415" s="83">
        <v>719527.9999999993</v>
      </c>
      <c r="P415" s="139"/>
      <c r="Q415" s="84"/>
      <c r="R415" s="95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</row>
    <row r="416" spans="1:36" ht="12" customHeight="1">
      <c r="A416" s="71"/>
      <c r="B416" s="87" t="s">
        <v>1160</v>
      </c>
      <c r="C416" s="91" t="s">
        <v>1161</v>
      </c>
      <c r="D416" s="260">
        <v>48302.99</v>
      </c>
      <c r="E416" s="260">
        <v>0</v>
      </c>
      <c r="F416" s="260">
        <v>0</v>
      </c>
      <c r="G416" s="260">
        <v>0</v>
      </c>
      <c r="H416" s="260">
        <v>0</v>
      </c>
      <c r="I416" s="260">
        <v>0</v>
      </c>
      <c r="J416" s="260">
        <v>0</v>
      </c>
      <c r="K416" s="260">
        <v>0</v>
      </c>
      <c r="L416" s="260">
        <v>-48302.99</v>
      </c>
      <c r="M416" s="82">
        <v>0</v>
      </c>
      <c r="N416" s="260">
        <v>0</v>
      </c>
      <c r="O416" s="83">
        <v>0</v>
      </c>
      <c r="P416" s="139"/>
      <c r="Q416" s="84"/>
      <c r="R416" s="95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</row>
    <row r="417" spans="1:36" ht="12" customHeight="1">
      <c r="A417" s="71"/>
      <c r="B417" s="87" t="s">
        <v>1162</v>
      </c>
      <c r="C417" s="91" t="s">
        <v>1163</v>
      </c>
      <c r="D417" s="260">
        <v>10</v>
      </c>
      <c r="E417" s="260">
        <v>0</v>
      </c>
      <c r="F417" s="260">
        <v>0</v>
      </c>
      <c r="G417" s="260">
        <v>0</v>
      </c>
      <c r="H417" s="260">
        <v>0</v>
      </c>
      <c r="I417" s="260">
        <v>0</v>
      </c>
      <c r="J417" s="260">
        <v>0</v>
      </c>
      <c r="K417" s="260">
        <v>0</v>
      </c>
      <c r="L417" s="260">
        <v>-10</v>
      </c>
      <c r="M417" s="82">
        <v>0</v>
      </c>
      <c r="N417" s="260">
        <v>0</v>
      </c>
      <c r="O417" s="83">
        <v>0</v>
      </c>
      <c r="P417" s="139"/>
      <c r="Q417" s="84"/>
      <c r="R417" s="95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</row>
    <row r="418" spans="1:36" ht="12" customHeight="1">
      <c r="A418" s="71"/>
      <c r="B418" s="87" t="s">
        <v>927</v>
      </c>
      <c r="C418" s="91" t="s">
        <v>928</v>
      </c>
      <c r="D418" s="260">
        <v>1877289</v>
      </c>
      <c r="E418" s="260">
        <v>141039</v>
      </c>
      <c r="F418" s="260">
        <v>128423</v>
      </c>
      <c r="G418" s="260">
        <v>0</v>
      </c>
      <c r="H418" s="260">
        <v>0</v>
      </c>
      <c r="I418" s="260">
        <v>0</v>
      </c>
      <c r="J418" s="260">
        <v>0</v>
      </c>
      <c r="K418" s="260">
        <v>0</v>
      </c>
      <c r="L418" s="260">
        <v>-2144196</v>
      </c>
      <c r="M418" s="82">
        <v>2555</v>
      </c>
      <c r="N418" s="260">
        <v>-2555</v>
      </c>
      <c r="O418" s="83">
        <v>0</v>
      </c>
      <c r="P418" s="139"/>
      <c r="Q418" s="84"/>
      <c r="R418" s="95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</row>
    <row r="419" spans="1:36" ht="12" customHeight="1">
      <c r="A419" s="71"/>
      <c r="B419" s="87" t="s">
        <v>1024</v>
      </c>
      <c r="C419" s="91" t="s">
        <v>1025</v>
      </c>
      <c r="D419" s="260">
        <v>3388079.75</v>
      </c>
      <c r="E419" s="260">
        <v>1249483.95</v>
      </c>
      <c r="F419" s="260">
        <v>225864.95</v>
      </c>
      <c r="G419" s="260">
        <v>0</v>
      </c>
      <c r="H419" s="260">
        <v>0</v>
      </c>
      <c r="I419" s="260">
        <v>0</v>
      </c>
      <c r="J419" s="260">
        <v>0</v>
      </c>
      <c r="K419" s="260">
        <v>0</v>
      </c>
      <c r="L419" s="260">
        <v>-4927756.1400000006</v>
      </c>
      <c r="M419" s="82">
        <v>-64327.490000000224</v>
      </c>
      <c r="N419" s="260">
        <v>-7494.12</v>
      </c>
      <c r="O419" s="83">
        <v>-71821.610000000219</v>
      </c>
      <c r="P419" s="139"/>
      <c r="Q419" s="84"/>
      <c r="R419" s="95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2" customHeight="1">
      <c r="A420" s="71" t="s">
        <v>929</v>
      </c>
      <c r="B420" s="87" t="s">
        <v>930</v>
      </c>
      <c r="C420" s="91" t="s">
        <v>931</v>
      </c>
      <c r="D420" s="260">
        <v>1557881.4200000002</v>
      </c>
      <c r="E420" s="260">
        <v>13378732.550000001</v>
      </c>
      <c r="F420" s="260">
        <v>3933053.5999999996</v>
      </c>
      <c r="G420" s="260">
        <v>0</v>
      </c>
      <c r="H420" s="260">
        <v>0</v>
      </c>
      <c r="I420" s="260">
        <v>0</v>
      </c>
      <c r="J420" s="260">
        <v>229158871.69999996</v>
      </c>
      <c r="K420" s="260">
        <v>0</v>
      </c>
      <c r="L420" s="260">
        <v>-240184710.14000002</v>
      </c>
      <c r="M420" s="82">
        <v>7843829.1299999356</v>
      </c>
      <c r="N420" s="260">
        <v>-3272647.83</v>
      </c>
      <c r="O420" s="83">
        <v>4571181.2999999356</v>
      </c>
      <c r="P420" s="139"/>
      <c r="Q420" s="84"/>
      <c r="R420" s="95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</row>
    <row r="421" spans="1:36" ht="12" customHeight="1">
      <c r="A421" s="71" t="s">
        <v>932</v>
      </c>
      <c r="B421" s="87" t="s">
        <v>933</v>
      </c>
      <c r="C421" s="91" t="s">
        <v>934</v>
      </c>
      <c r="D421" s="260">
        <v>5609227.9200000009</v>
      </c>
      <c r="E421" s="260">
        <v>18697175.32</v>
      </c>
      <c r="F421" s="260">
        <v>153798.14000000001</v>
      </c>
      <c r="G421" s="260">
        <v>0</v>
      </c>
      <c r="H421" s="260">
        <v>0</v>
      </c>
      <c r="I421" s="260">
        <v>0</v>
      </c>
      <c r="J421" s="260">
        <v>38379790.469999999</v>
      </c>
      <c r="K421" s="260">
        <v>0</v>
      </c>
      <c r="L421" s="260">
        <v>23661</v>
      </c>
      <c r="M421" s="82">
        <v>62863652.850000001</v>
      </c>
      <c r="N421" s="260">
        <v>1292688.55</v>
      </c>
      <c r="O421" s="83">
        <v>64156341.399999999</v>
      </c>
      <c r="P421" s="84" t="s">
        <v>1116</v>
      </c>
      <c r="Q421" s="84"/>
      <c r="R421" s="95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</row>
    <row r="422" spans="1:36" ht="12" customHeight="1">
      <c r="A422" s="71" t="s">
        <v>935</v>
      </c>
      <c r="B422" s="87" t="s">
        <v>136</v>
      </c>
      <c r="C422" s="91" t="s">
        <v>936</v>
      </c>
      <c r="D422" s="260">
        <v>0</v>
      </c>
      <c r="E422" s="260">
        <v>0</v>
      </c>
      <c r="F422" s="260">
        <v>0</v>
      </c>
      <c r="G422" s="260">
        <v>0</v>
      </c>
      <c r="H422" s="260">
        <v>0</v>
      </c>
      <c r="I422" s="260">
        <v>0</v>
      </c>
      <c r="J422" s="260">
        <v>3828675.87</v>
      </c>
      <c r="K422" s="260">
        <v>0</v>
      </c>
      <c r="L422" s="260">
        <v>-3907144.72</v>
      </c>
      <c r="M422" s="82">
        <v>-78468.850000000093</v>
      </c>
      <c r="N422" s="260">
        <v>0</v>
      </c>
      <c r="O422" s="83">
        <v>-78468.850000000093</v>
      </c>
      <c r="P422" s="139"/>
      <c r="Q422" s="84"/>
      <c r="R422" s="95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</row>
    <row r="423" spans="1:36" ht="12" customHeight="1">
      <c r="A423" s="71" t="s">
        <v>937</v>
      </c>
      <c r="B423" s="87" t="s">
        <v>938</v>
      </c>
      <c r="C423" s="91" t="s">
        <v>939</v>
      </c>
      <c r="D423" s="260">
        <v>0</v>
      </c>
      <c r="E423" s="260">
        <v>0</v>
      </c>
      <c r="F423" s="260">
        <v>0</v>
      </c>
      <c r="G423" s="260">
        <v>0</v>
      </c>
      <c r="H423" s="260">
        <v>0</v>
      </c>
      <c r="I423" s="260">
        <v>0</v>
      </c>
      <c r="J423" s="260">
        <v>1950</v>
      </c>
      <c r="K423" s="260">
        <v>0</v>
      </c>
      <c r="L423" s="260">
        <v>-1950</v>
      </c>
      <c r="M423" s="82">
        <v>0</v>
      </c>
      <c r="N423" s="260">
        <v>0</v>
      </c>
      <c r="O423" s="83">
        <v>0</v>
      </c>
      <c r="P423" s="139"/>
      <c r="Q423" s="84"/>
      <c r="R423" s="95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</row>
    <row r="424" spans="1:36" ht="12" customHeight="1">
      <c r="A424" s="71" t="s">
        <v>940</v>
      </c>
      <c r="B424" s="87" t="s">
        <v>145</v>
      </c>
      <c r="C424" s="91" t="s">
        <v>941</v>
      </c>
      <c r="D424" s="260">
        <v>1816412.23</v>
      </c>
      <c r="E424" s="260">
        <v>3574494.2199999997</v>
      </c>
      <c r="F424" s="260">
        <v>0</v>
      </c>
      <c r="G424" s="260">
        <v>0</v>
      </c>
      <c r="H424" s="260">
        <v>0</v>
      </c>
      <c r="I424" s="260">
        <v>0</v>
      </c>
      <c r="J424" s="260">
        <v>6828397.379999999</v>
      </c>
      <c r="K424" s="260">
        <v>0</v>
      </c>
      <c r="L424" s="260">
        <v>-11120430.279999999</v>
      </c>
      <c r="M424" s="82">
        <v>1098873.5499999989</v>
      </c>
      <c r="N424" s="260">
        <v>583217.7100000002</v>
      </c>
      <c r="O424" s="83">
        <v>1682091.2599999991</v>
      </c>
      <c r="P424" s="139"/>
      <c r="Q424" s="84"/>
      <c r="R424" s="95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</row>
    <row r="425" spans="1:36" ht="12" customHeight="1">
      <c r="A425" s="71"/>
      <c r="B425" s="117"/>
      <c r="C425" s="91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3"/>
      <c r="P425" s="84"/>
      <c r="Q425" s="84"/>
      <c r="R425" s="95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</row>
    <row r="426" spans="1:36" ht="12" customHeight="1" thickBot="1">
      <c r="A426" s="71"/>
      <c r="B426" s="104" t="s">
        <v>942</v>
      </c>
      <c r="C426" s="91"/>
      <c r="D426" s="105">
        <v>50705758.380000003</v>
      </c>
      <c r="E426" s="105">
        <v>99512818.840000004</v>
      </c>
      <c r="F426" s="105">
        <v>5313528.7899999991</v>
      </c>
      <c r="G426" s="105">
        <v>0</v>
      </c>
      <c r="H426" s="105">
        <v>0</v>
      </c>
      <c r="I426" s="105">
        <v>0</v>
      </c>
      <c r="J426" s="105">
        <v>319373299.43999994</v>
      </c>
      <c r="K426" s="105">
        <v>0</v>
      </c>
      <c r="L426" s="105">
        <v>-324292837.78000003</v>
      </c>
      <c r="M426" s="105">
        <v>150612567.66999996</v>
      </c>
      <c r="N426" s="105">
        <v>-5793422.0100000007</v>
      </c>
      <c r="O426" s="105">
        <v>144819145.65999994</v>
      </c>
      <c r="P426" s="84"/>
      <c r="Q426" s="84"/>
      <c r="R426" s="95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</row>
    <row r="427" spans="1:36" ht="12" customHeight="1">
      <c r="A427" s="71"/>
      <c r="B427" s="99"/>
      <c r="C427" s="91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84"/>
      <c r="Q427" s="84"/>
      <c r="R427" s="95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</row>
    <row r="428" spans="1:36" ht="12" customHeight="1">
      <c r="A428" s="71"/>
      <c r="B428" s="104" t="s">
        <v>943</v>
      </c>
      <c r="C428" s="91"/>
      <c r="D428" s="141">
        <v>2496076860.6300001</v>
      </c>
      <c r="E428" s="141">
        <v>720736073.95300031</v>
      </c>
      <c r="F428" s="141">
        <v>85194651.410000011</v>
      </c>
      <c r="G428" s="141">
        <v>13851740.930000002</v>
      </c>
      <c r="H428" s="141">
        <v>940490755.89000022</v>
      </c>
      <c r="I428" s="141">
        <v>63433.53</v>
      </c>
      <c r="J428" s="141">
        <v>410761654.5</v>
      </c>
      <c r="K428" s="141">
        <v>18651308.980000004</v>
      </c>
      <c r="L428" s="141">
        <v>-110456919.47</v>
      </c>
      <c r="M428" s="141">
        <v>4575369560.3530006</v>
      </c>
      <c r="N428" s="141">
        <v>-742448845.64999998</v>
      </c>
      <c r="O428" s="141">
        <v>3832920714.7030005</v>
      </c>
      <c r="P428" s="84">
        <v>3832920714.7030005</v>
      </c>
      <c r="Q428" s="84"/>
      <c r="R428" s="95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</row>
    <row r="429" spans="1:36" ht="12" customHeight="1">
      <c r="A429" s="71"/>
      <c r="B429" s="104" t="s">
        <v>944</v>
      </c>
      <c r="C429" s="142"/>
      <c r="D429" s="143">
        <v>60548423.420000076</v>
      </c>
      <c r="E429" s="143">
        <v>-11749162.373000145</v>
      </c>
      <c r="F429" s="143">
        <v>10250953.209999993</v>
      </c>
      <c r="G429" s="143">
        <v>16736613.839999998</v>
      </c>
      <c r="H429" s="143">
        <v>-7800855.4400001764</v>
      </c>
      <c r="I429" s="143">
        <v>-58899.519999999997</v>
      </c>
      <c r="J429" s="143">
        <v>474964927.73000014</v>
      </c>
      <c r="K429" s="143">
        <v>-64064.770000003278</v>
      </c>
      <c r="L429" s="143">
        <v>131964271.17</v>
      </c>
      <c r="M429" s="143">
        <v>674792207.2670002</v>
      </c>
      <c r="N429" s="273">
        <v>4365566.9299999475</v>
      </c>
      <c r="O429" s="143">
        <v>679157774.19700003</v>
      </c>
      <c r="P429" s="143" t="s">
        <v>1123</v>
      </c>
      <c r="Q429" s="84"/>
      <c r="R429" s="95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</row>
    <row r="430" spans="1:36" ht="12" customHeight="1">
      <c r="A430" s="71"/>
      <c r="B430" s="144"/>
      <c r="C430" s="142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6"/>
      <c r="P430" s="84"/>
      <c r="Q430" s="84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</row>
    <row r="431" spans="1:36" ht="12" customHeight="1">
      <c r="A431" s="71"/>
      <c r="B431" s="144"/>
      <c r="C431" s="142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6"/>
      <c r="P431" s="84"/>
      <c r="Q431" s="84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</row>
    <row r="432" spans="1:36" ht="12" customHeight="1">
      <c r="A432" s="71"/>
      <c r="B432" s="120"/>
      <c r="C432" s="147"/>
      <c r="D432" s="148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6"/>
      <c r="P432" s="84"/>
      <c r="Q432" s="84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</row>
    <row r="433" spans="1:36" ht="12" customHeight="1">
      <c r="A433" s="71"/>
      <c r="B433" s="72" t="s">
        <v>663</v>
      </c>
      <c r="C433" s="149" t="s">
        <v>663</v>
      </c>
      <c r="D433" s="150" t="s">
        <v>945</v>
      </c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6"/>
      <c r="P433" s="84"/>
      <c r="Q433" s="84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</row>
    <row r="434" spans="1:36" ht="12" customHeight="1">
      <c r="A434" s="71"/>
      <c r="B434" s="72"/>
      <c r="C434" s="149" t="s">
        <v>946</v>
      </c>
      <c r="D434" s="150" t="s">
        <v>947</v>
      </c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6"/>
      <c r="P434" s="84"/>
      <c r="Q434" s="84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</row>
    <row r="435" spans="1:36" ht="12" customHeight="1">
      <c r="A435" s="71"/>
      <c r="B435" s="151" t="s">
        <v>948</v>
      </c>
      <c r="C435" s="152" t="s">
        <v>949</v>
      </c>
      <c r="D435" s="153" t="s">
        <v>950</v>
      </c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46"/>
      <c r="P435" s="84"/>
      <c r="Q435" s="84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</row>
    <row r="436" spans="1:36" ht="12" customHeight="1">
      <c r="A436" s="71"/>
      <c r="B436" s="117"/>
      <c r="C436" s="9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109"/>
      <c r="P436" s="84"/>
      <c r="Q436" s="84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</row>
    <row r="437" spans="1:36" ht="12" customHeight="1">
      <c r="A437" s="71"/>
      <c r="B437" s="87" t="s">
        <v>330</v>
      </c>
      <c r="C437" s="91" t="s">
        <v>331</v>
      </c>
      <c r="D437" s="260">
        <v>77717692.369999975</v>
      </c>
      <c r="E437" s="260">
        <v>62132893.93999999</v>
      </c>
      <c r="F437" s="260">
        <v>1588941.5300000012</v>
      </c>
      <c r="G437" s="260">
        <v>0</v>
      </c>
      <c r="H437" s="260">
        <v>61915.340000000004</v>
      </c>
      <c r="I437" s="260">
        <v>4250.72</v>
      </c>
      <c r="J437" s="260">
        <v>241121095.19999996</v>
      </c>
      <c r="K437" s="260">
        <v>0</v>
      </c>
      <c r="L437" s="260">
        <v>0</v>
      </c>
      <c r="M437" s="82">
        <v>382626789.0999999</v>
      </c>
      <c r="N437" s="260">
        <v>0</v>
      </c>
      <c r="O437" s="83">
        <v>382626789.0999999</v>
      </c>
      <c r="P437" s="155" t="s">
        <v>1124</v>
      </c>
      <c r="Q437" s="84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</row>
    <row r="438" spans="1:36" ht="12" customHeight="1">
      <c r="A438" s="71"/>
      <c r="B438" s="87" t="s">
        <v>333</v>
      </c>
      <c r="C438" s="91" t="s">
        <v>334</v>
      </c>
      <c r="D438" s="260">
        <v>0</v>
      </c>
      <c r="E438" s="260">
        <v>0</v>
      </c>
      <c r="F438" s="260">
        <v>0</v>
      </c>
      <c r="G438" s="260">
        <v>0</v>
      </c>
      <c r="H438" s="260">
        <v>0</v>
      </c>
      <c r="I438" s="260">
        <v>0</v>
      </c>
      <c r="J438" s="260">
        <v>0</v>
      </c>
      <c r="K438" s="260">
        <v>0</v>
      </c>
      <c r="L438" s="260">
        <v>0</v>
      </c>
      <c r="M438" s="82">
        <v>0</v>
      </c>
      <c r="N438" s="260">
        <v>0</v>
      </c>
      <c r="O438" s="83">
        <v>0</v>
      </c>
      <c r="P438" s="84" t="s">
        <v>1125</v>
      </c>
      <c r="Q438" s="84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</row>
    <row r="439" spans="1:36" ht="12" customHeight="1">
      <c r="A439" s="71"/>
      <c r="B439" s="87" t="s">
        <v>336</v>
      </c>
      <c r="C439" s="91" t="s">
        <v>337</v>
      </c>
      <c r="D439" s="260">
        <v>0</v>
      </c>
      <c r="E439" s="260">
        <v>26890.77</v>
      </c>
      <c r="F439" s="260">
        <v>0</v>
      </c>
      <c r="G439" s="260">
        <v>0</v>
      </c>
      <c r="H439" s="260">
        <v>0</v>
      </c>
      <c r="I439" s="260">
        <v>0</v>
      </c>
      <c r="J439" s="260">
        <v>0</v>
      </c>
      <c r="K439" s="260">
        <v>0</v>
      </c>
      <c r="L439" s="260">
        <v>0</v>
      </c>
      <c r="M439" s="82">
        <v>26890.77</v>
      </c>
      <c r="N439" s="260">
        <v>0</v>
      </c>
      <c r="O439" s="83">
        <v>26890.77</v>
      </c>
      <c r="P439" s="84" t="s">
        <v>1126</v>
      </c>
      <c r="Q439" s="84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</row>
    <row r="440" spans="1:36" ht="12" customHeight="1">
      <c r="A440" s="71"/>
      <c r="B440" s="87" t="s">
        <v>339</v>
      </c>
      <c r="C440" s="91" t="s">
        <v>340</v>
      </c>
      <c r="D440" s="260">
        <v>8257832.4199999999</v>
      </c>
      <c r="E440" s="260">
        <v>23680.9</v>
      </c>
      <c r="F440" s="260">
        <v>1247474.33</v>
      </c>
      <c r="G440" s="260">
        <v>0</v>
      </c>
      <c r="H440" s="260">
        <v>0</v>
      </c>
      <c r="I440" s="260">
        <v>0</v>
      </c>
      <c r="J440" s="260">
        <v>0</v>
      </c>
      <c r="K440" s="260">
        <v>0</v>
      </c>
      <c r="L440" s="260">
        <v>0</v>
      </c>
      <c r="M440" s="82">
        <v>9528987.6500000004</v>
      </c>
      <c r="N440" s="260">
        <v>0</v>
      </c>
      <c r="O440" s="83">
        <v>9528987.6500000004</v>
      </c>
      <c r="P440" s="84" t="s">
        <v>1127</v>
      </c>
      <c r="Q440" s="84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</row>
    <row r="441" spans="1:36" ht="12" customHeight="1">
      <c r="A441" s="71"/>
      <c r="B441" s="87" t="s">
        <v>342</v>
      </c>
      <c r="C441" s="91" t="s">
        <v>343</v>
      </c>
      <c r="D441" s="260">
        <v>917180</v>
      </c>
      <c r="E441" s="260">
        <v>0</v>
      </c>
      <c r="F441" s="260">
        <v>0</v>
      </c>
      <c r="G441" s="260">
        <v>0</v>
      </c>
      <c r="H441" s="260">
        <v>0</v>
      </c>
      <c r="I441" s="260">
        <v>0</v>
      </c>
      <c r="J441" s="260">
        <v>0</v>
      </c>
      <c r="K441" s="260">
        <v>0</v>
      </c>
      <c r="L441" s="260">
        <v>0</v>
      </c>
      <c r="M441" s="82">
        <v>917180</v>
      </c>
      <c r="N441" s="260">
        <v>0</v>
      </c>
      <c r="O441" s="83">
        <v>917180</v>
      </c>
      <c r="P441" s="84" t="s">
        <v>1128</v>
      </c>
      <c r="Q441" s="84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</row>
    <row r="442" spans="1:36" ht="12" customHeight="1">
      <c r="A442" s="71"/>
      <c r="B442" s="87" t="s">
        <v>345</v>
      </c>
      <c r="C442" s="91" t="s">
        <v>346</v>
      </c>
      <c r="D442" s="260">
        <v>0</v>
      </c>
      <c r="E442" s="260">
        <v>4198357.6500000004</v>
      </c>
      <c r="F442" s="260">
        <v>0</v>
      </c>
      <c r="G442" s="260">
        <v>0</v>
      </c>
      <c r="H442" s="260">
        <v>0</v>
      </c>
      <c r="I442" s="260">
        <v>0</v>
      </c>
      <c r="J442" s="260">
        <v>0</v>
      </c>
      <c r="K442" s="260">
        <v>0</v>
      </c>
      <c r="L442" s="260">
        <v>0</v>
      </c>
      <c r="M442" s="82">
        <v>4198357.6500000004</v>
      </c>
      <c r="N442" s="260">
        <v>0</v>
      </c>
      <c r="O442" s="83">
        <v>4198357.6500000004</v>
      </c>
      <c r="P442" s="84" t="s">
        <v>1129</v>
      </c>
      <c r="Q442" s="84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</row>
    <row r="443" spans="1:36" ht="12" customHeight="1">
      <c r="A443" s="71"/>
      <c r="B443" s="87" t="s">
        <v>348</v>
      </c>
      <c r="C443" s="91" t="s">
        <v>349</v>
      </c>
      <c r="D443" s="260">
        <v>0</v>
      </c>
      <c r="E443" s="260">
        <v>0</v>
      </c>
      <c r="F443" s="260">
        <v>0</v>
      </c>
      <c r="G443" s="260">
        <v>0</v>
      </c>
      <c r="H443" s="260">
        <v>0</v>
      </c>
      <c r="I443" s="260">
        <v>0</v>
      </c>
      <c r="J443" s="260">
        <v>0</v>
      </c>
      <c r="K443" s="260">
        <v>0</v>
      </c>
      <c r="L443" s="260">
        <v>0</v>
      </c>
      <c r="M443" s="82">
        <v>0</v>
      </c>
      <c r="N443" s="260">
        <v>0</v>
      </c>
      <c r="O443" s="83">
        <v>0</v>
      </c>
      <c r="P443" s="84" t="s">
        <v>1130</v>
      </c>
      <c r="Q443" s="84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</row>
    <row r="444" spans="1:36" ht="12" customHeight="1">
      <c r="A444" s="71"/>
      <c r="B444" s="87" t="s">
        <v>354</v>
      </c>
      <c r="C444" s="91" t="s">
        <v>355</v>
      </c>
      <c r="D444" s="260">
        <v>41093265.239999995</v>
      </c>
      <c r="E444" s="260">
        <v>0</v>
      </c>
      <c r="F444" s="260">
        <v>0</v>
      </c>
      <c r="G444" s="260">
        <v>10607673.689999999</v>
      </c>
      <c r="H444" s="260">
        <v>0</v>
      </c>
      <c r="I444" s="260">
        <v>0</v>
      </c>
      <c r="J444" s="260">
        <v>21285961</v>
      </c>
      <c r="K444" s="260">
        <v>0</v>
      </c>
      <c r="L444" s="260">
        <v>0</v>
      </c>
      <c r="M444" s="82">
        <v>72986899.929999992</v>
      </c>
      <c r="N444" s="260">
        <v>0</v>
      </c>
      <c r="O444" s="83">
        <v>72986899.929999992</v>
      </c>
      <c r="P444" s="84"/>
      <c r="Q444" s="84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</row>
    <row r="445" spans="1:36" ht="12" customHeight="1">
      <c r="A445" s="56"/>
      <c r="B445" s="87" t="s">
        <v>357</v>
      </c>
      <c r="C445" s="91" t="s">
        <v>358</v>
      </c>
      <c r="D445" s="260">
        <v>0</v>
      </c>
      <c r="E445" s="260">
        <v>-1954954.3500000071</v>
      </c>
      <c r="F445" s="260">
        <v>5703094.1399999997</v>
      </c>
      <c r="G445" s="260">
        <v>5876058.7300000004</v>
      </c>
      <c r="H445" s="260">
        <v>2204597.3800000162</v>
      </c>
      <c r="I445" s="260">
        <v>0</v>
      </c>
      <c r="J445" s="260">
        <v>47746040.780000001</v>
      </c>
      <c r="K445" s="260">
        <v>27268.21</v>
      </c>
      <c r="L445" s="260">
        <v>0</v>
      </c>
      <c r="M445" s="82">
        <v>59602104.890000008</v>
      </c>
      <c r="N445" s="260">
        <v>0</v>
      </c>
      <c r="O445" s="83">
        <v>59602104.890000008</v>
      </c>
      <c r="P445" s="84"/>
      <c r="Q445" s="84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</row>
    <row r="446" spans="1:36" ht="12" customHeight="1">
      <c r="A446" s="56"/>
      <c r="B446" s="87" t="s">
        <v>360</v>
      </c>
      <c r="C446" s="91" t="s">
        <v>361</v>
      </c>
      <c r="D446" s="260">
        <v>533907408.03999984</v>
      </c>
      <c r="E446" s="260">
        <v>42857251.449999973</v>
      </c>
      <c r="F446" s="260">
        <v>177957995.03999999</v>
      </c>
      <c r="G446" s="260">
        <v>187597531.03000006</v>
      </c>
      <c r="H446" s="260">
        <v>11874836.999999989</v>
      </c>
      <c r="I446" s="260">
        <v>-32555.489999999998</v>
      </c>
      <c r="J446" s="260">
        <v>1100958520.8600001</v>
      </c>
      <c r="K446" s="260">
        <v>518390.69999999978</v>
      </c>
      <c r="L446" s="260">
        <v>1937279795.54</v>
      </c>
      <c r="M446" s="82">
        <v>3992919174.1700001</v>
      </c>
      <c r="N446" s="260">
        <v>0</v>
      </c>
      <c r="O446" s="83">
        <v>3992919174.1700001</v>
      </c>
      <c r="P446" s="84"/>
      <c r="Q446" s="84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</row>
    <row r="447" spans="1:36" ht="12" customHeight="1">
      <c r="A447" s="56"/>
      <c r="B447" s="87" t="s">
        <v>363</v>
      </c>
      <c r="C447" s="91" t="s">
        <v>364</v>
      </c>
      <c r="D447" s="260">
        <v>0</v>
      </c>
      <c r="E447" s="260">
        <v>0</v>
      </c>
      <c r="F447" s="260">
        <v>0</v>
      </c>
      <c r="G447" s="260">
        <v>0</v>
      </c>
      <c r="H447" s="260">
        <v>0</v>
      </c>
      <c r="I447" s="260">
        <v>0</v>
      </c>
      <c r="J447" s="260">
        <v>0</v>
      </c>
      <c r="K447" s="260">
        <v>0</v>
      </c>
      <c r="L447" s="260">
        <v>2421166228.2600007</v>
      </c>
      <c r="M447" s="82">
        <v>2421166228.2600007</v>
      </c>
      <c r="N447" s="260">
        <v>0</v>
      </c>
      <c r="O447" s="83">
        <v>2421166228.2600007</v>
      </c>
      <c r="P447" s="84" t="s">
        <v>1131</v>
      </c>
      <c r="Q447" s="84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</row>
    <row r="448" spans="1:36" ht="12" customHeight="1">
      <c r="A448" s="56"/>
      <c r="B448" s="132" t="s">
        <v>951</v>
      </c>
      <c r="C448" s="91"/>
      <c r="D448" s="270">
        <v>661893378.06999981</v>
      </c>
      <c r="E448" s="270">
        <v>107284120.35999995</v>
      </c>
      <c r="F448" s="270">
        <v>186497505.03999999</v>
      </c>
      <c r="G448" s="270">
        <v>204081263.45000005</v>
      </c>
      <c r="H448" s="270">
        <v>14141349.720000004</v>
      </c>
      <c r="I448" s="270">
        <v>-28304.769999999997</v>
      </c>
      <c r="J448" s="270">
        <v>1411111617.8400002</v>
      </c>
      <c r="K448" s="270">
        <v>545658.9099999998</v>
      </c>
      <c r="L448" s="270">
        <v>4358446023.8000011</v>
      </c>
      <c r="M448" s="270">
        <v>6943972612.4200001</v>
      </c>
      <c r="N448" s="103">
        <v>0</v>
      </c>
      <c r="O448" s="103">
        <v>6943972612.4200001</v>
      </c>
      <c r="P448" s="84"/>
      <c r="Q448" s="84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</row>
    <row r="449" spans="1:36" ht="12" customHeight="1">
      <c r="A449" s="56"/>
      <c r="B449" s="87" t="s">
        <v>952</v>
      </c>
      <c r="C449" s="91" t="s">
        <v>352</v>
      </c>
      <c r="D449" s="260">
        <v>-1267196405.45</v>
      </c>
      <c r="E449" s="260">
        <v>-1893413.54</v>
      </c>
      <c r="F449" s="260">
        <v>-2633853.69</v>
      </c>
      <c r="G449" s="260">
        <v>0</v>
      </c>
      <c r="H449" s="260">
        <v>0</v>
      </c>
      <c r="I449" s="260">
        <v>0</v>
      </c>
      <c r="J449" s="260">
        <v>-38091.990000000005</v>
      </c>
      <c r="K449" s="260">
        <v>0</v>
      </c>
      <c r="L449" s="260">
        <v>0</v>
      </c>
      <c r="M449" s="82">
        <v>-1271761764.6700001</v>
      </c>
      <c r="N449" s="260">
        <v>0</v>
      </c>
      <c r="O449" s="83">
        <v>-1271761764.6700001</v>
      </c>
      <c r="P449" s="84"/>
      <c r="Q449" s="84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</row>
    <row r="450" spans="1:36" ht="15" customHeight="1" thickBot="1">
      <c r="A450" s="56"/>
      <c r="B450" s="132" t="s">
        <v>953</v>
      </c>
      <c r="C450" s="91"/>
      <c r="D450" s="103">
        <v>-605303027.38000023</v>
      </c>
      <c r="E450" s="103">
        <v>105390706.81999995</v>
      </c>
      <c r="F450" s="103">
        <v>183863651.34999999</v>
      </c>
      <c r="G450" s="103">
        <v>204081263.45000005</v>
      </c>
      <c r="H450" s="103">
        <v>14141349.720000004</v>
      </c>
      <c r="I450" s="103">
        <v>-28304.769999999997</v>
      </c>
      <c r="J450" s="103">
        <v>1411073525.8500001</v>
      </c>
      <c r="K450" s="103">
        <v>545658.9099999998</v>
      </c>
      <c r="L450" s="103">
        <v>4358446023.8000011</v>
      </c>
      <c r="M450" s="103">
        <v>5672210847.75</v>
      </c>
      <c r="N450" s="103">
        <v>0</v>
      </c>
      <c r="O450" s="103">
        <v>5672210847.75</v>
      </c>
      <c r="P450" s="84"/>
      <c r="Q450" s="84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</row>
    <row r="451" spans="1:36" ht="12" customHeight="1" thickTop="1">
      <c r="A451" s="56"/>
      <c r="B451" s="117"/>
      <c r="C451" s="91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7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</row>
    <row r="452" spans="1:36" ht="12" customHeight="1">
      <c r="A452" s="56"/>
      <c r="B452" s="117" t="s">
        <v>1132</v>
      </c>
      <c r="C452" s="91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</row>
    <row r="453" spans="1:36" ht="12" customHeight="1">
      <c r="A453" s="56"/>
      <c r="B453" s="158" t="s">
        <v>954</v>
      </c>
      <c r="C453" s="159"/>
      <c r="D453" s="160">
        <v>536049183.82999992</v>
      </c>
      <c r="E453" s="272" t="s">
        <v>955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</row>
    <row r="454" spans="1:36" ht="12" customHeight="1">
      <c r="A454" s="56"/>
      <c r="B454" s="158" t="s">
        <v>956</v>
      </c>
      <c r="C454" s="159"/>
      <c r="D454" s="271">
        <v>0</v>
      </c>
      <c r="E454" s="157"/>
      <c r="F454" s="160"/>
      <c r="G454" s="157"/>
      <c r="H454" s="157"/>
      <c r="I454" s="157"/>
      <c r="J454" s="157"/>
      <c r="K454" s="157"/>
      <c r="L454" s="157"/>
      <c r="M454" s="157"/>
      <c r="N454" s="157"/>
      <c r="O454" s="157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</row>
    <row r="455" spans="1:36" ht="12" customHeight="1">
      <c r="A455" s="56"/>
      <c r="B455" s="158" t="s">
        <v>957</v>
      </c>
      <c r="C455" s="159"/>
      <c r="D455" s="271">
        <v>0</v>
      </c>
      <c r="E455" s="157"/>
      <c r="F455" s="160"/>
      <c r="G455" s="157"/>
      <c r="H455" s="157"/>
      <c r="I455" s="157"/>
      <c r="J455" s="157"/>
      <c r="K455" s="157"/>
      <c r="L455" s="157"/>
      <c r="M455" s="157"/>
      <c r="N455" s="157"/>
      <c r="O455" s="157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</row>
    <row r="456" spans="1:36" ht="12" customHeight="1">
      <c r="A456" s="56"/>
      <c r="B456" s="158" t="s">
        <v>958</v>
      </c>
      <c r="C456" s="159"/>
      <c r="D456" s="161">
        <v>536049183.82999992</v>
      </c>
      <c r="E456" s="157"/>
      <c r="F456" s="160"/>
      <c r="G456" s="157"/>
      <c r="H456" s="157"/>
      <c r="I456" s="157"/>
      <c r="J456" s="157"/>
      <c r="K456" s="157"/>
      <c r="L456" s="157"/>
      <c r="M456" s="157"/>
      <c r="N456" s="157"/>
      <c r="O456" s="157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</row>
    <row r="457" spans="1:36" ht="12" customHeight="1">
      <c r="A457" s="56"/>
      <c r="B457" s="158" t="s">
        <v>959</v>
      </c>
      <c r="C457" s="159"/>
      <c r="D457" s="161">
        <v>2556625284.0500002</v>
      </c>
      <c r="E457" s="157"/>
      <c r="F457" s="160"/>
      <c r="G457" s="157"/>
      <c r="H457" s="157"/>
      <c r="I457" s="157"/>
      <c r="J457" s="157"/>
      <c r="K457" s="157"/>
      <c r="L457" s="157"/>
      <c r="M457" s="157"/>
      <c r="N457" s="157"/>
      <c r="O457" s="157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</row>
    <row r="458" spans="1:36" ht="12" customHeight="1">
      <c r="A458" s="56"/>
      <c r="B458" s="158" t="s">
        <v>960</v>
      </c>
      <c r="C458" s="159"/>
      <c r="D458" s="161">
        <v>3092674467.8800001</v>
      </c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</row>
    <row r="459" spans="1:36" ht="12" customHeight="1">
      <c r="A459" s="56"/>
      <c r="B459" s="158"/>
      <c r="C459" s="134"/>
      <c r="D459" s="161"/>
      <c r="E459" s="157"/>
      <c r="F459" s="162" t="s">
        <v>1164</v>
      </c>
      <c r="G459" s="157"/>
      <c r="H459" s="157"/>
      <c r="I459" s="157"/>
      <c r="J459" s="157"/>
      <c r="K459" s="157"/>
      <c r="L459" s="157"/>
      <c r="M459" s="157"/>
      <c r="N459" s="157"/>
      <c r="O459" s="157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</row>
    <row r="460" spans="1:36" ht="12" customHeight="1">
      <c r="A460" s="56"/>
      <c r="B460" s="158" t="s">
        <v>1196</v>
      </c>
      <c r="C460" s="134"/>
      <c r="D460" s="163">
        <v>0.18889013110404951</v>
      </c>
      <c r="E460" s="157"/>
      <c r="F460" s="164" t="s">
        <v>961</v>
      </c>
      <c r="G460" s="157"/>
      <c r="H460" s="157"/>
      <c r="I460" s="157"/>
      <c r="J460" s="157"/>
      <c r="K460" s="157"/>
      <c r="L460" s="157"/>
      <c r="M460" s="157"/>
      <c r="N460" s="157"/>
      <c r="O460" s="157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</row>
    <row r="461" spans="1:36" ht="12" customHeight="1">
      <c r="A461" s="71"/>
      <c r="B461" s="165"/>
      <c r="C461" s="91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</row>
    <row r="462" spans="1:36" ht="12" customHeight="1">
      <c r="A462" s="71"/>
      <c r="B462" s="165"/>
      <c r="C462" s="91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</row>
    <row r="463" spans="1:36" ht="12" customHeight="1" thickBot="1">
      <c r="A463" s="71"/>
      <c r="B463" s="165"/>
      <c r="C463" s="91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</row>
    <row r="464" spans="1:36" ht="12" customHeight="1" thickBot="1">
      <c r="A464" s="166" t="s">
        <v>962</v>
      </c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8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</row>
    <row r="465" spans="1:36" ht="12" customHeight="1" thickBot="1">
      <c r="A465" s="71"/>
      <c r="B465" s="169" t="s">
        <v>963</v>
      </c>
      <c r="C465" s="170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</row>
    <row r="466" spans="1:36" ht="12" customHeight="1">
      <c r="A466" s="71"/>
      <c r="B466" s="171"/>
      <c r="C466" s="91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2" customHeight="1">
      <c r="A467" s="71"/>
      <c r="B467" s="172"/>
      <c r="C467" s="159"/>
      <c r="D467" s="157">
        <v>536049183.82999992</v>
      </c>
      <c r="E467" s="173" t="s">
        <v>964</v>
      </c>
      <c r="F467" s="157"/>
      <c r="G467" s="173"/>
      <c r="H467" s="173"/>
      <c r="I467" s="173"/>
      <c r="J467" s="173"/>
      <c r="K467" s="173"/>
      <c r="L467" s="157"/>
      <c r="M467" s="157"/>
      <c r="N467" s="157"/>
      <c r="O467" s="157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</row>
    <row r="468" spans="1:36" ht="12" customHeight="1">
      <c r="A468" s="71"/>
      <c r="B468" s="172"/>
      <c r="C468" s="134"/>
      <c r="D468" s="157"/>
      <c r="E468" s="173"/>
      <c r="F468" s="157"/>
      <c r="G468" s="173"/>
      <c r="H468" s="173"/>
      <c r="I468" s="173"/>
      <c r="J468" s="173"/>
      <c r="K468" s="173"/>
      <c r="L468" s="157"/>
      <c r="M468" s="157"/>
      <c r="N468" s="157"/>
      <c r="O468" s="157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</row>
    <row r="469" spans="1:36" ht="12" customHeight="1">
      <c r="A469" s="71"/>
      <c r="B469" s="172"/>
      <c r="C469" s="159"/>
      <c r="D469" s="157">
        <v>0</v>
      </c>
      <c r="E469" s="173" t="s">
        <v>965</v>
      </c>
      <c r="F469" s="157"/>
      <c r="G469" s="173"/>
      <c r="H469" s="173"/>
      <c r="I469" s="173"/>
      <c r="J469" s="173"/>
      <c r="K469" s="173"/>
      <c r="L469" s="157"/>
      <c r="M469" s="157"/>
      <c r="N469" s="157"/>
      <c r="O469" s="157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</row>
    <row r="470" spans="1:36" ht="12" customHeight="1">
      <c r="A470" s="71"/>
      <c r="B470" s="172"/>
      <c r="C470" s="134"/>
      <c r="D470" s="157"/>
      <c r="E470" s="173"/>
      <c r="F470" s="157"/>
      <c r="G470" s="173"/>
      <c r="H470" s="173"/>
      <c r="I470" s="173"/>
      <c r="J470" s="173"/>
      <c r="K470" s="173"/>
      <c r="L470" s="157"/>
      <c r="M470" s="157"/>
      <c r="N470" s="157"/>
      <c r="O470" s="157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</row>
    <row r="471" spans="1:36" ht="12" customHeight="1">
      <c r="A471" s="56"/>
      <c r="B471" s="172"/>
      <c r="C471" s="159"/>
      <c r="D471" s="157">
        <v>0</v>
      </c>
      <c r="E471" s="173" t="s">
        <v>966</v>
      </c>
      <c r="F471" s="157"/>
      <c r="G471" s="173"/>
      <c r="H471" s="173"/>
      <c r="I471" s="173"/>
      <c r="J471" s="173"/>
      <c r="K471" s="173"/>
      <c r="L471" s="157"/>
      <c r="M471" s="157"/>
      <c r="N471" s="157"/>
      <c r="O471" s="157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</row>
    <row r="472" spans="1:36" ht="12" customHeight="1">
      <c r="A472" s="56"/>
      <c r="B472" s="165"/>
      <c r="C472" s="91"/>
      <c r="D472" s="157"/>
      <c r="E472" s="157"/>
      <c r="F472" s="173"/>
      <c r="G472" s="173"/>
      <c r="H472" s="173"/>
      <c r="I472" s="173"/>
      <c r="J472" s="173"/>
      <c r="K472" s="173"/>
      <c r="L472" s="157"/>
      <c r="M472" s="157"/>
      <c r="N472" s="157"/>
      <c r="O472" s="157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</row>
    <row r="473" spans="1:36" ht="12" customHeight="1" thickBot="1">
      <c r="A473" s="71"/>
      <c r="B473" s="165"/>
      <c r="C473" s="91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</row>
    <row r="474" spans="1:36" ht="12" customHeight="1" thickBot="1">
      <c r="A474" s="71"/>
      <c r="B474" s="174" t="s">
        <v>967</v>
      </c>
      <c r="C474" s="175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</row>
    <row r="475" spans="1:36" ht="12" customHeight="1">
      <c r="A475" s="71"/>
      <c r="B475" s="165"/>
      <c r="C475" s="91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</row>
    <row r="476" spans="1:36" ht="12" customHeight="1">
      <c r="A476" s="71"/>
      <c r="B476" s="176" t="s">
        <v>968</v>
      </c>
      <c r="C476" s="159"/>
      <c r="D476" s="157">
        <v>1408315099.0600002</v>
      </c>
      <c r="E476" s="157">
        <v>173205134.15000001</v>
      </c>
      <c r="F476" s="157">
        <v>222316394.15999997</v>
      </c>
      <c r="G476" s="157">
        <v>217143071.03999999</v>
      </c>
      <c r="H476" s="157">
        <v>41460342.480000004</v>
      </c>
      <c r="I476" s="157">
        <v>198131530.81000003</v>
      </c>
      <c r="J476" s="157">
        <v>1469951067.7299998</v>
      </c>
      <c r="K476" s="157">
        <v>714647.24</v>
      </c>
      <c r="L476" s="157">
        <v>4528963275.2137995</v>
      </c>
      <c r="M476" s="157">
        <v>8260200561.8837996</v>
      </c>
      <c r="N476" s="157">
        <v>-59257869.369999997</v>
      </c>
      <c r="O476" s="157">
        <v>8200942692.5138006</v>
      </c>
      <c r="P476" s="56"/>
      <c r="Q476" s="56"/>
      <c r="R476" s="95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</row>
    <row r="477" spans="1:36" ht="12" customHeight="1">
      <c r="A477" s="56"/>
      <c r="B477" s="176"/>
      <c r="C477" s="134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56"/>
      <c r="Q477" s="56"/>
      <c r="R477" s="95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</row>
    <row r="478" spans="1:36" ht="12" customHeight="1">
      <c r="A478" s="56"/>
      <c r="B478" s="176" t="s">
        <v>969</v>
      </c>
      <c r="C478" s="159"/>
      <c r="D478" s="157">
        <v>2013618126.3889999</v>
      </c>
      <c r="E478" s="157">
        <v>67814427.74000001</v>
      </c>
      <c r="F478" s="157">
        <v>38452744.75</v>
      </c>
      <c r="G478" s="157">
        <v>13061807.01</v>
      </c>
      <c r="H478" s="157">
        <v>27318992.759999998</v>
      </c>
      <c r="I478" s="157">
        <v>198159835.57999998</v>
      </c>
      <c r="J478" s="157">
        <v>58877541.980000012</v>
      </c>
      <c r="K478" s="157">
        <v>168988.33000000002</v>
      </c>
      <c r="L478" s="157">
        <v>170517251.96000001</v>
      </c>
      <c r="M478" s="157">
        <v>2587989716.4990001</v>
      </c>
      <c r="N478" s="157">
        <v>-59257869.370000012</v>
      </c>
      <c r="O478" s="157">
        <v>2528731847.1290002</v>
      </c>
      <c r="P478" s="56"/>
      <c r="Q478" s="56"/>
      <c r="R478" s="95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</row>
    <row r="479" spans="1:36" ht="12" customHeight="1">
      <c r="A479" s="56"/>
      <c r="B479" s="177"/>
      <c r="C479" s="134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56"/>
      <c r="Q479" s="56"/>
      <c r="R479" s="95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</row>
    <row r="480" spans="1:36" ht="12" customHeight="1">
      <c r="A480" s="56"/>
      <c r="B480" s="176" t="s">
        <v>970</v>
      </c>
      <c r="C480" s="159"/>
      <c r="D480" s="157">
        <v>-605303027.38000023</v>
      </c>
      <c r="E480" s="157">
        <v>105390706.81999995</v>
      </c>
      <c r="F480" s="157">
        <v>183863651.34999999</v>
      </c>
      <c r="G480" s="157">
        <v>204081263.45000005</v>
      </c>
      <c r="H480" s="157">
        <v>14141349.720000004</v>
      </c>
      <c r="I480" s="157">
        <v>-28304.769999999997</v>
      </c>
      <c r="J480" s="157">
        <v>1411073525.8500001</v>
      </c>
      <c r="K480" s="157">
        <v>545658.9099999998</v>
      </c>
      <c r="L480" s="157">
        <v>4358446023.8000011</v>
      </c>
      <c r="M480" s="157">
        <v>5672210847.75</v>
      </c>
      <c r="N480" s="157">
        <v>0</v>
      </c>
      <c r="O480" s="157">
        <v>5672210847.75</v>
      </c>
      <c r="P480" s="56"/>
      <c r="Q480" s="56"/>
      <c r="R480" s="95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</row>
    <row r="481" spans="1:36" ht="12" customHeight="1">
      <c r="A481" s="56"/>
      <c r="B481" s="176"/>
      <c r="C481" s="134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56"/>
      <c r="Q481" s="56"/>
      <c r="R481" s="95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</row>
    <row r="482" spans="1:36" ht="12" customHeight="1">
      <c r="A482" s="56"/>
      <c r="B482" s="178" t="s">
        <v>971</v>
      </c>
      <c r="C482" s="179"/>
      <c r="D482" s="157">
        <v>5.1000356674194336E-2</v>
      </c>
      <c r="E482" s="157">
        <v>-0.40999993681907654</v>
      </c>
      <c r="F482" s="157">
        <v>-1.9400000274181366</v>
      </c>
      <c r="G482" s="157">
        <v>0.57999995350837708</v>
      </c>
      <c r="H482" s="157">
        <v>0</v>
      </c>
      <c r="I482" s="157">
        <v>0</v>
      </c>
      <c r="J482" s="157">
        <v>-0.10000038146972656</v>
      </c>
      <c r="K482" s="157">
        <v>0</v>
      </c>
      <c r="L482" s="157">
        <v>-0.54620170593261719</v>
      </c>
      <c r="M482" s="157">
        <v>-2.3652009963989258</v>
      </c>
      <c r="N482" s="157">
        <v>0</v>
      </c>
      <c r="O482" s="157">
        <v>-2.365199089050293</v>
      </c>
      <c r="P482" s="56"/>
      <c r="Q482" s="56"/>
      <c r="R482" s="95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</row>
    <row r="483" spans="1:36" ht="12" customHeight="1" thickBot="1">
      <c r="A483" s="56"/>
      <c r="B483" s="165"/>
      <c r="C483" s="91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56"/>
      <c r="Q483" s="138"/>
      <c r="R483" s="95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</row>
    <row r="484" spans="1:36" ht="12" customHeight="1">
      <c r="A484" s="56"/>
      <c r="B484" s="180" t="s">
        <v>972</v>
      </c>
      <c r="C484" s="181"/>
      <c r="D484" s="157">
        <v>0.38100051879882813</v>
      </c>
      <c r="E484" s="157">
        <v>-0.41699981689453125</v>
      </c>
      <c r="F484" s="157">
        <v>-0.99000005424022675</v>
      </c>
      <c r="G484" s="157">
        <v>0.43000004254281521</v>
      </c>
      <c r="H484" s="157">
        <v>0</v>
      </c>
      <c r="I484" s="157">
        <v>-0.19999995108082658</v>
      </c>
      <c r="J484" s="157">
        <v>-0.10000050067901611</v>
      </c>
      <c r="K484" s="157">
        <v>0</v>
      </c>
      <c r="L484" s="157">
        <v>2.3537994176149368</v>
      </c>
      <c r="M484" s="157">
        <v>1.4577999114990234</v>
      </c>
      <c r="N484" s="157">
        <v>0</v>
      </c>
      <c r="O484" s="157">
        <v>1.4577994346618652</v>
      </c>
      <c r="P484" s="56"/>
      <c r="Q484" s="138"/>
      <c r="R484" s="95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</row>
    <row r="485" spans="1:36" ht="12" customHeight="1">
      <c r="A485" s="56"/>
      <c r="B485" s="182"/>
      <c r="C485" s="183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56"/>
      <c r="Q485" s="95"/>
      <c r="R485" s="95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</row>
    <row r="486" spans="1:36" ht="12" customHeight="1">
      <c r="A486" s="56"/>
      <c r="B486" s="56" t="s">
        <v>973</v>
      </c>
      <c r="C486" s="56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56"/>
      <c r="Q486" s="95"/>
      <c r="R486" s="95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</row>
    <row r="487" spans="1:36" ht="12" customHeight="1">
      <c r="A487" s="56"/>
      <c r="B487" s="165"/>
      <c r="C487" s="91"/>
      <c r="D487" s="184"/>
      <c r="E487" s="184" t="s">
        <v>1165</v>
      </c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56"/>
      <c r="Q487" s="95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</row>
    <row r="488" spans="1:36" ht="12" customHeight="1">
      <c r="A488" s="56"/>
      <c r="B488" s="165"/>
      <c r="C488" s="91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56"/>
      <c r="Q488" s="95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</row>
    <row r="489" spans="1:36" ht="12" customHeight="1">
      <c r="A489" s="56"/>
      <c r="B489" s="165"/>
      <c r="C489" s="91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56"/>
      <c r="Q489" s="95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</row>
    <row r="490" spans="1:36" ht="12" customHeight="1">
      <c r="A490" s="56"/>
      <c r="B490" s="165"/>
      <c r="C490" s="91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56"/>
      <c r="Q490" s="95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</row>
    <row r="491" spans="1:36" ht="12" customHeight="1">
      <c r="A491" s="56"/>
      <c r="B491" s="165"/>
      <c r="C491" s="91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56"/>
      <c r="Q491" s="95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</row>
    <row r="492" spans="1:36" ht="12" customHeight="1">
      <c r="A492" s="56"/>
      <c r="B492" s="165"/>
      <c r="C492" s="91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</row>
    <row r="493" spans="1:36" ht="12" customHeight="1">
      <c r="A493" s="56"/>
      <c r="B493" s="56"/>
      <c r="C493" s="56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</row>
    <row r="494" spans="1:36" ht="12" customHeight="1">
      <c r="A494" s="56"/>
      <c r="B494" s="56"/>
      <c r="C494" s="56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</row>
    <row r="495" spans="1:36" ht="12" customHeight="1">
      <c r="A495" s="56"/>
      <c r="B495" s="56"/>
      <c r="C495" s="56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</row>
    <row r="496" spans="1:36" ht="12" customHeight="1">
      <c r="A496" s="56"/>
      <c r="B496" s="56"/>
      <c r="C496" s="56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</row>
    <row r="497" spans="1:36" ht="12" customHeight="1">
      <c r="A497" s="56"/>
      <c r="B497" s="56"/>
      <c r="C497" s="56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</row>
    <row r="498" spans="1:36" ht="12" customHeight="1">
      <c r="A498" s="56"/>
      <c r="B498" s="56"/>
      <c r="C498" s="56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</row>
    <row r="499" spans="1:36" ht="12" customHeight="1">
      <c r="A499" s="56"/>
      <c r="B499" s="56"/>
      <c r="C499" s="56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</row>
    <row r="500" spans="1:36" ht="12" customHeight="1">
      <c r="A500" s="56"/>
      <c r="B500" s="56"/>
      <c r="C500" s="56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</row>
    <row r="501" spans="1:36" ht="12" customHeight="1">
      <c r="A501" s="56"/>
      <c r="B501" s="56"/>
      <c r="C501" s="56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</row>
    <row r="502" spans="1:36" ht="12" customHeight="1">
      <c r="A502" s="56"/>
      <c r="B502" s="56"/>
      <c r="C502" s="56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</row>
    <row r="503" spans="1:36" ht="12" customHeight="1">
      <c r="A503" s="56"/>
      <c r="B503" s="56"/>
      <c r="C503" s="56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</row>
    <row r="504" spans="1:36" ht="12" customHeight="1">
      <c r="A504" s="56"/>
      <c r="B504" s="56"/>
      <c r="C504" s="56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</row>
    <row r="505" spans="1:36" ht="12" customHeight="1">
      <c r="A505" s="56"/>
      <c r="B505" s="56"/>
      <c r="C505" s="56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</row>
    <row r="506" spans="1:36" ht="12" customHeight="1">
      <c r="A506" s="56"/>
      <c r="B506" s="56"/>
      <c r="C506" s="56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</row>
    <row r="507" spans="1:36" ht="12" customHeight="1">
      <c r="A507" s="56"/>
      <c r="B507" s="56"/>
      <c r="C507" s="56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</row>
    <row r="508" spans="1:36" ht="12" customHeight="1">
      <c r="A508" s="71"/>
      <c r="B508" s="165"/>
      <c r="C508" s="91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</row>
    <row r="509" spans="1:36" ht="12" customHeight="1">
      <c r="A509" s="71"/>
      <c r="B509" s="165"/>
      <c r="C509" s="91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</row>
    <row r="510" spans="1:36" ht="12" customHeight="1">
      <c r="A510" s="71"/>
      <c r="B510" s="165"/>
      <c r="C510" s="91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</row>
    <row r="511" spans="1:36" ht="12" customHeight="1">
      <c r="A511" s="71"/>
      <c r="B511" s="165"/>
      <c r="C511" s="91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</row>
    <row r="512" spans="1:36" ht="12" customHeight="1">
      <c r="A512" s="71"/>
      <c r="B512" s="165"/>
      <c r="C512" s="91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</row>
    <row r="513" spans="1:36" ht="12" customHeight="1">
      <c r="A513" s="71"/>
      <c r="B513" s="165"/>
      <c r="C513" s="91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2" customHeight="1">
      <c r="A514" s="71"/>
      <c r="B514" s="165"/>
      <c r="C514" s="91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</row>
    <row r="515" spans="1:36" ht="12" customHeight="1">
      <c r="A515" s="71"/>
      <c r="B515" s="165"/>
      <c r="C515" s="91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</row>
    <row r="516" spans="1:36" ht="12" customHeight="1">
      <c r="A516" s="71"/>
      <c r="B516" s="165"/>
      <c r="C516" s="91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</row>
    <row r="517" spans="1:36" ht="12" customHeight="1">
      <c r="A517" s="71"/>
      <c r="B517" s="165"/>
      <c r="C517" s="91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</row>
    <row r="518" spans="1:36" ht="12" customHeight="1">
      <c r="A518" s="71"/>
      <c r="B518" s="165"/>
      <c r="C518" s="91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</row>
    <row r="519" spans="1:36" ht="12" customHeight="1">
      <c r="A519" s="71"/>
      <c r="B519" s="165"/>
      <c r="C519" s="91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</row>
    <row r="520" spans="1:36" ht="12" customHeight="1">
      <c r="A520" s="71"/>
      <c r="B520" s="165"/>
      <c r="C520" s="91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</row>
    <row r="521" spans="1:36" ht="12" customHeight="1">
      <c r="A521" s="71"/>
      <c r="B521" s="165"/>
      <c r="C521" s="91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</row>
    <row r="522" spans="1:36" ht="12" customHeight="1">
      <c r="A522" s="71"/>
      <c r="B522" s="165"/>
      <c r="C522" s="91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</row>
    <row r="523" spans="1:36" ht="12" customHeight="1">
      <c r="A523" s="71"/>
      <c r="B523" s="165"/>
      <c r="C523" s="91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</row>
    <row r="524" spans="1:36" ht="12" customHeight="1">
      <c r="A524" s="71"/>
      <c r="B524" s="165"/>
      <c r="C524" s="91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</row>
    <row r="525" spans="1:36" ht="12" customHeight="1">
      <c r="A525" s="71"/>
      <c r="B525" s="165"/>
      <c r="C525" s="91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</row>
    <row r="526" spans="1:36" ht="12" customHeight="1">
      <c r="A526" s="71"/>
      <c r="B526" s="165"/>
      <c r="C526" s="91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</row>
    <row r="527" spans="1:36" ht="12" customHeight="1">
      <c r="A527" s="71"/>
      <c r="B527" s="165"/>
      <c r="C527" s="91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</row>
    <row r="528" spans="1:36" ht="12" customHeight="1">
      <c r="A528" s="71"/>
      <c r="B528" s="165"/>
      <c r="C528" s="91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</row>
    <row r="529" spans="1:36" ht="12" customHeight="1">
      <c r="A529" s="71"/>
      <c r="B529" s="165"/>
      <c r="C529" s="91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</row>
    <row r="530" spans="1:36" ht="12" customHeight="1">
      <c r="A530" s="71"/>
      <c r="B530" s="165"/>
      <c r="C530" s="91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</row>
    <row r="531" spans="1:36" ht="12" customHeight="1">
      <c r="A531" s="71"/>
      <c r="B531" s="165"/>
      <c r="C531" s="91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</row>
    <row r="532" spans="1:36" ht="12" customHeight="1">
      <c r="A532" s="71"/>
      <c r="B532" s="165"/>
      <c r="C532" s="91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</row>
    <row r="533" spans="1:36" ht="12" customHeight="1">
      <c r="A533" s="71"/>
      <c r="B533" s="165"/>
      <c r="C533" s="91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</row>
    <row r="534" spans="1:36" ht="12" customHeight="1">
      <c r="A534" s="71"/>
      <c r="B534" s="165"/>
      <c r="C534" s="91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</row>
    <row r="535" spans="1:36" ht="12" customHeight="1">
      <c r="A535" s="71"/>
      <c r="B535" s="165"/>
      <c r="C535" s="91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</row>
    <row r="536" spans="1:36" ht="12" customHeight="1">
      <c r="A536" s="71"/>
      <c r="B536" s="165"/>
      <c r="C536" s="91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</row>
    <row r="537" spans="1:36" ht="12" customHeight="1">
      <c r="A537" s="71"/>
      <c r="B537" s="165"/>
      <c r="C537" s="91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</row>
    <row r="538" spans="1:36" ht="12" customHeight="1">
      <c r="A538" s="71"/>
      <c r="B538" s="165"/>
      <c r="C538" s="91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</row>
    <row r="539" spans="1:36" ht="12" customHeight="1">
      <c r="A539" s="71"/>
      <c r="B539" s="165"/>
      <c r="C539" s="91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</row>
    <row r="540" spans="1:36" ht="12" customHeight="1">
      <c r="A540" s="71"/>
      <c r="B540" s="165"/>
      <c r="C540" s="91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</row>
    <row r="541" spans="1:36" ht="12" customHeight="1">
      <c r="A541" s="71"/>
      <c r="B541" s="165"/>
      <c r="C541" s="91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</row>
    <row r="542" spans="1:36" ht="12" customHeight="1">
      <c r="A542" s="71"/>
      <c r="B542" s="165"/>
      <c r="C542" s="91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</row>
    <row r="543" spans="1:36" ht="12" customHeight="1">
      <c r="A543" s="71"/>
      <c r="B543" s="165"/>
      <c r="C543" s="91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</row>
    <row r="544" spans="1:36" ht="12" customHeight="1">
      <c r="A544" s="71"/>
      <c r="B544" s="165"/>
      <c r="C544" s="91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</row>
    <row r="545" spans="1:36" ht="12" customHeight="1">
      <c r="A545" s="71"/>
      <c r="B545" s="165"/>
      <c r="C545" s="91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</row>
    <row r="546" spans="1:36" ht="12" customHeight="1">
      <c r="A546" s="71"/>
      <c r="B546" s="165"/>
      <c r="C546" s="91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</row>
    <row r="547" spans="1:36" ht="12" customHeight="1">
      <c r="A547" s="71"/>
      <c r="B547" s="165"/>
      <c r="C547" s="91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</row>
    <row r="548" spans="1:36" ht="12" customHeight="1">
      <c r="A548" s="71"/>
      <c r="B548" s="165"/>
      <c r="C548" s="91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</row>
    <row r="549" spans="1:36" ht="12" customHeight="1">
      <c r="A549" s="71"/>
      <c r="B549" s="165"/>
      <c r="C549" s="91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</row>
    <row r="550" spans="1:36" ht="12" customHeight="1">
      <c r="A550" s="71"/>
      <c r="B550" s="165"/>
      <c r="C550" s="91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</row>
    <row r="551" spans="1:36" ht="12" customHeight="1">
      <c r="A551" s="71"/>
      <c r="B551" s="165"/>
      <c r="C551" s="91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</row>
    <row r="552" spans="1:36" ht="12" customHeight="1">
      <c r="A552" s="71"/>
      <c r="B552" s="165"/>
      <c r="C552" s="91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</row>
    <row r="553" spans="1:36" ht="12" customHeight="1">
      <c r="A553" s="71"/>
      <c r="B553" s="165"/>
      <c r="C553" s="91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</row>
    <row r="554" spans="1:36" ht="12" customHeight="1">
      <c r="A554" s="71"/>
      <c r="B554" s="165"/>
      <c r="C554" s="91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</row>
    <row r="555" spans="1:36" ht="12" customHeight="1">
      <c r="A555" s="71"/>
      <c r="B555" s="165"/>
      <c r="C555" s="91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</row>
    <row r="556" spans="1:36" ht="12" customHeight="1">
      <c r="A556" s="71"/>
      <c r="B556" s="165"/>
      <c r="C556" s="91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</row>
    <row r="557" spans="1:36" ht="12" customHeight="1">
      <c r="A557" s="71"/>
      <c r="B557" s="165"/>
      <c r="C557" s="91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</row>
    <row r="558" spans="1:36" ht="12" customHeight="1">
      <c r="A558" s="71"/>
      <c r="B558" s="165"/>
      <c r="C558" s="91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</row>
    <row r="559" spans="1:36" ht="12" customHeight="1">
      <c r="A559" s="71"/>
      <c r="B559" s="165"/>
      <c r="C559" s="91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</row>
    <row r="560" spans="1:36" ht="12" customHeight="1">
      <c r="A560" s="71"/>
      <c r="B560" s="165"/>
      <c r="C560" s="91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</row>
    <row r="561" spans="1:36" ht="12" customHeight="1">
      <c r="A561" s="71"/>
      <c r="B561" s="165"/>
      <c r="C561" s="91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</row>
    <row r="562" spans="1:36" ht="12" customHeight="1">
      <c r="A562" s="71"/>
      <c r="B562" s="165"/>
      <c r="C562" s="91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</row>
    <row r="563" spans="1:36" ht="12" customHeight="1">
      <c r="A563" s="71"/>
      <c r="B563" s="165"/>
      <c r="C563" s="91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</row>
    <row r="564" spans="1:36" ht="12" customHeight="1">
      <c r="A564" s="71"/>
      <c r="B564" s="165"/>
      <c r="C564" s="91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</row>
    <row r="565" spans="1:36" ht="12" customHeight="1">
      <c r="A565" s="71"/>
      <c r="B565" s="165"/>
      <c r="C565" s="91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</row>
    <row r="566" spans="1:36" ht="12" customHeight="1">
      <c r="A566" s="71"/>
      <c r="B566" s="165"/>
      <c r="C566" s="91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</row>
    <row r="567" spans="1:36" ht="12" customHeight="1">
      <c r="A567" s="71"/>
      <c r="B567" s="165"/>
      <c r="C567" s="91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</row>
    <row r="568" spans="1:36" ht="12" customHeight="1">
      <c r="A568" s="71"/>
      <c r="B568" s="165"/>
      <c r="C568" s="91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</row>
    <row r="569" spans="1:36" ht="12" customHeight="1">
      <c r="A569" s="71"/>
      <c r="B569" s="165"/>
      <c r="C569" s="91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</row>
    <row r="570" spans="1:36" ht="12" customHeight="1">
      <c r="A570" s="71"/>
      <c r="B570" s="165"/>
      <c r="C570" s="91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</row>
    <row r="571" spans="1:36" ht="12" customHeight="1">
      <c r="A571" s="71"/>
      <c r="B571" s="165"/>
      <c r="C571" s="91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</row>
    <row r="572" spans="1:36" ht="12" customHeight="1">
      <c r="A572" s="71"/>
      <c r="B572" s="165"/>
      <c r="C572" s="91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</row>
    <row r="573" spans="1:36" ht="12" customHeight="1">
      <c r="A573" s="71"/>
      <c r="B573" s="165"/>
      <c r="C573" s="91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</row>
    <row r="574" spans="1:36" ht="12" customHeight="1">
      <c r="A574" s="71"/>
      <c r="B574" s="165"/>
      <c r="C574" s="91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</row>
    <row r="575" spans="1:36" ht="12" customHeight="1">
      <c r="A575" s="71"/>
      <c r="B575" s="165"/>
      <c r="C575" s="91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</row>
    <row r="576" spans="1:36" ht="12" customHeight="1">
      <c r="A576" s="71"/>
      <c r="B576" s="165"/>
      <c r="C576" s="91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</row>
    <row r="577" spans="1:36" ht="12" customHeight="1">
      <c r="A577" s="71"/>
      <c r="B577" s="165"/>
      <c r="C577" s="91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</row>
    <row r="578" spans="1:36" ht="12" customHeight="1">
      <c r="A578" s="71"/>
      <c r="B578" s="165"/>
      <c r="C578" s="91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</row>
    <row r="579" spans="1:36" ht="12" customHeight="1">
      <c r="A579" s="71"/>
      <c r="B579" s="165"/>
      <c r="C579" s="91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</row>
    <row r="580" spans="1:36" ht="12" customHeight="1">
      <c r="A580" s="71"/>
      <c r="B580" s="165"/>
      <c r="C580" s="91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</row>
    <row r="581" spans="1:36" ht="12" customHeight="1">
      <c r="A581" s="71"/>
      <c r="B581" s="165"/>
      <c r="C581" s="91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</row>
    <row r="582" spans="1:36" ht="12" customHeight="1">
      <c r="A582" s="71"/>
      <c r="B582" s="165"/>
      <c r="C582" s="91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</row>
    <row r="583" spans="1:36" ht="12" customHeight="1">
      <c r="A583" s="71"/>
      <c r="B583" s="165"/>
      <c r="C583" s="91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</row>
    <row r="584" spans="1:36" ht="12" customHeight="1">
      <c r="A584" s="71"/>
      <c r="B584" s="165"/>
      <c r="C584" s="91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</row>
    <row r="585" spans="1:36" ht="12" customHeight="1">
      <c r="A585" s="71"/>
      <c r="B585" s="165"/>
      <c r="C585" s="91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</row>
    <row r="586" spans="1:36" ht="12" customHeight="1">
      <c r="A586" s="71"/>
      <c r="B586" s="165"/>
      <c r="C586" s="91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</row>
    <row r="587" spans="1:36" ht="12" customHeight="1">
      <c r="A587" s="71"/>
      <c r="B587" s="165"/>
      <c r="C587" s="91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</row>
    <row r="588" spans="1:36" ht="12" customHeight="1">
      <c r="A588" s="71"/>
      <c r="B588" s="165"/>
      <c r="C588" s="91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</row>
    <row r="589" spans="1:36" ht="12" customHeight="1">
      <c r="A589" s="71"/>
      <c r="B589" s="165"/>
      <c r="C589" s="91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</row>
    <row r="590" spans="1:36" ht="12" customHeight="1">
      <c r="A590" s="71"/>
      <c r="B590" s="165"/>
      <c r="C590" s="91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</row>
    <row r="591" spans="1:36" ht="12" customHeight="1">
      <c r="A591" s="71"/>
      <c r="B591" s="165"/>
      <c r="C591" s="91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</row>
    <row r="592" spans="1:36" ht="12" customHeight="1">
      <c r="A592" s="71"/>
      <c r="B592" s="165"/>
      <c r="C592" s="91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</row>
    <row r="593" spans="1:36" ht="12" customHeight="1">
      <c r="A593" s="71"/>
      <c r="B593" s="165"/>
      <c r="C593" s="91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</row>
    <row r="594" spans="1:36" ht="12" customHeight="1">
      <c r="A594" s="71"/>
      <c r="B594" s="165"/>
      <c r="C594" s="91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</row>
    <row r="595" spans="1:36" ht="12" customHeight="1">
      <c r="A595" s="71"/>
      <c r="B595" s="165"/>
      <c r="C595" s="91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</row>
    <row r="596" spans="1:36" ht="12" customHeight="1">
      <c r="A596" s="71"/>
      <c r="B596" s="165"/>
      <c r="C596" s="91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</row>
    <row r="597" spans="1:36" ht="12" customHeight="1">
      <c r="A597" s="71"/>
      <c r="B597" s="165"/>
      <c r="C597" s="91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</row>
    <row r="598" spans="1:36" ht="12" customHeight="1">
      <c r="A598" s="71"/>
      <c r="B598" s="165"/>
      <c r="C598" s="91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</row>
    <row r="599" spans="1:36" ht="12" customHeight="1">
      <c r="A599" s="71"/>
      <c r="B599" s="165"/>
      <c r="C599" s="91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</row>
    <row r="600" spans="1:36" ht="12" customHeight="1">
      <c r="A600" s="71"/>
      <c r="B600" s="165"/>
      <c r="C600" s="91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</row>
    <row r="601" spans="1:36" ht="12" customHeight="1">
      <c r="A601" s="71"/>
      <c r="B601" s="165"/>
      <c r="C601" s="91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</row>
    <row r="602" spans="1:36" ht="12" customHeight="1">
      <c r="A602" s="71"/>
      <c r="B602" s="165"/>
      <c r="C602" s="91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</row>
    <row r="603" spans="1:36" ht="12" customHeight="1">
      <c r="A603" s="71"/>
      <c r="B603" s="165"/>
      <c r="C603" s="91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</row>
    <row r="604" spans="1:36" ht="12" customHeight="1">
      <c r="A604" s="71"/>
      <c r="B604" s="165"/>
      <c r="C604" s="91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</row>
    <row r="605" spans="1:36" ht="12" customHeight="1">
      <c r="A605" s="71"/>
      <c r="B605" s="165"/>
      <c r="C605" s="91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</row>
    <row r="606" spans="1:36" ht="12" customHeight="1">
      <c r="A606" s="71"/>
      <c r="B606" s="165"/>
      <c r="C606" s="91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</row>
    <row r="607" spans="1:36" ht="12" customHeight="1">
      <c r="A607" s="71"/>
      <c r="B607" s="165"/>
      <c r="C607" s="91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</row>
    <row r="608" spans="1:36" ht="12" customHeight="1">
      <c r="A608" s="71"/>
      <c r="B608" s="165"/>
      <c r="C608" s="91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</row>
    <row r="609" spans="1:36" ht="12" customHeight="1">
      <c r="A609" s="71"/>
      <c r="B609" s="165"/>
      <c r="C609" s="91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</row>
    <row r="610" spans="1:36" ht="12" customHeight="1">
      <c r="A610" s="71"/>
      <c r="B610" s="165"/>
      <c r="C610" s="91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</row>
    <row r="611" spans="1:36" ht="12" customHeight="1">
      <c r="A611" s="71"/>
      <c r="B611" s="165"/>
      <c r="C611" s="91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</row>
    <row r="612" spans="1:36" ht="12" customHeight="1">
      <c r="A612" s="71"/>
      <c r="B612" s="165"/>
      <c r="C612" s="91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</row>
    <row r="613" spans="1:36" ht="12" customHeight="1">
      <c r="A613" s="71"/>
      <c r="B613" s="165"/>
      <c r="C613" s="91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</row>
    <row r="614" spans="1:36" ht="12" customHeight="1">
      <c r="A614" s="71"/>
      <c r="B614" s="165"/>
      <c r="C614" s="91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</row>
    <row r="615" spans="1:36" ht="12" customHeight="1">
      <c r="A615" s="71"/>
      <c r="B615" s="165"/>
      <c r="C615" s="91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</row>
    <row r="616" spans="1:36" ht="12" customHeight="1">
      <c r="A616" s="71"/>
      <c r="B616" s="165"/>
      <c r="C616" s="91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</row>
    <row r="617" spans="1:36" ht="12" customHeight="1">
      <c r="A617" s="71"/>
      <c r="B617" s="165"/>
      <c r="C617" s="91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</row>
    <row r="618" spans="1:36" ht="12" customHeight="1">
      <c r="A618" s="71"/>
      <c r="B618" s="165"/>
      <c r="C618" s="91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</row>
    <row r="619" spans="1:36" ht="12" customHeight="1">
      <c r="A619" s="71"/>
      <c r="B619" s="165"/>
      <c r="C619" s="91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</row>
    <row r="620" spans="1:36" ht="12" customHeight="1">
      <c r="A620" s="71"/>
      <c r="B620" s="165"/>
      <c r="C620" s="91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</row>
    <row r="621" spans="1:36" ht="12" customHeight="1">
      <c r="A621" s="71"/>
      <c r="B621" s="165"/>
      <c r="C621" s="91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</row>
    <row r="622" spans="1:36" ht="12" customHeight="1">
      <c r="A622" s="71"/>
      <c r="B622" s="165"/>
      <c r="C622" s="91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</row>
    <row r="623" spans="1:36" ht="12" customHeight="1">
      <c r="A623" s="71"/>
      <c r="B623" s="165"/>
      <c r="C623" s="91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</row>
    <row r="624" spans="1:36" ht="12" customHeight="1">
      <c r="A624" s="71"/>
      <c r="B624" s="165"/>
      <c r="C624" s="91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</row>
    <row r="625" spans="1:36" ht="12" customHeight="1">
      <c r="A625" s="71"/>
      <c r="B625" s="165"/>
      <c r="C625" s="91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</row>
    <row r="626" spans="1:36" ht="12" customHeight="1">
      <c r="A626" s="71"/>
      <c r="B626" s="165"/>
      <c r="C626" s="91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</row>
    <row r="627" spans="1:36" ht="12" customHeight="1">
      <c r="A627" s="71"/>
      <c r="B627" s="165"/>
      <c r="C627" s="91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</row>
    <row r="628" spans="1:36" ht="12" customHeight="1">
      <c r="A628" s="71"/>
      <c r="B628" s="165"/>
      <c r="C628" s="91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</row>
    <row r="629" spans="1:36" ht="12" customHeight="1">
      <c r="A629" s="71"/>
      <c r="B629" s="165"/>
      <c r="C629" s="91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</row>
    <row r="630" spans="1:36" ht="12" customHeight="1">
      <c r="A630" s="71"/>
      <c r="B630" s="165"/>
      <c r="C630" s="91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</row>
    <row r="631" spans="1:36" ht="12" customHeight="1">
      <c r="A631" s="71"/>
      <c r="B631" s="165"/>
      <c r="C631" s="91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</row>
    <row r="632" spans="1:36" ht="12" customHeight="1">
      <c r="A632" s="71"/>
      <c r="B632" s="165"/>
      <c r="C632" s="91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</row>
    <row r="633" spans="1:36" ht="12" customHeight="1">
      <c r="A633" s="71"/>
      <c r="B633" s="165"/>
      <c r="C633" s="91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</row>
    <row r="634" spans="1:36" ht="12" customHeight="1">
      <c r="A634" s="71"/>
      <c r="B634" s="165"/>
      <c r="C634" s="91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</row>
    <row r="635" spans="1:36" ht="12" customHeight="1">
      <c r="A635" s="71"/>
      <c r="B635" s="165"/>
      <c r="C635" s="91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</row>
    <row r="636" spans="1:36" ht="12" customHeight="1">
      <c r="A636" s="71"/>
      <c r="B636" s="165"/>
      <c r="C636" s="91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</row>
    <row r="637" spans="1:36" ht="12" customHeight="1">
      <c r="A637" s="71"/>
      <c r="B637" s="165"/>
      <c r="C637" s="91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</row>
    <row r="638" spans="1:36" ht="12" customHeight="1">
      <c r="A638" s="71"/>
      <c r="B638" s="165"/>
      <c r="C638" s="91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</row>
    <row r="639" spans="1:36" ht="12" customHeight="1">
      <c r="A639" s="71"/>
      <c r="B639" s="165"/>
      <c r="C639" s="91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</row>
    <row r="640" spans="1:36" ht="12" customHeight="1">
      <c r="A640" s="71"/>
      <c r="B640" s="165"/>
      <c r="C640" s="91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</row>
    <row r="641" spans="1:36" ht="12" customHeight="1">
      <c r="A641" s="71"/>
      <c r="B641" s="165"/>
      <c r="C641" s="91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</row>
    <row r="642" spans="1:36" ht="12" customHeight="1">
      <c r="A642" s="71"/>
      <c r="B642" s="165"/>
      <c r="C642" s="91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</row>
    <row r="643" spans="1:36" ht="12" customHeight="1">
      <c r="A643" s="71"/>
      <c r="B643" s="165"/>
      <c r="C643" s="91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</row>
    <row r="644" spans="1:36" ht="12" customHeight="1">
      <c r="A644" s="71"/>
      <c r="B644" s="165"/>
      <c r="C644" s="91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</row>
    <row r="645" spans="1:36" ht="12" customHeight="1">
      <c r="A645" s="71"/>
      <c r="B645" s="165"/>
      <c r="C645" s="91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</row>
    <row r="646" spans="1:36" ht="12" customHeight="1">
      <c r="A646" s="71"/>
      <c r="B646" s="165"/>
      <c r="C646" s="91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</row>
    <row r="647" spans="1:36" ht="12" customHeight="1">
      <c r="A647" s="71"/>
      <c r="B647" s="165"/>
      <c r="C647" s="91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</row>
    <row r="648" spans="1:36" ht="12" customHeight="1">
      <c r="A648" s="71"/>
      <c r="B648" s="165"/>
      <c r="C648" s="91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</row>
    <row r="649" spans="1:36" ht="12" customHeight="1">
      <c r="A649" s="71"/>
      <c r="B649" s="165"/>
      <c r="C649" s="91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</row>
    <row r="650" spans="1:36" ht="12" customHeight="1">
      <c r="A650" s="71"/>
      <c r="B650" s="165"/>
      <c r="C650" s="91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</row>
    <row r="651" spans="1:36" ht="12" customHeight="1">
      <c r="A651" s="71"/>
      <c r="B651" s="165"/>
      <c r="C651" s="91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</row>
    <row r="652" spans="1:36" ht="12" customHeight="1">
      <c r="A652" s="71"/>
      <c r="B652" s="165"/>
      <c r="C652" s="91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</row>
    <row r="653" spans="1:36" ht="12" customHeight="1">
      <c r="A653" s="71"/>
      <c r="B653" s="165"/>
      <c r="C653" s="91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</row>
    <row r="654" spans="1:36" ht="12" customHeight="1">
      <c r="A654" s="71"/>
      <c r="B654" s="165"/>
      <c r="C654" s="91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</row>
    <row r="655" spans="1:36" ht="12" customHeight="1">
      <c r="A655" s="71"/>
      <c r="B655" s="165"/>
      <c r="C655" s="91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</row>
    <row r="656" spans="1:36" ht="12" customHeight="1">
      <c r="A656" s="71"/>
      <c r="B656" s="165"/>
      <c r="C656" s="91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</row>
    <row r="657" spans="1:36" ht="12" customHeight="1">
      <c r="A657" s="71"/>
      <c r="B657" s="165"/>
      <c r="C657" s="91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</row>
    <row r="658" spans="1:36" ht="12" customHeight="1">
      <c r="A658" s="71"/>
      <c r="B658" s="165"/>
      <c r="C658" s="91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</row>
    <row r="659" spans="1:36" ht="12" customHeight="1">
      <c r="A659" s="71"/>
      <c r="B659" s="165"/>
      <c r="C659" s="91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</row>
    <row r="660" spans="1:36" ht="12" customHeight="1">
      <c r="A660" s="71"/>
      <c r="B660" s="165"/>
      <c r="C660" s="91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</row>
    <row r="661" spans="1:36" ht="12" customHeight="1">
      <c r="A661" s="71"/>
      <c r="B661" s="165"/>
      <c r="C661" s="91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</row>
    <row r="662" spans="1:36" ht="12" customHeight="1">
      <c r="A662" s="71"/>
      <c r="B662" s="165"/>
      <c r="C662" s="91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</row>
    <row r="663" spans="1:36" ht="12" customHeight="1">
      <c r="A663" s="71"/>
      <c r="B663" s="165"/>
      <c r="C663" s="91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</row>
    <row r="664" spans="1:36" ht="12" customHeight="1">
      <c r="A664" s="71"/>
      <c r="B664" s="165"/>
      <c r="C664" s="91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</row>
    <row r="665" spans="1:36" ht="12" customHeight="1">
      <c r="A665" s="71"/>
      <c r="B665" s="165"/>
      <c r="C665" s="91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</row>
    <row r="666" spans="1:36" ht="12" customHeight="1">
      <c r="A666" s="71"/>
      <c r="B666" s="165"/>
      <c r="C666" s="91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</row>
    <row r="667" spans="1:36" ht="12" customHeight="1">
      <c r="A667" s="71"/>
      <c r="B667" s="165"/>
      <c r="C667" s="91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</row>
    <row r="668" spans="1:36" ht="12" customHeight="1">
      <c r="A668" s="71"/>
      <c r="B668" s="165"/>
      <c r="C668" s="91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</row>
    <row r="669" spans="1:36" ht="12" customHeight="1">
      <c r="A669" s="71"/>
      <c r="B669" s="165"/>
      <c r="C669" s="91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</row>
    <row r="670" spans="1:36" ht="12" customHeight="1">
      <c r="A670" s="71"/>
      <c r="B670" s="165"/>
      <c r="C670" s="91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</row>
    <row r="671" spans="1:36" ht="12" customHeight="1">
      <c r="A671" s="71"/>
      <c r="B671" s="165"/>
      <c r="C671" s="91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</row>
    <row r="672" spans="1:36" ht="12" customHeight="1">
      <c r="A672" s="71"/>
      <c r="B672" s="165"/>
      <c r="C672" s="91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</row>
    <row r="673" spans="1:36" ht="12" customHeight="1">
      <c r="A673" s="71"/>
      <c r="B673" s="165"/>
      <c r="C673" s="91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</row>
    <row r="674" spans="1:36" ht="12" customHeight="1">
      <c r="A674" s="71"/>
      <c r="B674" s="165"/>
      <c r="C674" s="91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</row>
    <row r="675" spans="1:36" ht="12" customHeight="1">
      <c r="A675" s="71"/>
      <c r="B675" s="165"/>
      <c r="C675" s="91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</row>
    <row r="676" spans="1:36" ht="12" customHeight="1">
      <c r="A676" s="71"/>
      <c r="B676" s="165"/>
      <c r="C676" s="91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</row>
    <row r="677" spans="1:36" ht="12" customHeight="1">
      <c r="A677" s="71"/>
      <c r="B677" s="165"/>
      <c r="C677" s="91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</row>
    <row r="678" spans="1:36" ht="12" customHeight="1">
      <c r="A678" s="71"/>
      <c r="B678" s="165"/>
      <c r="C678" s="91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</row>
    <row r="679" spans="1:36" ht="12" customHeight="1">
      <c r="A679" s="71"/>
      <c r="B679" s="165"/>
      <c r="C679" s="91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</row>
    <row r="680" spans="1:36" ht="12" customHeight="1">
      <c r="A680" s="71"/>
      <c r="B680" s="165"/>
      <c r="C680" s="91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</row>
    <row r="681" spans="1:36" ht="12" customHeight="1">
      <c r="A681" s="71"/>
      <c r="B681" s="165"/>
      <c r="C681" s="91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</row>
    <row r="682" spans="1:36" ht="12" customHeight="1">
      <c r="A682" s="71"/>
      <c r="B682" s="165"/>
      <c r="C682" s="91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</row>
    <row r="683" spans="1:36" ht="12" customHeight="1">
      <c r="A683" s="71"/>
      <c r="B683" s="165"/>
      <c r="C683" s="91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</row>
    <row r="684" spans="1:36" ht="12" customHeight="1">
      <c r="A684" s="71"/>
      <c r="B684" s="165"/>
      <c r="C684" s="91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</row>
    <row r="685" spans="1:36" ht="12" customHeight="1">
      <c r="A685" s="71"/>
      <c r="B685" s="165"/>
      <c r="C685" s="91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</row>
    <row r="686" spans="1:36" ht="12" customHeight="1">
      <c r="A686" s="71"/>
      <c r="B686" s="165"/>
      <c r="C686" s="91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</row>
    <row r="687" spans="1:36" ht="12" customHeight="1">
      <c r="A687" s="71"/>
      <c r="B687" s="165"/>
      <c r="C687" s="91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</row>
    <row r="688" spans="1:36" ht="12" customHeight="1">
      <c r="A688" s="71"/>
      <c r="B688" s="165"/>
      <c r="C688" s="91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</row>
    <row r="689" spans="1:36" ht="12" customHeight="1">
      <c r="A689" s="71"/>
      <c r="B689" s="165"/>
      <c r="C689" s="91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</row>
    <row r="690" spans="1:36" ht="12" customHeight="1">
      <c r="A690" s="71"/>
      <c r="B690" s="165"/>
      <c r="C690" s="91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</row>
    <row r="691" spans="1:36" ht="12" customHeight="1">
      <c r="A691" s="71"/>
      <c r="B691" s="165"/>
      <c r="C691" s="91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</row>
    <row r="692" spans="1:36" ht="12" customHeight="1">
      <c r="A692" s="71"/>
      <c r="B692" s="165"/>
      <c r="C692" s="91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</row>
    <row r="693" spans="1:36" ht="12" customHeight="1">
      <c r="A693" s="71"/>
      <c r="B693" s="165"/>
      <c r="C693" s="91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</row>
    <row r="694" spans="1:36" ht="12" customHeight="1">
      <c r="A694" s="71"/>
      <c r="B694" s="165"/>
      <c r="C694" s="91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</row>
    <row r="695" spans="1:36" ht="12" customHeight="1">
      <c r="A695" s="71"/>
      <c r="B695" s="165"/>
      <c r="C695" s="91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</row>
    <row r="696" spans="1:36" ht="12" customHeight="1">
      <c r="A696" s="71"/>
      <c r="B696" s="165"/>
      <c r="C696" s="91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</row>
    <row r="697" spans="1:36" ht="12" customHeight="1">
      <c r="A697" s="71"/>
      <c r="B697" s="165"/>
      <c r="C697" s="91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</row>
    <row r="698" spans="1:36" ht="12" customHeight="1">
      <c r="A698" s="71"/>
      <c r="B698" s="165"/>
      <c r="C698" s="91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</row>
    <row r="699" spans="1:36" ht="12" customHeight="1">
      <c r="A699" s="71"/>
      <c r="B699" s="165"/>
      <c r="C699" s="91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</row>
    <row r="700" spans="1:36" ht="12" customHeight="1">
      <c r="A700" s="71"/>
      <c r="B700" s="165"/>
      <c r="C700" s="91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</row>
    <row r="701" spans="1:36" ht="12" customHeight="1">
      <c r="A701" s="71"/>
      <c r="B701" s="165"/>
      <c r="C701" s="91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</row>
    <row r="702" spans="1:36" ht="12" customHeight="1">
      <c r="A702" s="71"/>
      <c r="B702" s="165"/>
      <c r="C702" s="91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</row>
    <row r="703" spans="1:36" ht="12" customHeight="1">
      <c r="A703" s="71"/>
      <c r="B703" s="165"/>
      <c r="C703" s="91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</row>
    <row r="704" spans="1:36" ht="12" customHeight="1">
      <c r="A704" s="71"/>
      <c r="B704" s="165"/>
      <c r="C704" s="91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</row>
    <row r="705" spans="1:36" ht="12" customHeight="1">
      <c r="A705" s="71"/>
      <c r="B705" s="165"/>
      <c r="C705" s="91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</row>
    <row r="706" spans="1:36" ht="12" customHeight="1">
      <c r="A706" s="71"/>
      <c r="B706" s="165"/>
      <c r="C706" s="91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</row>
    <row r="707" spans="1:36" ht="12" customHeight="1">
      <c r="A707" s="71"/>
      <c r="B707" s="165"/>
      <c r="C707" s="91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</row>
    <row r="708" spans="1:36" ht="12" customHeight="1">
      <c r="A708" s="71"/>
      <c r="B708" s="165"/>
      <c r="C708" s="91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</row>
    <row r="709" spans="1:36" ht="12" customHeight="1">
      <c r="A709" s="71"/>
      <c r="B709" s="165"/>
      <c r="C709" s="91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</row>
    <row r="710" spans="1:36" ht="12" customHeight="1">
      <c r="A710" s="71"/>
      <c r="B710" s="165"/>
      <c r="C710" s="91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</row>
    <row r="711" spans="1:36" ht="12" customHeight="1">
      <c r="A711" s="71"/>
      <c r="B711" s="165"/>
      <c r="C711" s="91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</row>
    <row r="712" spans="1:36" ht="12" customHeight="1">
      <c r="A712" s="71"/>
      <c r="B712" s="165"/>
      <c r="C712" s="91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</row>
    <row r="713" spans="1:36" ht="12" customHeight="1">
      <c r="A713" s="71"/>
      <c r="B713" s="165"/>
      <c r="C713" s="91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</row>
    <row r="714" spans="1:36" ht="12" customHeight="1">
      <c r="A714" s="71"/>
      <c r="B714" s="165"/>
      <c r="C714" s="91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</row>
    <row r="715" spans="1:36" ht="12" customHeight="1">
      <c r="A715" s="71"/>
      <c r="B715" s="165"/>
      <c r="C715" s="91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</row>
    <row r="716" spans="1:36" ht="12" customHeight="1">
      <c r="A716" s="71"/>
      <c r="B716" s="165"/>
      <c r="C716" s="91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</row>
    <row r="717" spans="1:36" ht="12" customHeight="1">
      <c r="A717" s="71"/>
      <c r="B717" s="165"/>
      <c r="C717" s="91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</row>
    <row r="718" spans="1:36" ht="12" customHeight="1">
      <c r="A718" s="71"/>
      <c r="B718" s="165"/>
      <c r="C718" s="91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</row>
    <row r="719" spans="1:36" ht="12" customHeight="1">
      <c r="A719" s="71"/>
      <c r="B719" s="165"/>
      <c r="C719" s="91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</row>
    <row r="720" spans="1:36" ht="12" customHeight="1">
      <c r="A720" s="71"/>
      <c r="B720" s="165"/>
      <c r="C720" s="91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</row>
    <row r="721" spans="1:36" ht="12" customHeight="1">
      <c r="A721" s="71"/>
      <c r="B721" s="165"/>
      <c r="C721" s="91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</row>
    <row r="722" spans="1:36" ht="12" customHeight="1">
      <c r="A722" s="71"/>
      <c r="B722" s="165"/>
      <c r="C722" s="91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</row>
    <row r="723" spans="1:36" ht="12" customHeight="1">
      <c r="A723" s="71"/>
      <c r="B723" s="165"/>
      <c r="C723" s="91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</row>
    <row r="724" spans="1:36" ht="12" customHeight="1">
      <c r="A724" s="71"/>
      <c r="B724" s="165"/>
      <c r="C724" s="91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</row>
    <row r="725" spans="1:36" ht="12" customHeight="1">
      <c r="A725" s="71"/>
      <c r="B725" s="165"/>
      <c r="C725" s="91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</row>
    <row r="726" spans="1:36" ht="12" customHeight="1">
      <c r="A726" s="71"/>
      <c r="B726" s="165"/>
      <c r="C726" s="91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</row>
    <row r="727" spans="1:36" ht="12" customHeight="1">
      <c r="A727" s="71"/>
      <c r="B727" s="165"/>
      <c r="C727" s="91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</row>
    <row r="728" spans="1:36" ht="12" customHeight="1">
      <c r="A728" s="71"/>
      <c r="B728" s="165"/>
      <c r="C728" s="91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</row>
    <row r="729" spans="1:36" ht="12" customHeight="1">
      <c r="A729" s="71"/>
      <c r="B729" s="165"/>
      <c r="C729" s="91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</row>
    <row r="730" spans="1:36" ht="12" customHeight="1">
      <c r="A730" s="71"/>
      <c r="B730" s="165"/>
      <c r="C730" s="91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</row>
    <row r="731" spans="1:36" ht="12" customHeight="1">
      <c r="A731" s="71"/>
      <c r="B731" s="165"/>
      <c r="C731" s="91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</row>
    <row r="732" spans="1:36" ht="12" customHeight="1">
      <c r="A732" s="71"/>
      <c r="B732" s="165"/>
      <c r="C732" s="91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</row>
    <row r="733" spans="1:36" ht="12" customHeight="1">
      <c r="A733" s="71"/>
      <c r="B733" s="165"/>
      <c r="C733" s="91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</row>
    <row r="734" spans="1:36" ht="12" customHeight="1">
      <c r="A734" s="71"/>
      <c r="B734" s="165"/>
      <c r="C734" s="91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</row>
    <row r="735" spans="1:36" ht="12" customHeight="1">
      <c r="A735" s="71"/>
      <c r="B735" s="165"/>
      <c r="C735" s="91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</row>
    <row r="736" spans="1:36" ht="12" customHeight="1">
      <c r="A736" s="71"/>
      <c r="B736" s="165"/>
      <c r="C736" s="91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</row>
    <row r="737" spans="1:36" ht="12" customHeight="1">
      <c r="A737" s="71"/>
      <c r="B737" s="165"/>
      <c r="C737" s="91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</row>
    <row r="738" spans="1:36" ht="12" customHeight="1">
      <c r="A738" s="71"/>
      <c r="B738" s="165"/>
      <c r="C738" s="91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</row>
    <row r="739" spans="1:36" ht="12" customHeight="1">
      <c r="A739" s="71"/>
      <c r="B739" s="165"/>
      <c r="C739" s="91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</row>
    <row r="740" spans="1:36" ht="12" customHeight="1">
      <c r="A740" s="71"/>
      <c r="B740" s="165"/>
      <c r="C740" s="91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</row>
    <row r="741" spans="1:36" ht="12" customHeight="1">
      <c r="A741" s="71"/>
      <c r="B741" s="165"/>
      <c r="C741" s="91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</row>
    <row r="742" spans="1:36" ht="12" customHeight="1">
      <c r="A742" s="71"/>
      <c r="B742" s="165"/>
      <c r="C742" s="91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</row>
    <row r="743" spans="1:36" ht="12" customHeight="1">
      <c r="A743" s="71"/>
      <c r="B743" s="165"/>
      <c r="C743" s="91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</row>
    <row r="744" spans="1:36" ht="12" customHeight="1">
      <c r="A744" s="71"/>
      <c r="B744" s="165"/>
      <c r="C744" s="91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</row>
    <row r="745" spans="1:36" ht="12" customHeight="1">
      <c r="A745" s="71"/>
      <c r="B745" s="165"/>
      <c r="C745" s="91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</row>
    <row r="746" spans="1:36" ht="12" customHeight="1">
      <c r="A746" s="71"/>
      <c r="B746" s="165"/>
      <c r="C746" s="91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</row>
    <row r="747" spans="1:36" ht="12" customHeight="1">
      <c r="A747" s="71"/>
      <c r="B747" s="165"/>
      <c r="C747" s="91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</row>
    <row r="748" spans="1:36" ht="12" customHeight="1">
      <c r="A748" s="71"/>
      <c r="B748" s="165"/>
      <c r="C748" s="91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</row>
    <row r="749" spans="1:36" ht="12" customHeight="1">
      <c r="A749" s="71"/>
      <c r="B749" s="165"/>
      <c r="C749" s="91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</row>
    <row r="750" spans="1:36" ht="12" customHeight="1">
      <c r="A750" s="71"/>
      <c r="B750" s="165"/>
      <c r="C750" s="91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</row>
    <row r="751" spans="1:36" ht="12" customHeight="1">
      <c r="A751" s="71"/>
      <c r="B751" s="165"/>
      <c r="C751" s="91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</row>
    <row r="752" spans="1:36" ht="12" customHeight="1">
      <c r="A752" s="71"/>
      <c r="B752" s="165"/>
      <c r="C752" s="91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</row>
    <row r="753" spans="1:36" ht="12" customHeight="1">
      <c r="A753" s="71"/>
      <c r="B753" s="165"/>
      <c r="C753" s="91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</row>
    <row r="754" spans="1:36" ht="12" customHeight="1">
      <c r="A754" s="71"/>
      <c r="B754" s="165"/>
      <c r="C754" s="91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</row>
    <row r="755" spans="1:36" ht="12" customHeight="1">
      <c r="A755" s="71"/>
      <c r="B755" s="165"/>
      <c r="C755" s="91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</row>
    <row r="756" spans="1:36" ht="12" customHeight="1">
      <c r="A756" s="71"/>
      <c r="B756" s="165"/>
      <c r="C756" s="91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</row>
    <row r="757" spans="1:36" ht="12" customHeight="1">
      <c r="A757" s="71"/>
      <c r="B757" s="165"/>
      <c r="C757" s="91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</row>
    <row r="758" spans="1:36" ht="12" customHeight="1">
      <c r="A758" s="71"/>
      <c r="B758" s="165"/>
      <c r="C758" s="91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</row>
    <row r="759" spans="1:36" ht="12" customHeight="1">
      <c r="A759" s="71"/>
      <c r="B759" s="165"/>
      <c r="C759" s="91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</row>
    <row r="760" spans="1:36" ht="12" customHeight="1">
      <c r="A760" s="71"/>
      <c r="B760" s="165"/>
      <c r="C760" s="91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</row>
    <row r="761" spans="1:36" ht="12" customHeight="1">
      <c r="A761" s="71"/>
      <c r="B761" s="165"/>
      <c r="C761" s="91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</row>
    <row r="762" spans="1:36" ht="12" customHeight="1">
      <c r="A762" s="71"/>
      <c r="B762" s="165"/>
      <c r="C762" s="91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</row>
    <row r="763" spans="1:36" ht="12" customHeight="1">
      <c r="A763" s="71"/>
      <c r="B763" s="165"/>
      <c r="C763" s="91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</row>
    <row r="764" spans="1:36" ht="12" customHeight="1">
      <c r="A764" s="71"/>
      <c r="B764" s="165"/>
      <c r="C764" s="91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</row>
    <row r="765" spans="1:36" ht="12" customHeight="1">
      <c r="A765" s="71"/>
      <c r="B765" s="165"/>
      <c r="C765" s="91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</row>
    <row r="766" spans="1:36" ht="12" customHeight="1">
      <c r="A766" s="71"/>
      <c r="B766" s="165"/>
      <c r="C766" s="91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</row>
    <row r="767" spans="1:36" ht="12" customHeight="1">
      <c r="A767" s="71"/>
      <c r="B767" s="165"/>
      <c r="C767" s="91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</row>
    <row r="768" spans="1:36" ht="12" customHeight="1">
      <c r="A768" s="71"/>
      <c r="B768" s="165"/>
      <c r="C768" s="91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</row>
    <row r="769" spans="1:36" ht="12" customHeight="1">
      <c r="A769" s="71"/>
      <c r="B769" s="165"/>
      <c r="C769" s="91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</row>
    <row r="770" spans="1:36" ht="12" customHeight="1">
      <c r="A770" s="71"/>
      <c r="B770" s="165"/>
      <c r="C770" s="91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</row>
    <row r="771" spans="1:36" ht="12" customHeight="1">
      <c r="A771" s="71"/>
      <c r="B771" s="165"/>
      <c r="C771" s="91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</row>
    <row r="772" spans="1:36" ht="12" customHeight="1">
      <c r="A772" s="71"/>
      <c r="B772" s="165"/>
      <c r="C772" s="91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</row>
    <row r="773" spans="1:36" ht="12" customHeight="1">
      <c r="A773" s="71"/>
      <c r="B773" s="165"/>
      <c r="C773" s="91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</row>
    <row r="774" spans="1:36" ht="12" customHeight="1">
      <c r="A774" s="71"/>
      <c r="B774" s="165"/>
      <c r="C774" s="91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</row>
    <row r="775" spans="1:36" ht="12" customHeight="1">
      <c r="A775" s="71"/>
      <c r="B775" s="165"/>
      <c r="C775" s="91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</row>
    <row r="776" spans="1:36" ht="12" customHeight="1">
      <c r="A776" s="71"/>
      <c r="B776" s="165"/>
      <c r="C776" s="91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</row>
    <row r="777" spans="1:36" ht="12" customHeight="1">
      <c r="A777" s="71"/>
      <c r="B777" s="165"/>
      <c r="C777" s="91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</row>
    <row r="778" spans="1:36" ht="12" customHeight="1">
      <c r="A778" s="71"/>
      <c r="B778" s="165"/>
      <c r="C778" s="91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</row>
    <row r="779" spans="1:36" ht="12" customHeight="1">
      <c r="A779" s="71"/>
      <c r="B779" s="165"/>
      <c r="C779" s="91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</row>
    <row r="780" spans="1:36" ht="12" customHeight="1">
      <c r="A780" s="71"/>
      <c r="B780" s="165"/>
      <c r="C780" s="91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</row>
    <row r="781" spans="1:36" ht="12" customHeight="1">
      <c r="A781" s="71"/>
      <c r="B781" s="165"/>
      <c r="C781" s="91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</row>
    <row r="782" spans="1:36" ht="12" customHeight="1">
      <c r="A782" s="71"/>
      <c r="B782" s="165"/>
      <c r="C782" s="91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</row>
    <row r="783" spans="1:36" ht="12" customHeight="1">
      <c r="A783" s="71"/>
      <c r="B783" s="165"/>
      <c r="C783" s="91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</row>
    <row r="784" spans="1:36" ht="12" customHeight="1">
      <c r="A784" s="71"/>
      <c r="B784" s="165"/>
      <c r="C784" s="91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</row>
    <row r="785" spans="1:36" ht="12" customHeight="1">
      <c r="A785" s="71"/>
      <c r="B785" s="165"/>
      <c r="C785" s="91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</row>
    <row r="786" spans="1:36" ht="12" customHeight="1">
      <c r="A786" s="71"/>
      <c r="B786" s="165"/>
      <c r="C786" s="91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</row>
    <row r="787" spans="1:36" ht="12" customHeight="1">
      <c r="A787" s="71"/>
      <c r="B787" s="165"/>
      <c r="C787" s="91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</row>
    <row r="788" spans="1:36" ht="12" customHeight="1">
      <c r="A788" s="71"/>
      <c r="B788" s="165"/>
      <c r="C788" s="91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</row>
    <row r="789" spans="1:36" ht="12" customHeight="1">
      <c r="A789" s="71"/>
      <c r="B789" s="165"/>
      <c r="C789" s="91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</row>
    <row r="790" spans="1:36" ht="12" customHeight="1">
      <c r="A790" s="71"/>
      <c r="B790" s="165"/>
      <c r="C790" s="91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</row>
    <row r="791" spans="1:36" ht="12" customHeight="1">
      <c r="A791" s="71"/>
      <c r="B791" s="165"/>
      <c r="C791" s="91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</row>
    <row r="792" spans="1:36" ht="12" customHeight="1">
      <c r="A792" s="71"/>
      <c r="B792" s="165"/>
      <c r="C792" s="91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</row>
    <row r="793" spans="1:36" ht="12" customHeight="1">
      <c r="A793" s="71"/>
      <c r="B793" s="165"/>
      <c r="C793" s="91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</row>
    <row r="794" spans="1:36" ht="12" customHeight="1">
      <c r="A794" s="71"/>
      <c r="B794" s="165"/>
      <c r="C794" s="91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</row>
    <row r="795" spans="1:36" ht="12" customHeight="1">
      <c r="A795" s="71"/>
      <c r="B795" s="165"/>
      <c r="C795" s="91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</row>
    <row r="796" spans="1:36" ht="12" customHeight="1">
      <c r="A796" s="71"/>
      <c r="B796" s="165"/>
      <c r="C796" s="91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</row>
    <row r="797" spans="1:36" ht="12" customHeight="1">
      <c r="A797" s="71"/>
      <c r="B797" s="165"/>
      <c r="C797" s="91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</row>
    <row r="798" spans="1:36" ht="12" customHeight="1">
      <c r="A798" s="71"/>
      <c r="B798" s="165"/>
      <c r="C798" s="91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</row>
    <row r="799" spans="1:36" ht="12" customHeight="1">
      <c r="A799" s="71"/>
      <c r="B799" s="165"/>
      <c r="C799" s="91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</row>
    <row r="800" spans="1:36" ht="12" customHeight="1">
      <c r="A800" s="71"/>
      <c r="B800" s="165"/>
      <c r="C800" s="91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</row>
    <row r="801" spans="1:36" ht="12" customHeight="1">
      <c r="A801" s="71"/>
      <c r="B801" s="165"/>
      <c r="C801" s="91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</row>
    <row r="802" spans="1:36" ht="12" customHeight="1">
      <c r="A802" s="71"/>
      <c r="B802" s="165"/>
      <c r="C802" s="91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</row>
    <row r="803" spans="1:36" ht="12" customHeight="1">
      <c r="A803" s="71"/>
      <c r="B803" s="165"/>
      <c r="C803" s="91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</row>
    <row r="804" spans="1:36" ht="12" customHeight="1">
      <c r="A804" s="71"/>
      <c r="B804" s="165"/>
      <c r="C804" s="91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</row>
    <row r="805" spans="1:36" ht="12" customHeight="1">
      <c r="A805" s="71"/>
      <c r="B805" s="165"/>
      <c r="C805" s="91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</row>
    <row r="806" spans="1:36" ht="12" customHeight="1">
      <c r="A806" s="71"/>
      <c r="B806" s="165"/>
      <c r="C806" s="91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</row>
    <row r="807" spans="1:36" ht="12" customHeight="1">
      <c r="A807" s="71"/>
      <c r="B807" s="165"/>
      <c r="C807" s="91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</row>
    <row r="808" spans="1:36" ht="12" customHeight="1">
      <c r="A808" s="71"/>
      <c r="B808" s="165"/>
      <c r="C808" s="91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</row>
    <row r="809" spans="1:36" ht="12" customHeight="1">
      <c r="A809" s="71"/>
      <c r="B809" s="165"/>
      <c r="C809" s="91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</row>
    <row r="810" spans="1:36" ht="12" customHeight="1">
      <c r="A810" s="71"/>
      <c r="B810" s="165"/>
      <c r="C810" s="91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</row>
    <row r="811" spans="1:36" ht="12" customHeight="1">
      <c r="A811" s="71"/>
      <c r="B811" s="165"/>
      <c r="C811" s="91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</row>
    <row r="812" spans="1:36" ht="12" customHeight="1">
      <c r="A812" s="71"/>
      <c r="B812" s="165"/>
      <c r="C812" s="91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</row>
    <row r="813" spans="1:36" ht="12" customHeight="1">
      <c r="A813" s="71"/>
      <c r="B813" s="165"/>
      <c r="C813" s="91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</row>
    <row r="814" spans="1:36" ht="12" customHeight="1">
      <c r="A814" s="71"/>
      <c r="B814" s="165"/>
      <c r="C814" s="91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</row>
    <row r="815" spans="1:36" ht="12" customHeight="1">
      <c r="A815" s="71"/>
      <c r="B815" s="165"/>
      <c r="C815" s="91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</row>
    <row r="816" spans="1:36" ht="12" customHeight="1">
      <c r="A816" s="71"/>
      <c r="B816" s="165"/>
      <c r="C816" s="91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</row>
    <row r="817" spans="1:36" ht="12" customHeight="1">
      <c r="A817" s="71"/>
      <c r="B817" s="165"/>
      <c r="C817" s="91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</row>
    <row r="818" spans="1:36" ht="12" customHeight="1">
      <c r="A818" s="71"/>
      <c r="B818" s="165"/>
      <c r="C818" s="91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</row>
    <row r="819" spans="1:36" ht="12" customHeight="1">
      <c r="A819" s="71"/>
      <c r="B819" s="165"/>
      <c r="C819" s="91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</row>
    <row r="820" spans="1:36" ht="12" customHeight="1">
      <c r="A820" s="71"/>
      <c r="B820" s="165"/>
      <c r="C820" s="91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</row>
    <row r="821" spans="1:36" ht="12" customHeight="1">
      <c r="A821" s="71"/>
      <c r="B821" s="165"/>
      <c r="C821" s="91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</row>
    <row r="822" spans="1:36" ht="12" customHeight="1">
      <c r="A822" s="71"/>
      <c r="B822" s="165"/>
      <c r="C822" s="91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</row>
    <row r="823" spans="1:36" ht="12" customHeight="1">
      <c r="A823" s="71"/>
      <c r="B823" s="165"/>
      <c r="C823" s="91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</row>
    <row r="824" spans="1:36" ht="12" customHeight="1">
      <c r="A824" s="71"/>
      <c r="B824" s="165"/>
      <c r="C824" s="91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</row>
    <row r="825" spans="1:36" ht="12" customHeight="1">
      <c r="A825" s="71"/>
      <c r="B825" s="165"/>
      <c r="C825" s="91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</row>
    <row r="826" spans="1:36" ht="12" customHeight="1">
      <c r="A826" s="71"/>
      <c r="B826" s="165"/>
      <c r="C826" s="91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</row>
    <row r="827" spans="1:36" ht="12" customHeight="1">
      <c r="A827" s="71"/>
      <c r="B827" s="165"/>
      <c r="C827" s="91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</row>
    <row r="828" spans="1:36" ht="12" customHeight="1">
      <c r="A828" s="71"/>
      <c r="B828" s="165"/>
      <c r="C828" s="91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</row>
    <row r="829" spans="1:36" ht="12" customHeight="1">
      <c r="A829" s="71"/>
      <c r="B829" s="165"/>
      <c r="C829" s="91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</row>
    <row r="830" spans="1:36" ht="12" customHeight="1">
      <c r="A830" s="71"/>
      <c r="B830" s="165"/>
      <c r="C830" s="91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</row>
    <row r="831" spans="1:36" ht="12" customHeight="1">
      <c r="A831" s="71"/>
      <c r="B831" s="165"/>
      <c r="C831" s="91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</row>
    <row r="832" spans="1:36" ht="12" customHeight="1">
      <c r="A832" s="71"/>
      <c r="B832" s="165"/>
      <c r="C832" s="91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</row>
    <row r="833" spans="1:36" ht="12" customHeight="1">
      <c r="A833" s="71"/>
      <c r="B833" s="165"/>
      <c r="C833" s="91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</row>
    <row r="834" spans="1:36" ht="12" customHeight="1">
      <c r="A834" s="71"/>
      <c r="B834" s="165"/>
      <c r="C834" s="91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</row>
    <row r="835" spans="1:36" ht="12" customHeight="1">
      <c r="A835" s="71"/>
      <c r="B835" s="165"/>
      <c r="C835" s="91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</row>
    <row r="836" spans="1:36" ht="12" customHeight="1">
      <c r="A836" s="71"/>
      <c r="B836" s="165"/>
      <c r="C836" s="91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</row>
    <row r="837" spans="1:36" ht="12" customHeight="1">
      <c r="A837" s="71"/>
      <c r="B837" s="165"/>
      <c r="C837" s="91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</row>
    <row r="838" spans="1:36" ht="12" customHeight="1">
      <c r="A838" s="71"/>
      <c r="B838" s="165"/>
      <c r="C838" s="91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</row>
    <row r="839" spans="1:36" ht="12" customHeight="1">
      <c r="A839" s="71"/>
      <c r="B839" s="165"/>
      <c r="C839" s="91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</row>
    <row r="840" spans="1:36" ht="12" customHeight="1">
      <c r="A840" s="71"/>
      <c r="B840" s="165"/>
      <c r="C840" s="91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</row>
    <row r="841" spans="1:36" ht="12" customHeight="1">
      <c r="A841" s="71"/>
      <c r="B841" s="165"/>
      <c r="C841" s="91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</row>
    <row r="842" spans="1:36" ht="12" customHeight="1">
      <c r="A842" s="71"/>
      <c r="B842" s="165"/>
      <c r="C842" s="91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</row>
    <row r="843" spans="1:36" ht="12" customHeight="1">
      <c r="A843" s="71"/>
      <c r="B843" s="165"/>
      <c r="C843" s="91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</row>
    <row r="844" spans="1:36" ht="12" customHeight="1">
      <c r="A844" s="71"/>
      <c r="B844" s="165"/>
      <c r="C844" s="91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</row>
    <row r="845" spans="1:36" ht="12" customHeight="1">
      <c r="A845" s="71"/>
      <c r="B845" s="165"/>
      <c r="C845" s="91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</row>
    <row r="846" spans="1:36" ht="12" customHeight="1">
      <c r="A846" s="71"/>
      <c r="B846" s="165"/>
      <c r="C846" s="91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</row>
    <row r="847" spans="1:36" ht="12" customHeight="1">
      <c r="A847" s="71"/>
      <c r="B847" s="165"/>
      <c r="C847" s="91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</row>
    <row r="848" spans="1:36" ht="12" customHeight="1">
      <c r="A848" s="71"/>
      <c r="B848" s="165"/>
      <c r="C848" s="91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</row>
    <row r="849" spans="1:36" ht="12" customHeight="1">
      <c r="A849" s="71"/>
      <c r="B849" s="165"/>
      <c r="C849" s="91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</row>
    <row r="850" spans="1:36" ht="12" customHeight="1">
      <c r="A850" s="71"/>
      <c r="B850" s="165"/>
      <c r="C850" s="91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</row>
    <row r="851" spans="1:36" ht="12" customHeight="1">
      <c r="A851" s="71"/>
      <c r="B851" s="165"/>
      <c r="C851" s="91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</row>
    <row r="852" spans="1:36" ht="12" customHeight="1">
      <c r="A852" s="71"/>
      <c r="B852" s="165"/>
      <c r="C852" s="91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</row>
    <row r="853" spans="1:36" ht="12" customHeight="1">
      <c r="A853" s="71"/>
      <c r="B853" s="165"/>
      <c r="C853" s="91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</row>
    <row r="854" spans="1:36" ht="12" customHeight="1">
      <c r="A854" s="71"/>
      <c r="B854" s="165"/>
      <c r="C854" s="91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</row>
    <row r="855" spans="1:36" ht="12" customHeight="1">
      <c r="A855" s="71"/>
      <c r="B855" s="165"/>
      <c r="C855" s="91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</row>
    <row r="856" spans="1:36" ht="12" customHeight="1">
      <c r="A856" s="71"/>
      <c r="B856" s="165"/>
      <c r="C856" s="91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</row>
    <row r="857" spans="1:36" ht="12" customHeight="1">
      <c r="A857" s="71"/>
      <c r="B857" s="165"/>
      <c r="C857" s="91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</row>
    <row r="858" spans="1:36" ht="12" customHeight="1">
      <c r="A858" s="71"/>
      <c r="B858" s="165"/>
      <c r="C858" s="91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</row>
    <row r="859" spans="1:36" ht="12" customHeight="1">
      <c r="A859" s="71"/>
      <c r="B859" s="165"/>
      <c r="C859" s="91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</row>
    <row r="860" spans="1:36" ht="12" customHeight="1">
      <c r="A860" s="71"/>
      <c r="B860" s="165"/>
      <c r="C860" s="91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</row>
    <row r="861" spans="1:36" ht="12" customHeight="1">
      <c r="A861" s="71"/>
      <c r="B861" s="165"/>
      <c r="C861" s="91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</row>
    <row r="862" spans="1:36" ht="12" customHeight="1">
      <c r="A862" s="71"/>
      <c r="B862" s="165"/>
      <c r="C862" s="91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</row>
    <row r="863" spans="1:36" ht="12" customHeight="1">
      <c r="A863" s="71"/>
      <c r="B863" s="165"/>
      <c r="C863" s="91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</row>
    <row r="864" spans="1:36" ht="12" customHeight="1">
      <c r="A864" s="71"/>
      <c r="B864" s="165"/>
      <c r="C864" s="91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</row>
    <row r="865" spans="1:36" ht="12" customHeight="1">
      <c r="A865" s="71"/>
      <c r="B865" s="165"/>
      <c r="C865" s="91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</row>
    <row r="866" spans="1:36" ht="12" customHeight="1">
      <c r="A866" s="71"/>
      <c r="B866" s="165"/>
      <c r="C866" s="91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</row>
    <row r="867" spans="1:36" ht="12" customHeight="1">
      <c r="A867" s="71"/>
      <c r="B867" s="165"/>
      <c r="C867" s="91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</row>
    <row r="868" spans="1:36" ht="12" customHeight="1">
      <c r="A868" s="71"/>
      <c r="B868" s="165"/>
      <c r="C868" s="91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</row>
    <row r="869" spans="1:36" ht="12" customHeight="1">
      <c r="A869" s="71"/>
      <c r="B869" s="165"/>
      <c r="C869" s="91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</row>
    <row r="870" spans="1:36" ht="12" customHeight="1">
      <c r="A870" s="71"/>
      <c r="B870" s="165"/>
      <c r="C870" s="91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</row>
    <row r="871" spans="1:36" ht="12" customHeight="1">
      <c r="A871" s="71"/>
      <c r="B871" s="165"/>
      <c r="C871" s="91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</row>
    <row r="872" spans="1:36" ht="12" customHeight="1">
      <c r="A872" s="71"/>
      <c r="B872" s="165"/>
      <c r="C872" s="91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</row>
    <row r="873" spans="1:36" ht="12" customHeight="1">
      <c r="A873" s="71"/>
      <c r="B873" s="165"/>
      <c r="C873" s="91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</row>
    <row r="874" spans="1:36" ht="12" customHeight="1">
      <c r="A874" s="71"/>
      <c r="B874" s="165"/>
      <c r="C874" s="91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</row>
    <row r="875" spans="1:36" ht="12" customHeight="1">
      <c r="A875" s="71"/>
      <c r="B875" s="165"/>
      <c r="C875" s="91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</row>
    <row r="876" spans="1:36" ht="12" customHeight="1">
      <c r="A876" s="71"/>
      <c r="B876" s="165"/>
      <c r="C876" s="91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</row>
    <row r="877" spans="1:36" ht="12" customHeight="1">
      <c r="A877" s="71"/>
      <c r="B877" s="165"/>
      <c r="C877" s="91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</row>
    <row r="878" spans="1:36" ht="12" customHeight="1">
      <c r="A878" s="71"/>
      <c r="B878" s="165"/>
      <c r="C878" s="91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</row>
    <row r="879" spans="1:36" ht="12" customHeight="1">
      <c r="A879" s="71"/>
      <c r="B879" s="165"/>
      <c r="C879" s="91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</row>
    <row r="880" spans="1:36" ht="12" customHeight="1">
      <c r="A880" s="71"/>
      <c r="B880" s="165"/>
      <c r="C880" s="91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</row>
    <row r="881" spans="1:36" ht="12" customHeight="1">
      <c r="A881" s="71"/>
      <c r="B881" s="165"/>
      <c r="C881" s="91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</row>
    <row r="882" spans="1:36" ht="12" customHeight="1">
      <c r="A882" s="71"/>
      <c r="B882" s="165"/>
      <c r="C882" s="91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</row>
    <row r="883" spans="1:36" ht="12" customHeight="1">
      <c r="A883" s="71"/>
      <c r="B883" s="165"/>
      <c r="C883" s="91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</row>
    <row r="884" spans="1:36" ht="12" customHeight="1">
      <c r="A884" s="71"/>
      <c r="B884" s="165"/>
      <c r="C884" s="91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</row>
    <row r="885" spans="1:36" ht="12" customHeight="1">
      <c r="A885" s="71"/>
      <c r="B885" s="165"/>
      <c r="C885" s="91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</row>
    <row r="886" spans="1:36" ht="12" customHeight="1">
      <c r="A886" s="71"/>
      <c r="B886" s="165"/>
      <c r="C886" s="91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</row>
    <row r="887" spans="1:36" ht="12" customHeight="1">
      <c r="A887" s="71"/>
      <c r="B887" s="165"/>
      <c r="C887" s="91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</row>
    <row r="888" spans="1:36" ht="12" customHeight="1">
      <c r="A888" s="71"/>
      <c r="B888" s="165"/>
      <c r="C888" s="91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</row>
    <row r="889" spans="1:36" ht="12" customHeight="1">
      <c r="A889" s="71"/>
      <c r="B889" s="165"/>
      <c r="C889" s="91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</row>
    <row r="890" spans="1:36" ht="12" customHeight="1">
      <c r="A890" s="71"/>
      <c r="B890" s="165"/>
      <c r="C890" s="91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</row>
    <row r="891" spans="1:36" ht="12" customHeight="1">
      <c r="A891" s="71"/>
      <c r="B891" s="165"/>
      <c r="C891" s="91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</row>
    <row r="892" spans="1:36" ht="12" customHeight="1">
      <c r="A892" s="71"/>
      <c r="B892" s="165"/>
      <c r="C892" s="91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</row>
    <row r="893" spans="1:36" ht="12" customHeight="1">
      <c r="A893" s="71"/>
      <c r="B893" s="165"/>
      <c r="C893" s="91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</row>
    <row r="894" spans="1:36" ht="12" customHeight="1">
      <c r="A894" s="71"/>
      <c r="B894" s="165"/>
      <c r="C894" s="91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</row>
    <row r="895" spans="1:36" ht="12" customHeight="1">
      <c r="A895" s="71"/>
      <c r="B895" s="165"/>
      <c r="C895" s="91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</row>
    <row r="896" spans="1:36" ht="12" customHeight="1">
      <c r="A896" s="71"/>
      <c r="B896" s="165"/>
      <c r="C896" s="91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</row>
    <row r="897" customFormat="1" ht="12" customHeight="1"/>
    <row r="898" customFormat="1" ht="12" customHeight="1"/>
    <row r="899" customFormat="1" ht="12" customHeight="1"/>
    <row r="900" customFormat="1" ht="12" customHeight="1"/>
    <row r="901" customFormat="1" ht="12" customHeight="1"/>
    <row r="902" customFormat="1" ht="12" customHeight="1"/>
    <row r="903" customFormat="1" ht="12" customHeight="1"/>
    <row r="904" customFormat="1" ht="12" customHeight="1"/>
    <row r="905" customFormat="1" ht="12" customHeight="1"/>
    <row r="906" customFormat="1" ht="12" customHeight="1"/>
    <row r="907" customFormat="1" ht="12" customHeight="1"/>
    <row r="908" customFormat="1" ht="12" customHeight="1"/>
    <row r="909" customFormat="1" ht="12" customHeight="1"/>
    <row r="910" customFormat="1" ht="12" customHeight="1"/>
    <row r="911" customFormat="1" ht="12" customHeight="1"/>
    <row r="912" customFormat="1" ht="12" customHeight="1"/>
    <row r="913" customFormat="1" ht="12" customHeight="1"/>
    <row r="914" customFormat="1" ht="12" customHeight="1"/>
    <row r="915" customFormat="1" ht="12" customHeight="1"/>
    <row r="916" customFormat="1" ht="12" customHeight="1"/>
    <row r="917" customFormat="1" ht="12" customHeight="1"/>
    <row r="918" customFormat="1" ht="12" customHeight="1"/>
    <row r="919" customFormat="1" ht="12" customHeight="1"/>
    <row r="920" customFormat="1" ht="12" customHeight="1"/>
    <row r="921" customFormat="1" ht="12" customHeight="1"/>
    <row r="922" customFormat="1" ht="12" customHeight="1"/>
    <row r="923" customFormat="1" ht="12" customHeight="1"/>
    <row r="924" customFormat="1" ht="12" customHeight="1"/>
    <row r="925" customFormat="1" ht="12" customHeight="1"/>
    <row r="926" customFormat="1" ht="12" customHeight="1"/>
    <row r="927" customFormat="1" ht="12" customHeight="1"/>
    <row r="928" customFormat="1" ht="12" customHeight="1"/>
    <row r="929" customFormat="1" ht="12" customHeight="1"/>
    <row r="930" customFormat="1" ht="12" customHeight="1"/>
    <row r="931" customFormat="1" ht="12" customHeight="1"/>
    <row r="932" customFormat="1" ht="12" customHeight="1"/>
    <row r="933" customFormat="1" ht="12" customHeight="1"/>
    <row r="934" customFormat="1" ht="12" customHeight="1"/>
    <row r="935" customFormat="1" ht="12" customHeight="1"/>
    <row r="936" customFormat="1" ht="12" customHeight="1"/>
    <row r="937" customFormat="1" ht="12" customHeight="1"/>
    <row r="938" customFormat="1" ht="12" customHeight="1"/>
    <row r="939" customFormat="1" ht="12" customHeight="1"/>
    <row r="940" customFormat="1" ht="12" customHeight="1"/>
    <row r="941" customFormat="1" ht="12" customHeight="1"/>
    <row r="942" customFormat="1" ht="12" customHeight="1"/>
    <row r="943" customFormat="1" ht="12" customHeight="1"/>
    <row r="944" customFormat="1" ht="12" customHeight="1"/>
    <row r="945" customFormat="1" ht="12" customHeight="1"/>
    <row r="946" customFormat="1" ht="12" customHeight="1"/>
    <row r="947" customFormat="1" ht="12" customHeight="1"/>
    <row r="948" customFormat="1" ht="12" customHeight="1"/>
    <row r="949" customFormat="1" ht="12" customHeight="1"/>
    <row r="950" customFormat="1" ht="12" customHeight="1"/>
    <row r="951" customFormat="1" ht="12" customHeight="1"/>
    <row r="952" customFormat="1" ht="12" customHeight="1"/>
    <row r="953" customFormat="1" ht="12" customHeight="1"/>
    <row r="954" customFormat="1" ht="12" customHeight="1"/>
    <row r="955" customFormat="1" ht="12" customHeight="1"/>
    <row r="956" customFormat="1" ht="12" customHeight="1"/>
    <row r="957" customFormat="1" ht="12" customHeight="1"/>
    <row r="958" customFormat="1" ht="12" customHeight="1"/>
    <row r="959" customFormat="1" ht="12" customHeight="1"/>
    <row r="960" customFormat="1" ht="12" customHeight="1"/>
    <row r="961" customFormat="1" ht="12" customHeight="1"/>
    <row r="962" customFormat="1" ht="12" customHeight="1"/>
    <row r="963" customFormat="1" ht="12" customHeight="1"/>
    <row r="964" customFormat="1" ht="12" customHeight="1"/>
    <row r="965" customFormat="1" ht="12" customHeight="1"/>
    <row r="966" customFormat="1" ht="12" customHeight="1"/>
    <row r="967" customFormat="1" ht="12" customHeight="1"/>
    <row r="968" customFormat="1" ht="12" customHeight="1"/>
    <row r="969" customFormat="1" ht="12" customHeight="1"/>
    <row r="970" customFormat="1" ht="12" customHeight="1"/>
    <row r="971" customFormat="1" ht="12" customHeight="1"/>
    <row r="972" customFormat="1" ht="12" customHeight="1"/>
    <row r="973" customFormat="1" ht="12" customHeight="1"/>
    <row r="974" customFormat="1" ht="12" customHeight="1"/>
    <row r="975" customFormat="1" ht="12" customHeight="1"/>
    <row r="976" customFormat="1" ht="12" customHeight="1"/>
    <row r="977" customFormat="1" ht="12" customHeight="1"/>
    <row r="978" customFormat="1" ht="12" customHeight="1"/>
    <row r="979" customFormat="1" ht="12" customHeight="1"/>
    <row r="980" customFormat="1" ht="12" customHeight="1"/>
    <row r="981" customFormat="1" ht="12" customHeight="1"/>
    <row r="982" customFormat="1" ht="12" customHeight="1"/>
    <row r="983" customFormat="1" ht="12" customHeight="1"/>
    <row r="984" customFormat="1" ht="12" customHeight="1"/>
    <row r="985" customFormat="1" ht="12" customHeight="1"/>
    <row r="986" customFormat="1" ht="12" customHeight="1"/>
    <row r="987" customFormat="1" ht="12" customHeight="1"/>
    <row r="988" customFormat="1" ht="12" customHeight="1"/>
    <row r="989" customFormat="1" ht="12" customHeight="1"/>
    <row r="990" customFormat="1" ht="12" customHeight="1"/>
    <row r="991" customFormat="1" ht="12" customHeight="1"/>
    <row r="992" customFormat="1" ht="12" customHeight="1"/>
    <row r="993" customFormat="1" ht="12" customHeight="1"/>
    <row r="994" customFormat="1" ht="12" customHeight="1"/>
    <row r="995" customFormat="1" ht="12" customHeight="1"/>
    <row r="996" customFormat="1" ht="12" customHeight="1"/>
    <row r="997" customFormat="1" ht="12" customHeight="1"/>
    <row r="998" customFormat="1" ht="12" customHeight="1"/>
    <row r="999" customFormat="1" ht="12" customHeight="1"/>
    <row r="1000" customFormat="1" ht="12" customHeight="1"/>
    <row r="1001" customFormat="1" ht="12" customHeight="1"/>
    <row r="1002" customFormat="1" ht="12" customHeight="1"/>
    <row r="1003" customFormat="1" ht="12" customHeight="1"/>
    <row r="1004" customFormat="1" ht="12" customHeight="1"/>
    <row r="1005" customFormat="1" ht="12" customHeight="1"/>
    <row r="1006" customFormat="1" ht="12" customHeight="1"/>
    <row r="1007" customFormat="1" ht="12" customHeight="1"/>
  </sheetData>
  <sheetProtection algorithmName="SHA-512" hashValue="/X8b+jv+r02ziuNmhqeSgSJA/WGGjmMFT23JaXWtxCySqy7p7cdZyky+X3W2bcKZSMEQG0tnAI/y3ebqZEiwww==" saltValue="0/7Yab8Hw8Slzwe1K/AjLw==" spinCount="100000" sheet="1" formatColumns="0" formatRows="0"/>
  <conditionalFormatting sqref="D469">
    <cfRule type="cellIs" dxfId="11" priority="1" stopIfTrue="1" operator="lessThan">
      <formula>-1</formula>
    </cfRule>
    <cfRule type="cellIs" dxfId="10" priority="2" stopIfTrue="1" operator="greaterThan">
      <formula>1</formula>
    </cfRule>
    <cfRule type="cellIs" dxfId="9" priority="3" stopIfTrue="1" operator="between">
      <formula>-1</formula>
      <formula>1</formula>
    </cfRule>
  </conditionalFormatting>
  <conditionalFormatting sqref="D471">
    <cfRule type="cellIs" dxfId="8" priority="4" stopIfTrue="1" operator="lessThan">
      <formula>-1</formula>
    </cfRule>
    <cfRule type="cellIs" dxfId="7" priority="5" stopIfTrue="1" operator="greaterThan">
      <formula>1</formula>
    </cfRule>
    <cfRule type="cellIs" dxfId="6" priority="6" stopIfTrue="1" operator="between">
      <formula>-1</formula>
      <formula>1</formula>
    </cfRule>
  </conditionalFormatting>
  <conditionalFormatting sqref="D482:O482">
    <cfRule type="cellIs" dxfId="5" priority="7" stopIfTrue="1" operator="lessThan">
      <formula>-1</formula>
    </cfRule>
    <cfRule type="cellIs" dxfId="4" priority="8" stopIfTrue="1" operator="greaterThan">
      <formula>1</formula>
    </cfRule>
    <cfRule type="cellIs" dxfId="3" priority="9" stopIfTrue="1" operator="between">
      <formula>-1</formula>
      <formula>1</formula>
    </cfRule>
  </conditionalFormatting>
  <conditionalFormatting sqref="D484:O484">
    <cfRule type="cellIs" dxfId="2" priority="10" stopIfTrue="1" operator="lessThan">
      <formula>-1</formula>
    </cfRule>
    <cfRule type="cellIs" dxfId="1" priority="11" stopIfTrue="1" operator="greaterThan">
      <formula>1</formula>
    </cfRule>
    <cfRule type="cellIs" dxfId="0" priority="12" stopIfTrue="1" operator="between">
      <formula>-1</formula>
      <formula>1</formula>
    </cfRule>
  </conditionalFormatting>
  <printOptions horizontalCentered="1"/>
  <pageMargins left="0.7" right="0.7" top="0.75" bottom="0.75" header="0.5" footer="0.5"/>
  <pageSetup scale="48" fitToHeight="19" orientation="landscape" horizontalDpi="300" verticalDpi="300" r:id="rId1"/>
  <headerFooter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21239-FB95-405F-B024-2E6CE7C66C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22B861-FB14-4FC6-8A22-0AE6413C1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DC61F-CBEB-4544-9FC0-7EF8A1E1607D}">
  <ds:schemaRefs>
    <ds:schemaRef ds:uri="http://schemas.microsoft.com/office/2006/documentManagement/types"/>
    <ds:schemaRef ds:uri="ee822479-6e51-4d14-b6b0-2c589e913e66"/>
    <ds:schemaRef ds:uri="http://purl.org/dc/elements/1.1/"/>
    <ds:schemaRef ds:uri="http://www.w3.org/XML/1998/namespace"/>
    <ds:schemaRef ds:uri="http://schemas.microsoft.com/office/infopath/2007/PartnerControls"/>
    <ds:schemaRef ds:uri="2c7317a0-2a0a-4464-9f4b-630f7a7e8d0f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195</vt:i4>
      </vt:variant>
    </vt:vector>
  </HeadingPairs>
  <TitlesOfParts>
    <vt:vector size="225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FCS AGL</vt:lpstr>
      <vt:lpstr>_1__________________________________Current_Funds__Unrestricted</vt:lpstr>
      <vt:lpstr>_2______________________________________________Current_Funds___Restricted</vt:lpstr>
      <vt:lpstr>_3__________________________________________Auxiliary_Funds</vt:lpstr>
      <vt:lpstr>_4_____________________________________Loan___Endowment_Funds</vt:lpstr>
      <vt:lpstr>_5___________________________________________________________Scholarship_Funds</vt:lpstr>
      <vt:lpstr>_6________________________________________Agency_Funds</vt:lpstr>
      <vt:lpstr>_7______________________________________Unexpended_Plant_Funds</vt:lpstr>
      <vt:lpstr>_8________________________________________________Debt_Service_Funds</vt:lpstr>
      <vt:lpstr>_9_______________________________________________________Invested_in_Plant_Funds</vt:lpstr>
      <vt:lpstr>ADJUSTED_Total_All_Funds</vt:lpstr>
      <vt:lpstr>Broward_CaptialOutlay</vt:lpstr>
      <vt:lpstr>Broward_CurrentExpense</vt:lpstr>
      <vt:lpstr>Broward_Function</vt:lpstr>
      <vt:lpstr>Broward_Percent</vt:lpstr>
      <vt:lpstr>Broward_Personnel</vt:lpstr>
      <vt:lpstr>Broward_Total</vt:lpstr>
      <vt:lpstr>Capital_Outlay___GLC__70000s</vt:lpstr>
      <vt:lpstr>CentralFL_CaptialOutlay</vt:lpstr>
      <vt:lpstr>CentralFL_CurrentExpense</vt:lpstr>
      <vt:lpstr>CentralFL_Function</vt:lpstr>
      <vt:lpstr>CentralFL_Percent</vt:lpstr>
      <vt:lpstr>CentralFL_Personnel</vt:lpstr>
      <vt:lpstr>CentralFL_Total</vt:lpstr>
      <vt:lpstr>Chipola_CapitalOutlay</vt:lpstr>
      <vt:lpstr>Chipola_CurrentExpense</vt:lpstr>
      <vt:lpstr>Chipola_Function</vt:lpstr>
      <vt:lpstr>Chipola_Percent</vt:lpstr>
      <vt:lpstr>Chipola_Personnel</vt:lpstr>
      <vt:lpstr>Chipola_Total</vt:lpstr>
      <vt:lpstr>Current_Expense___GLC__60000s</vt:lpstr>
      <vt:lpstr>Daytona_CapitalOutlay</vt:lpstr>
      <vt:lpstr>Daytona_CurrentExpense</vt:lpstr>
      <vt:lpstr>Daytona_Functio</vt:lpstr>
      <vt:lpstr>Daytona_Percent</vt:lpstr>
      <vt:lpstr>Daytona_Personnel</vt:lpstr>
      <vt:lpstr>Daytona_Total</vt:lpstr>
      <vt:lpstr>Daytonal_Function</vt:lpstr>
      <vt:lpstr>Eastern_CapitalOutlay</vt:lpstr>
      <vt:lpstr>Eastern_CurrentExpense</vt:lpstr>
      <vt:lpstr>Eastern_Function</vt:lpstr>
      <vt:lpstr>Eastern_Percent</vt:lpstr>
      <vt:lpstr>Eastern_Personnel</vt:lpstr>
      <vt:lpstr>Eastern_Total</vt:lpstr>
      <vt:lpstr>FSCJ_CapitalOutlay</vt:lpstr>
      <vt:lpstr>FSCJ_CurrentExpense</vt:lpstr>
      <vt:lpstr>FSCJ_Function</vt:lpstr>
      <vt:lpstr>FSCJ_Percent</vt:lpstr>
      <vt:lpstr>FSCJ_Personnel</vt:lpstr>
      <vt:lpstr>FSCJ_Total</vt:lpstr>
      <vt:lpstr>FSW_CapitalOutlay</vt:lpstr>
      <vt:lpstr>FSW_CurrentExpense</vt:lpstr>
      <vt:lpstr>FSW_Function</vt:lpstr>
      <vt:lpstr>FSW_Percent</vt:lpstr>
      <vt:lpstr>FSW_Personnel</vt:lpstr>
      <vt:lpstr>FSW_Total</vt:lpstr>
      <vt:lpstr>FUNCTION</vt:lpstr>
      <vt:lpstr>GASB_AJEs__Describe_in_NOTES</vt:lpstr>
      <vt:lpstr>Gateway_CapitalOutlay</vt:lpstr>
      <vt:lpstr>Gateway_CurrentExpense</vt:lpstr>
      <vt:lpstr>Gateway_Function</vt:lpstr>
      <vt:lpstr>Gateway_Percent</vt:lpstr>
      <vt:lpstr>Gateway_Personnel</vt:lpstr>
      <vt:lpstr>Gateway_Total</vt:lpstr>
      <vt:lpstr>GL_Code</vt:lpstr>
      <vt:lpstr>GulfCoast_CapitalOutlay</vt:lpstr>
      <vt:lpstr>GulfCoast_CurrentExpense</vt:lpstr>
      <vt:lpstr>GulfCoast_Functio</vt:lpstr>
      <vt:lpstr>GulfCoast_Function</vt:lpstr>
      <vt:lpstr>GulfCoast_Percent</vt:lpstr>
      <vt:lpstr>GulfCoast_Personnel</vt:lpstr>
      <vt:lpstr>GulfCoast_Total</vt:lpstr>
      <vt:lpstr>Hills_CapitalOutlay</vt:lpstr>
      <vt:lpstr>Hills_CurrentExpense</vt:lpstr>
      <vt:lpstr>Hills_Function</vt:lpstr>
      <vt:lpstr>Hills_Percent</vt:lpstr>
      <vt:lpstr>Hills_Personnel</vt:lpstr>
      <vt:lpstr>Hills_Total</vt:lpstr>
      <vt:lpstr>IndianRiver_CapitalOutlay</vt:lpstr>
      <vt:lpstr>IndianRiver_CurrentExpense</vt:lpstr>
      <vt:lpstr>IndianRiver_Function</vt:lpstr>
      <vt:lpstr>IndianRiver_Percent</vt:lpstr>
      <vt:lpstr>IndianRiver_Personnel</vt:lpstr>
      <vt:lpstr>IndianRiver_Total</vt:lpstr>
      <vt:lpstr>Instructions_Regarding_Conditional_Formatting_in_Data_Entry_Cells</vt:lpstr>
      <vt:lpstr>Keys_CapitalOutlay</vt:lpstr>
      <vt:lpstr>Keys_CurrentExpense</vt:lpstr>
      <vt:lpstr>Keys_Function</vt:lpstr>
      <vt:lpstr>Keys_Percent</vt:lpstr>
      <vt:lpstr>Keys_Personnel</vt:lpstr>
      <vt:lpstr>Keys_Total</vt:lpstr>
      <vt:lpstr>LakeSumter_CapitalOutlay</vt:lpstr>
      <vt:lpstr>LakeSumter_CurrentExpense</vt:lpstr>
      <vt:lpstr>LakeSumter_Function</vt:lpstr>
      <vt:lpstr>Lakesumter_Percent</vt:lpstr>
      <vt:lpstr>LakeSumter_Personnel</vt:lpstr>
      <vt:lpstr>Lakesumter_Total</vt:lpstr>
      <vt:lpstr>Miami_CapitalOutlay</vt:lpstr>
      <vt:lpstr>Miami_CurrentExpense</vt:lpstr>
      <vt:lpstr>Miami_Function</vt:lpstr>
      <vt:lpstr>Miami_Percent</vt:lpstr>
      <vt:lpstr>Miami_Personnel</vt:lpstr>
      <vt:lpstr>Miami_Total</vt:lpstr>
      <vt:lpstr>NorthFL_CapitalOutlay</vt:lpstr>
      <vt:lpstr>NorthFL_CurrentExpense</vt:lpstr>
      <vt:lpstr>NorthFL_Function</vt:lpstr>
      <vt:lpstr>NorthFL_Percent</vt:lpstr>
      <vt:lpstr>NorthFL_Personnel</vt:lpstr>
      <vt:lpstr>NorthFL_Total</vt:lpstr>
      <vt:lpstr>Northwest_CapitalOutlay</vt:lpstr>
      <vt:lpstr>Northwest_CurrentExpense</vt:lpstr>
      <vt:lpstr>Northwest_Function</vt:lpstr>
      <vt:lpstr>Northwest_Percent</vt:lpstr>
      <vt:lpstr>Northwest_Personnel</vt:lpstr>
      <vt:lpstr>Northwest_Total</vt:lpstr>
      <vt:lpstr>NOTES</vt:lpstr>
      <vt:lpstr>Of_Total</vt:lpstr>
      <vt:lpstr>Palmb</vt:lpstr>
      <vt:lpstr>PalmBeach_CapitalOutlay</vt:lpstr>
      <vt:lpstr>PalmBeach_CurrentExpense</vt:lpstr>
      <vt:lpstr>PalmBeach_Function</vt:lpstr>
      <vt:lpstr>PalmBeach_Percent</vt:lpstr>
      <vt:lpstr>PalmBeach_Personnel</vt:lpstr>
      <vt:lpstr>PalmBeach_Total</vt:lpstr>
      <vt:lpstr>Pasco_CapitalOutlay</vt:lpstr>
      <vt:lpstr>Pasco_CurrentExpense</vt:lpstr>
      <vt:lpstr>Pasco_Function</vt:lpstr>
      <vt:lpstr>Pasco_Percent</vt:lpstr>
      <vt:lpstr>Pasco_Personnel</vt:lpstr>
      <vt:lpstr>Pasco_Total</vt:lpstr>
      <vt:lpstr>Pensacola_CapitalOutlay</vt:lpstr>
      <vt:lpstr>Pensacola_CurrentExpense</vt:lpstr>
      <vt:lpstr>Pensacola_Function</vt:lpstr>
      <vt:lpstr>Pensacola_Percent</vt:lpstr>
      <vt:lpstr>Pensacola_Personnel</vt:lpstr>
      <vt:lpstr>Pensacola_Total</vt:lpstr>
      <vt:lpstr>Personnel___GLC__50000s</vt:lpstr>
      <vt:lpstr>Polk_CapitalOutlay</vt:lpstr>
      <vt:lpstr>Polk_CurrentExpense</vt:lpstr>
      <vt:lpstr>Polk_Function</vt:lpstr>
      <vt:lpstr>Polk_Percent</vt:lpstr>
      <vt:lpstr>Polk_Personnel</vt:lpstr>
      <vt:lpstr>Polk_Total</vt:lpstr>
      <vt:lpstr>FCS!Print_Area</vt:lpstr>
      <vt:lpstr>TALLAHASSEE!Print_Area</vt:lpstr>
      <vt:lpstr>QUICK_CHECK_WORK_AREA</vt:lpstr>
      <vt:lpstr>SantaFe_CapitalOutlay</vt:lpstr>
      <vt:lpstr>SantaFe_CurrentExpense</vt:lpstr>
      <vt:lpstr>SantaFe_Function</vt:lpstr>
      <vt:lpstr>SantaFe_Percent</vt:lpstr>
      <vt:lpstr>SantaFe_Personnel</vt:lpstr>
      <vt:lpstr>SantaFe_Total</vt:lpstr>
      <vt:lpstr>SCF_CapitalOutlay</vt:lpstr>
      <vt:lpstr>SCF_CurrentExpense</vt:lpstr>
      <vt:lpstr>SCF_Function</vt:lpstr>
      <vt:lpstr>SCF_Percent</vt:lpstr>
      <vt:lpstr>SCF_Personnel</vt:lpstr>
      <vt:lpstr>SCF_Total</vt:lpstr>
      <vt:lpstr>Seminole_CapitalOutlay</vt:lpstr>
      <vt:lpstr>Seminole_CurrentExpense</vt:lpstr>
      <vt:lpstr>Seminole_Function</vt:lpstr>
      <vt:lpstr>Seminole_Percent</vt:lpstr>
      <vt:lpstr>Seminole_Personnel</vt:lpstr>
      <vt:lpstr>Seminole_Total</vt:lpstr>
      <vt:lpstr>SouthFL_CapitalOutlay</vt:lpstr>
      <vt:lpstr>SouthFL_CurrentExpense</vt:lpstr>
      <vt:lpstr>SouthFL_Function</vt:lpstr>
      <vt:lpstr>SouthFL_Percent</vt:lpstr>
      <vt:lpstr>SouthFL_Personnel</vt:lpstr>
      <vt:lpstr>SouthFL_Total</vt:lpstr>
      <vt:lpstr>StJohns_CapitalOutlay</vt:lpstr>
      <vt:lpstr>StJohns_CurrentExpense</vt:lpstr>
      <vt:lpstr>StJohns_Function</vt:lpstr>
      <vt:lpstr>StJohns_Percent</vt:lpstr>
      <vt:lpstr>StJohns_Personnel</vt:lpstr>
      <vt:lpstr>StJohns_Total</vt:lpstr>
      <vt:lpstr>StPete_CapitalOutlay</vt:lpstr>
      <vt:lpstr>StPete_CurrentExpense</vt:lpstr>
      <vt:lpstr>StPete_Function</vt:lpstr>
      <vt:lpstr>StPete_Percent</vt:lpstr>
      <vt:lpstr>StPete_Personnel</vt:lpstr>
      <vt:lpstr>StPete_Total</vt:lpstr>
      <vt:lpstr>Tall_CapitalOutlay</vt:lpstr>
      <vt:lpstr>Tall_CurrentExpense</vt:lpstr>
      <vt:lpstr>Tall_Function</vt:lpstr>
      <vt:lpstr>Tall_Percent</vt:lpstr>
      <vt:lpstr>Tall_Personnel</vt:lpstr>
      <vt:lpstr>Tall_Total</vt:lpstr>
      <vt:lpstr>Total</vt:lpstr>
      <vt:lpstr>Total_All_Funds</vt:lpstr>
      <vt:lpstr>Valencia_CapitalOutlay</vt:lpstr>
      <vt:lpstr>Valencia_CurrentExpense</vt:lpstr>
      <vt:lpstr>Valencia_Function</vt:lpstr>
      <vt:lpstr>Valencia_Percent</vt:lpstr>
      <vt:lpstr>Valencia_Personnel</vt:lpstr>
      <vt:lpstr>Valencia_Total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2023-12-08T16:02:09Z</cp:lastPrinted>
  <dcterms:created xsi:type="dcterms:W3CDTF">2014-10-13T13:19:02Z</dcterms:created>
  <dcterms:modified xsi:type="dcterms:W3CDTF">2023-12-08T16:40:29Z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