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22-2023\AFR Summaries\"/>
    </mc:Choice>
  </mc:AlternateContent>
  <xr:revisionPtr revIDLastSave="0" documentId="13_ncr:1_{F96761E1-9FB0-4301-A222-96C91928895B}" xr6:coauthVersionLast="47" xr6:coauthVersionMax="47" xr10:uidLastSave="{00000000-0000-0000-0000-000000000000}"/>
  <bookViews>
    <workbookView xWindow="-28920" yWindow="-120" windowWidth="29040" windowHeight="15720" tabRatio="960" xr2:uid="{00000000-000D-0000-FFFF-FFFF00000000}"/>
  </bookViews>
  <sheets>
    <sheet name="FCS CIF" sheetId="2" r:id="rId1"/>
    <sheet name="EASTERNFL" sheetId="1" r:id="rId2"/>
    <sheet name="BROWARD" sheetId="4" r:id="rId3"/>
    <sheet name="CENTRALFL" sheetId="5" r:id="rId4"/>
    <sheet name="CHIPOLA" sheetId="6" r:id="rId5"/>
    <sheet name="DAYTONA" sheetId="7" r:id="rId6"/>
    <sheet name="FLORIDASW" sheetId="8" r:id="rId7"/>
    <sheet name="FSCJ" sheetId="9" r:id="rId8"/>
    <sheet name="FLKEYS" sheetId="10" r:id="rId9"/>
    <sheet name="GULFCOAST" sheetId="11" r:id="rId10"/>
    <sheet name="HILLSBOROUGH" sheetId="12" r:id="rId11"/>
    <sheet name="INDIANRIVER" sheetId="13" r:id="rId12"/>
    <sheet name="GATEWAY" sheetId="14" r:id="rId13"/>
    <sheet name="LAKESUMTER" sheetId="15" r:id="rId14"/>
    <sheet name="SCFMANATEE" sheetId="16" r:id="rId15"/>
    <sheet name="MIAMIDADE" sheetId="17" r:id="rId16"/>
    <sheet name="NORTHFL" sheetId="18" r:id="rId17"/>
    <sheet name="NORTHWESTFL" sheetId="19" r:id="rId18"/>
    <sheet name="PALMBEACH" sheetId="20" r:id="rId19"/>
    <sheet name="PASCOHERNANDO" sheetId="21" r:id="rId20"/>
    <sheet name="PENSACOLA" sheetId="22" r:id="rId21"/>
    <sheet name="POLK" sheetId="23" r:id="rId22"/>
    <sheet name="STJOHNS" sheetId="24" r:id="rId23"/>
    <sheet name="STPETE" sheetId="25" r:id="rId24"/>
    <sheet name="SANTAFE" sheetId="27" r:id="rId25"/>
    <sheet name="SEMINOLE" sheetId="28" r:id="rId26"/>
    <sheet name="SOUTHFL" sheetId="29" r:id="rId27"/>
    <sheet name="TALLAHASSEE" sheetId="30" r:id="rId28"/>
    <sheet name="VALENCIA" sheetId="31" r:id="rId29"/>
  </sheets>
  <externalReferences>
    <externalReference r:id="rId30"/>
    <externalReference r:id="rId31"/>
    <externalReference r:id="rId32"/>
    <externalReference r:id="rId33"/>
    <externalReference r:id="rId34"/>
  </externalReferences>
  <definedNames>
    <definedName name="ARRA">[1]List!$C$1:$C$2</definedName>
    <definedName name="Broward_Capital_Important_Fees">BROWARD!$B$6</definedName>
    <definedName name="Broward_Combined_Total">BROWARD!$F$6</definedName>
    <definedName name="Broward_Interest_and_Other_Revenue_Sources">BROWARD!$D$6</definedName>
    <definedName name="Capital_Improvment_Fees">'FCS CIF'!$B$6</definedName>
    <definedName name="CentralFL_Capital_Important_Fees">CENTRALFL!$B$6</definedName>
    <definedName name="CentralFL_Combined_Total">CENTRALFL!$F$6</definedName>
    <definedName name="CentralFL_Interest_and_Other_Revenue_Sources">CENTRALFL!$D$6</definedName>
    <definedName name="Chipola_Capital_Important_Fees">CHIPOLA!$B$6</definedName>
    <definedName name="Chipola_Combined_Total">CHIPOLA!$F$6</definedName>
    <definedName name="Chipola_Interest_and_Other_Revenue_Sources">CHIPOLA!$D$6</definedName>
    <definedName name="Combined_Total">'FCS CIF'!$F$6</definedName>
    <definedName name="Daytona_Capital_Important_Fees">DAYTONA!$B$6</definedName>
    <definedName name="Daytona_Combined_Total">DAYTONA!$F$6</definedName>
    <definedName name="Daytona_Interest_and_Other_Revenue_Sources">DAYTONA!$D$6</definedName>
    <definedName name="EasternFL_Capital_Important_Fees">EASTERNFL!$B$6</definedName>
    <definedName name="EasternFL_Combined_Total">EASTERNFL!$F$6</definedName>
    <definedName name="EasternFL_Interest_and_Other_Revenue_Sources">EASTERNFL!$D$6</definedName>
    <definedName name="FLKeys_Capital_Important_Fees">FLKEYS!$B$6</definedName>
    <definedName name="FLKeys_Combined_Total">FLKEYS!$F$6</definedName>
    <definedName name="FLKeys_Interest_and_Other_Revenue_Sources">FLKEYS!$D$6</definedName>
    <definedName name="FloridaSW_Capital_Important_Fees">FLORIDASW!$B$6</definedName>
    <definedName name="FloridaSW_Combined_Total">FLORIDASW!$F$6</definedName>
    <definedName name="FloridaSW_Interest_and_Other_Revenue_Sources">FLORIDASW!$D$6</definedName>
    <definedName name="FSCJ_Capital_Important_Fees">FSCJ!$B$6</definedName>
    <definedName name="FSCJ_Combined_Total">FSCJ!$F$6</definedName>
    <definedName name="FSCJ_Interest_and_Other_Revenue_Sources">FSCJ!$D$6</definedName>
    <definedName name="Gateway_Capital_Important_Fees">GATEWAY!$B$6</definedName>
    <definedName name="Gateway_Combined_Total">GATEWAY!$F$6</definedName>
    <definedName name="Gateway_Interest_and_Other_Revenue_Sources">GATEWAY!$D$6</definedName>
    <definedName name="GulfCoast_Capital_Important_Fees">GULFCOAST!$B$6</definedName>
    <definedName name="GulfCoast_Combined_Total">GULFCOAST!$F$6</definedName>
    <definedName name="GulfCoast_Interest_and_Other_Revenue_Sources">GULFCOAST!$D$6</definedName>
    <definedName name="Hillsborough_Capital_Important_Fees">HILLSBOROUGH!$B$6</definedName>
    <definedName name="Hillsborough_Combined_Total">HILLSBOROUGH!$F$6</definedName>
    <definedName name="Hillsborough_Interest_and_Other_Revenue_Sources">HILLSBOROUGH!$D$6</definedName>
    <definedName name="IndianRiver_Capital_Important_Fees">INDIANRIVER!$B$6</definedName>
    <definedName name="IndianRiver_Combined_Total">INDIANRIVER!$F$6</definedName>
    <definedName name="IndianRiver_Interest_and_Other_Revenue_Sources">INDIANRIVER!$D$6</definedName>
    <definedName name="Interest_and_Other_Revenue_Sources">'FCS CIF'!$D$6</definedName>
    <definedName name="LakeSumter_Capital_Important_Fees">LAKESUMTER!$B$6</definedName>
    <definedName name="LakeSumter_Combined_Total">LAKESUMTER!$F$6</definedName>
    <definedName name="LakeSumter_Interest_and_Other_Revenue_Sources">LAKESUMTER!$D$6</definedName>
    <definedName name="MiamiDade_Capital_Important_Fees">MIAMIDADE!$B$6</definedName>
    <definedName name="MiamiDade_Combined_Total">MIAMIDADE!$F$6</definedName>
    <definedName name="MiamiDade_Interest_and_Other_Revenue_Sources">MIAMIDADE!$D$6</definedName>
    <definedName name="NorthFl_Capital_Important_Fees">NORTHFL!$B$6</definedName>
    <definedName name="NorthFL_Combined_Total">NORTHFL!$F$6</definedName>
    <definedName name="NorthFL_Interest_and_Other_Revenue_Sources">NORTHFL!$D$6</definedName>
    <definedName name="NorthwestFL_Capital_Important_Fees">NORTHWESTFL!$B$6</definedName>
    <definedName name="NorthWestFL_Combined_Total">NORTHWESTFL!$F$6</definedName>
    <definedName name="NorthwestFL_Interest_and_Other_Revenue_Sources">NORTHWESTFL!$D$6</definedName>
    <definedName name="PalmBeach_Capital_Important_Fees">PALMBEACH!$B$6</definedName>
    <definedName name="PalmBeach_Combined_Total">PALMBEACH!$F$6</definedName>
    <definedName name="PalmBeach_Interest_and_Other_Revenue_Sources">PALMBEACH!$D$6</definedName>
    <definedName name="PascoHernando_Capital_Important_Fees">PASCOHERNANDO!$B$6</definedName>
    <definedName name="PascoHernando_Combined_Total">PASCOHERNANDO!$F$6</definedName>
    <definedName name="PascoHernando_Interest_and_Other_Revenue_Sources">PASCOHERNANDO!$D$6</definedName>
    <definedName name="Pensacola_Capital_Important_Fees">PENSACOLA!$B$6</definedName>
    <definedName name="Pensacola_Combined_Total">PENSACOLA!$F$6</definedName>
    <definedName name="Pensacola_Interest_and_Other_Revenue_Sources">PENSACOLA!$D$6</definedName>
    <definedName name="Polk_Capital_Important_Fees">POLK!$B$6</definedName>
    <definedName name="Polk_Combined_Total">POLK!$F$6</definedName>
    <definedName name="Polk_Interest_and_Other_Revenue_Sources">POLK!$D$6</definedName>
    <definedName name="_xlnm.Print_Area" localSheetId="2">BROWARD!$A$1:$F$53</definedName>
    <definedName name="_xlnm.Print_Area" localSheetId="3">CENTRALFL!$A$1:$F$53</definedName>
    <definedName name="_xlnm.Print_Area" localSheetId="4">CHIPOLA!$A$1:$F$53</definedName>
    <definedName name="_xlnm.Print_Area" localSheetId="5">DAYTONA!$A$1:$F$53</definedName>
    <definedName name="_xlnm.Print_Area" localSheetId="1">EASTERNFL!$A$1:$F$53</definedName>
    <definedName name="_xlnm.Print_Area" localSheetId="0">'FCS CIF'!$A$1:$F$52</definedName>
    <definedName name="_xlnm.Print_Area" localSheetId="8">FLKEYS!$A$1:$F$53</definedName>
    <definedName name="_xlnm.Print_Area" localSheetId="6">FLORIDASW!$A$1:$F$53</definedName>
    <definedName name="_xlnm.Print_Area" localSheetId="7">FSCJ!$A$1:$F$53</definedName>
    <definedName name="_xlnm.Print_Area" localSheetId="12">GATEWAY!$A$1:$F$53</definedName>
    <definedName name="_xlnm.Print_Area" localSheetId="9">GULFCOAST!$A$1:$F$53</definedName>
    <definedName name="_xlnm.Print_Area" localSheetId="10">HILLSBOROUGH!$A$1:$F$53</definedName>
    <definedName name="_xlnm.Print_Area" localSheetId="11">INDIANRIVER!$A$1:$F$53</definedName>
    <definedName name="_xlnm.Print_Area" localSheetId="13">LAKESUMTER!$A$1:$F$53</definedName>
    <definedName name="_xlnm.Print_Area" localSheetId="15">MIAMIDADE!$A$1:$F$53</definedName>
    <definedName name="_xlnm.Print_Area" localSheetId="16">NORTHFL!$A$1:$F$53</definedName>
    <definedName name="_xlnm.Print_Area" localSheetId="17">NORTHWESTFL!$A$1:$F$53</definedName>
    <definedName name="_xlnm.Print_Area" localSheetId="18">PALMBEACH!$A$1:$F$53</definedName>
    <definedName name="_xlnm.Print_Area" localSheetId="19">PASCOHERNANDO!$A$1:$F$53</definedName>
    <definedName name="_xlnm.Print_Area" localSheetId="20">PENSACOLA!$A$1:$F$53</definedName>
    <definedName name="_xlnm.Print_Area" localSheetId="21">POLK!$A$1:$F$53</definedName>
    <definedName name="_xlnm.Print_Area" localSheetId="24">SANTAFE!$A$1:$F$53</definedName>
    <definedName name="_xlnm.Print_Area" localSheetId="14">SCFMANATEE!$A$1:$F$53</definedName>
    <definedName name="_xlnm.Print_Area" localSheetId="25">SEMINOLE!$A$1:$F$53</definedName>
    <definedName name="_xlnm.Print_Area" localSheetId="26">SOUTHFL!$A$1:$F$53</definedName>
    <definedName name="_xlnm.Print_Area" localSheetId="22">STJOHNS!$A$1:$F$53</definedName>
    <definedName name="_xlnm.Print_Area" localSheetId="23">STPETE!$A$1:$F$53</definedName>
    <definedName name="_xlnm.Print_Area" localSheetId="27">TALLAHASSEE!$A$1:$F$53</definedName>
    <definedName name="_xlnm.Print_Area" localSheetId="28">VALENCIA!$A$1:$F$53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antaFe_Capital_Important_Fees">SANTAFE!$B$6</definedName>
    <definedName name="SantaFe_Combined_Total">SANTAFE!$F$6</definedName>
    <definedName name="SantaFe_Interest_and_Other_Revenue_Sources">SANTAFE!$D$6</definedName>
    <definedName name="SCFManatee_Capital_Important_Fees">SCFMANATEE!$B$6</definedName>
    <definedName name="SCFManatee_Combined_Total">SCFMANATEE!$F$6</definedName>
    <definedName name="SCFManatee_Interest_and_Other_Revenue_Sources">SCFMANATEE!$D$6</definedName>
    <definedName name="Seminole_Capital_Important_Fees">SEMINOLE!$B$6</definedName>
    <definedName name="Seminole_Combined_Total">SEMINOLE!$F$6</definedName>
    <definedName name="Seminole_Interest_and_Other_Revenue_Sources">SEMINOLE!$D$6</definedName>
    <definedName name="SOF">[2]List!$B$1:$B$4</definedName>
    <definedName name="SouthFL_Capital_Important_Fees">SOUTHFL!$B$6</definedName>
    <definedName name="SouthFL_Combined_Total">SOUTHFL!$F$6</definedName>
    <definedName name="SouthFL_Interest_and_Other_Revenue_Sources">SOUTHFL!$D$6</definedName>
    <definedName name="StJohn_Capital_Important_Fees">STJOHNS!$B$6</definedName>
    <definedName name="StJohns_Combined_Total">STJOHNS!$F$6</definedName>
    <definedName name="StJohns_Interest_and_Other_Revenue_Sources">STJOHNS!$D$6</definedName>
    <definedName name="StPete_Capital_Important_Fees">STPETE!$B$6</definedName>
    <definedName name="StPete_Interest_and_Other_Revenue_Sources">STPETE!$D$6</definedName>
    <definedName name="StPeter_Combined_Total">STPETE!$F$6</definedName>
    <definedName name="Tallahassee_Capital_Important_Fees">TALLAHASSEE!$B$6</definedName>
    <definedName name="Tallahassee_Combined_Total">TALLAHASSEE!$F$6</definedName>
    <definedName name="Tallahassee_Interest_and_Other_Revenue_Sources">TALLAHASSEE!$D$6</definedName>
    <definedName name="Valencia_Capital_Important_Fees">VALENCIA!$B$6</definedName>
    <definedName name="Valencia_Combined_Total">VALENCIA!$F$6</definedName>
    <definedName name="Valencia_Interest_and_Other_Revenue_Sources">VALENCIA!$D$6</definedName>
    <definedName name="Yearend_date">'[3]Contact Information'!$C$9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5" l="1"/>
  <c r="F33" i="5"/>
  <c r="D31" i="5"/>
  <c r="B31" i="5"/>
  <c r="F30" i="5"/>
  <c r="F29" i="5"/>
  <c r="F28" i="5"/>
  <c r="F27" i="5"/>
  <c r="F26" i="5"/>
  <c r="F25" i="5"/>
  <c r="F24" i="5"/>
  <c r="F31" i="5" s="1"/>
  <c r="F19" i="5"/>
  <c r="F17" i="5"/>
  <c r="D15" i="5"/>
  <c r="D21" i="5" s="1"/>
  <c r="B14" i="5"/>
  <c r="B13" i="5"/>
  <c r="F13" i="5" s="1"/>
  <c r="B12" i="5"/>
  <c r="F12" i="5" s="1"/>
  <c r="A8" i="5"/>
  <c r="F5" i="5"/>
  <c r="B4" i="5"/>
  <c r="B1" i="5"/>
  <c r="D8" i="5" s="1"/>
  <c r="D35" i="5" s="1"/>
  <c r="B15" i="5" l="1"/>
  <c r="F15" i="5" s="1"/>
  <c r="F21" i="5" s="1"/>
  <c r="B21" i="5"/>
  <c r="F14" i="5"/>
  <c r="B8" i="5"/>
  <c r="B35" i="5" l="1"/>
  <c r="F8" i="5"/>
  <c r="F35" i="5" s="1"/>
  <c r="A35" i="4" l="1"/>
  <c r="F33" i="4"/>
  <c r="D31" i="4"/>
  <c r="B31" i="4"/>
  <c r="F30" i="4"/>
  <c r="F29" i="4"/>
  <c r="F28" i="4"/>
  <c r="F27" i="4"/>
  <c r="F26" i="4"/>
  <c r="F25" i="4"/>
  <c r="F24" i="4"/>
  <c r="F19" i="4"/>
  <c r="F17" i="4"/>
  <c r="D15" i="4"/>
  <c r="D21" i="4" s="1"/>
  <c r="B14" i="4"/>
  <c r="F14" i="4" s="1"/>
  <c r="B13" i="4"/>
  <c r="F13" i="4" s="1"/>
  <c r="B12" i="4"/>
  <c r="A8" i="4"/>
  <c r="F5" i="4"/>
  <c r="B4" i="4"/>
  <c r="B1" i="4"/>
  <c r="D8" i="4" s="1"/>
  <c r="D35" i="4" s="1"/>
  <c r="B15" i="4" l="1"/>
  <c r="F15" i="4" s="1"/>
  <c r="F21" i="4" s="1"/>
  <c r="F31" i="4"/>
  <c r="F12" i="4"/>
  <c r="B8" i="4"/>
  <c r="B8" i="2" s="1"/>
  <c r="D8" i="2"/>
  <c r="D33" i="2"/>
  <c r="B33" i="2"/>
  <c r="D25" i="2"/>
  <c r="D26" i="2"/>
  <c r="D27" i="2"/>
  <c r="D28" i="2"/>
  <c r="D29" i="2"/>
  <c r="D30" i="2"/>
  <c r="D24" i="2"/>
  <c r="B25" i="2"/>
  <c r="B26" i="2"/>
  <c r="B27" i="2"/>
  <c r="B28" i="2"/>
  <c r="B29" i="2"/>
  <c r="B30" i="2"/>
  <c r="B24" i="2"/>
  <c r="D19" i="2"/>
  <c r="F17" i="2"/>
  <c r="D17" i="2"/>
  <c r="D13" i="2"/>
  <c r="D14" i="2"/>
  <c r="B17" i="2"/>
  <c r="B13" i="2"/>
  <c r="B14" i="2"/>
  <c r="D12" i="2"/>
  <c r="B12" i="2"/>
  <c r="B21" i="4" l="1"/>
  <c r="B35" i="4" s="1"/>
  <c r="F8" i="4"/>
  <c r="F35" i="4" s="1"/>
  <c r="F33" i="2"/>
  <c r="F14" i="2" l="1"/>
  <c r="F13" i="2"/>
  <c r="F12" i="2"/>
  <c r="F8" i="2" l="1"/>
  <c r="F30" i="2" l="1"/>
  <c r="A105" i="2" l="1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D31" i="2"/>
  <c r="B31" i="2"/>
  <c r="F29" i="2"/>
  <c r="F28" i="2"/>
  <c r="F27" i="2"/>
  <c r="F26" i="2"/>
  <c r="F25" i="2"/>
  <c r="F24" i="2"/>
  <c r="F19" i="2"/>
  <c r="D15" i="2"/>
  <c r="D21" i="2" s="1"/>
  <c r="B15" i="2"/>
  <c r="B21" i="2" s="1"/>
  <c r="B35" i="2" l="1"/>
  <c r="F31" i="2"/>
  <c r="D35" i="2"/>
  <c r="F15" i="2"/>
  <c r="F21" i="2" s="1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tc={ABB8065E-CEDA-4486-AA77-1C53EF637D2E}</author>
  </authors>
  <commentList>
    <comment ref="A108" authorId="0" shapeId="0" xr:uid="{ABB8065E-CEDA-4486-AA77-1C53EF637D2E}">
      <text>
        <t>[Threaded comment]
Your version of Excel allows you to read this threaded comment; however, any edits to it will get removed if the file is opened in a newer version of Excel. Learn more: https://go.microsoft.com/fwlink/?linkid=870924
Comment:
    Unhide HERE!</t>
      </text>
    </comment>
  </commentList>
</comments>
</file>

<file path=xl/sharedStrings.xml><?xml version="1.0" encoding="utf-8"?>
<sst xmlns="http://schemas.openxmlformats.org/spreadsheetml/2006/main" count="1190" uniqueCount="113">
  <si>
    <t>Report of Capital Improvement Fees</t>
  </si>
  <si>
    <t>(Fees Collected Under Section 1009.23(11), F.S.)</t>
  </si>
  <si>
    <t>Version:</t>
  </si>
  <si>
    <t>REVENUES</t>
  </si>
  <si>
    <t>Capital Improvement Fees</t>
  </si>
  <si>
    <t>CIF - A &amp; P, PSV, EPI, College Prep (GL 40860)</t>
  </si>
  <si>
    <t>CIF - PSAV (GL 40861)</t>
  </si>
  <si>
    <t>CIF - Baccalaureate (GL 40864)</t>
  </si>
  <si>
    <t>Total Capital Improvement Fees Received</t>
  </si>
  <si>
    <t>Interest Received</t>
  </si>
  <si>
    <t>Other Receipts (Please explain below)</t>
  </si>
  <si>
    <t>xxxxx</t>
  </si>
  <si>
    <t>Total Revenues</t>
  </si>
  <si>
    <t>EXPENDITURES</t>
  </si>
  <si>
    <t xml:space="preserve">   1.   New Construction</t>
  </si>
  <si>
    <t xml:space="preserve">   2.   Remodeling</t>
  </si>
  <si>
    <t xml:space="preserve">   3.   Renovation</t>
  </si>
  <si>
    <t xml:space="preserve">   4.   Equipment</t>
  </si>
  <si>
    <t xml:space="preserve">   5.   Maintenance</t>
  </si>
  <si>
    <t xml:space="preserve">   6.   Technology </t>
  </si>
  <si>
    <t xml:space="preserve">   7.   Other (Please explain below)</t>
  </si>
  <si>
    <t>Total Expenditures</t>
  </si>
  <si>
    <t>Bond Payments</t>
  </si>
  <si>
    <t>Explanation of "Other Receipts":</t>
  </si>
  <si>
    <t>Explanation of "Other" Expenditures:</t>
  </si>
  <si>
    <t>Unlocked Work Area:</t>
  </si>
  <si>
    <t>Take these from the College's CIF Reports from prior year.</t>
  </si>
  <si>
    <t>College</t>
  </si>
  <si>
    <t>CIF Prior Year Ending Balance</t>
  </si>
  <si>
    <t>CIF - Interest &amp; Other Rev Sources Prior Year Ending Balance</t>
  </si>
  <si>
    <t>Red indicates previous version of file had school order incorrect.</t>
  </si>
  <si>
    <t>FLORIDA COLLEGE SYSTEM</t>
  </si>
  <si>
    <t>Unlocked Work Area</t>
  </si>
  <si>
    <t>CHIPOLA COLLEGE</t>
  </si>
  <si>
    <t>DAYTONA STATE COLLEGE</t>
  </si>
  <si>
    <t>FLORIDA SOUTHWESTERN STATE COLLEGE</t>
  </si>
  <si>
    <t>FLORIDA STATE COLLEGE AT JACKSONVILLE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</si>
  <si>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</si>
  <si>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</si>
  <si>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</si>
  <si>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</si>
  <si>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</si>
  <si>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</si>
  <si>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</si>
  <si>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NORTHWEST FLORIDA STATE COLLEGE</t>
  </si>
  <si>
    <t>PALM BEACH STATE COLLEGE</t>
  </si>
  <si>
    <t>PASCO-HERNANDO STATE COLLEGE</t>
  </si>
  <si>
    <t>PENSACOLA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</si>
  <si>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</si>
  <si>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</si>
  <si>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</si>
  <si>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</si>
  <si>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</si>
  <si>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</si>
  <si>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EASTERN FLORIDA STATE COLLEGE</t>
  </si>
  <si>
    <t>student buildings.  It provides that the fees collected must be deposited in a separate account.  Fees collected for capital projects</t>
  </si>
  <si>
    <t>may be expended only to construct and equip, maintain, improve, or enhance the educational facilities of the college.  Capital</t>
  </si>
  <si>
    <t xml:space="preserve">Note:  Section 1009.23(11),F.S.,  establishes a separate fee for capital improvements, technology enhancements, or equipping   </t>
  </si>
  <si>
    <t xml:space="preserve">projects funded through the use of the Capital Improvement Fee shall meet the survey and construction requirements of Chapter </t>
  </si>
  <si>
    <t>1013, Florida Statutes.</t>
  </si>
  <si>
    <t>Note:  Section 1009.23(11),F.S.,  establishes a separate fee for capital improvements, technology enhancements, or equipping</t>
  </si>
  <si>
    <t xml:space="preserve">student buildings.  It provides that the fees collected must be deposited in a separate account.  Fees collected for capital projects </t>
  </si>
  <si>
    <t xml:space="preserve">may be expended only to construct and equip, maintain, improve, or enhance the educational facilities of the college.  Capital </t>
  </si>
  <si>
    <t>projects funded through the use of the Capital Improvement Fee shall meet the survey and construction requirements of</t>
  </si>
  <si>
    <t>Chapter 1013, Florida Statutes.</t>
  </si>
  <si>
    <t>Net of bond administration costs.</t>
  </si>
  <si>
    <t>THE COLLEGE OF THE FLORIDA KEYS</t>
  </si>
  <si>
    <t>VALENCIA COLLEGE</t>
  </si>
  <si>
    <t>NORTH FLORIDA COLLEGE</t>
  </si>
  <si>
    <t xml:space="preserve">Lost revenue recovered from HEERF funding as a </t>
  </si>
  <si>
    <t>result of declined enrollment due to COVID-19</t>
  </si>
  <si>
    <t>Lost revenue reimbursement from COVID funds.</t>
  </si>
  <si>
    <t>Transfer of funds for energy contract payment.</t>
  </si>
  <si>
    <t>POLK STATE COLLEGE</t>
  </si>
  <si>
    <t xml:space="preserve">BC uses CIF to make debt payment </t>
  </si>
  <si>
    <t xml:space="preserve">for the 2018A capital improvement </t>
  </si>
  <si>
    <t>revenue bond</t>
  </si>
  <si>
    <t>Fiscal Year 2022 - 2023</t>
  </si>
  <si>
    <t>2023.v02</t>
  </si>
  <si>
    <t>BEGINNING FUND BALANCE AS OF 07-01-2022</t>
  </si>
  <si>
    <t>ENDING FUND BALANCE AS OF 06-30-23</t>
  </si>
  <si>
    <t>Loss on Investment - ($6,946.06)</t>
  </si>
  <si>
    <t>Uninsured Loss Recovery (COVID) - $563,641.89</t>
  </si>
  <si>
    <t>Prior Year corrections - $32,630.42</t>
  </si>
  <si>
    <t>Salaries and Fringe - $211,319.64</t>
  </si>
  <si>
    <t>Fee Waivers - $248,120.48</t>
  </si>
  <si>
    <t>Uninsured Loss Recovery</t>
  </si>
  <si>
    <t>Financial reclass of transactional activities between</t>
  </si>
  <si>
    <t>terms.</t>
  </si>
  <si>
    <t xml:space="preserve">Note:  PY Fund balance = $346,414.07.  </t>
  </si>
  <si>
    <t>Monitoring Services</t>
  </si>
  <si>
    <t>Proceeds from the sale of assets (6000) &amp; COVID Loss Recovery (8630.46)</t>
  </si>
  <si>
    <t>HEERF Lost Revenue Recapture</t>
  </si>
  <si>
    <t>Prior year correction of $1,375.66 is true credit - a</t>
  </si>
  <si>
    <t>project was closed out.</t>
  </si>
  <si>
    <t>The Other consists of $62,457.37 is Major</t>
  </si>
  <si>
    <t>renovation and $8,413.76 is Other Structures.</t>
  </si>
  <si>
    <t>Uninsured loss recovered from HEERF funds for loss of tuition and fees due to COVID 19.</t>
  </si>
  <si>
    <t>Prior period reporting correction</t>
  </si>
  <si>
    <t>Insurance Recovery</t>
  </si>
  <si>
    <t>Retirement of indebtedness</t>
  </si>
  <si>
    <t>FGITBSR Fund 73 08.06.2023 JL</t>
  </si>
  <si>
    <t>Insurance recovery Hurricane Ian</t>
  </si>
  <si>
    <t>For the 2022-2023 Fiscal Year</t>
  </si>
  <si>
    <t>2023.v01</t>
  </si>
  <si>
    <t>Beginning Fund Balance 07-01-2022</t>
  </si>
  <si>
    <t>ENDING BALANCE AS OF  06-30-2023</t>
  </si>
  <si>
    <t xml:space="preserve">and Valencia </t>
  </si>
  <si>
    <t xml:space="preserve">Eastern FL, Florida SouthWestern, FL Gateway, Miami-Dade, Palm Beach, Pasco-Hernando, St.Petersurg, Seminole ,TCC  </t>
  </si>
  <si>
    <t>Broward, Florida SouthWestern, FL Gateway, Miami-Dade, Northwest FL, St. Petersburg, Seminole, South FL, and TCC</t>
  </si>
  <si>
    <t>Interest and Other Revenue Sources</t>
  </si>
  <si>
    <t>Combined Total</t>
  </si>
  <si>
    <t>Capital Improvment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</si>
</sst>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  <numFmt numFmtId="165" formatCode="_(* #,##0_);_(* \(#,##0\);_(* &quot;-&quot;??_);_(@_)"/>
    <numFmt numFmtId="166" formatCode="_(&quot;$&quot;* #,##0.00_);_(&quot;$&quot;* \(#,##0.00\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0"/>
      <color rgb="FFC0000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3"/>
        <bgColor indexed="23"/>
      </patternFill>
    </fill>
    <fill>
      <patternFill patternType="solid">
        <fgColor theme="5" tint="0.59999389629810485"/>
        <bgColor indexed="26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268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5" fillId="0" borderId="0"/>
    <xf numFmtId="0" fontId="10" fillId="25" borderId="0" applyNumberFormat="0" applyBorder="0" applyAlignment="0" applyProtection="0"/>
    <xf numFmtId="0" fontId="1" fillId="3" borderId="0" applyNumberFormat="0" applyBorder="0" applyAlignment="0" applyProtection="0"/>
    <xf numFmtId="0" fontId="10" fillId="26" borderId="0" applyNumberFormat="0" applyBorder="0" applyAlignment="0" applyProtection="0"/>
    <xf numFmtId="0" fontId="1" fillId="5" borderId="0" applyNumberFormat="0" applyBorder="0" applyAlignment="0" applyProtection="0"/>
    <xf numFmtId="0" fontId="10" fillId="27" borderId="0" applyNumberFormat="0" applyBorder="0" applyAlignment="0" applyProtection="0"/>
    <xf numFmtId="0" fontId="1" fillId="7" borderId="0" applyNumberFormat="0" applyBorder="0" applyAlignment="0" applyProtection="0"/>
    <xf numFmtId="0" fontId="10" fillId="28" borderId="0" applyNumberFormat="0" applyBorder="0" applyAlignment="0" applyProtection="0"/>
    <xf numFmtId="0" fontId="1" fillId="9" borderId="0" applyNumberFormat="0" applyBorder="0" applyAlignment="0" applyProtection="0"/>
    <xf numFmtId="0" fontId="10" fillId="29" borderId="0" applyNumberFormat="0" applyBorder="0" applyAlignment="0" applyProtection="0"/>
    <xf numFmtId="0" fontId="1" fillId="11" borderId="0" applyNumberFormat="0" applyBorder="0" applyAlignment="0" applyProtection="0"/>
    <xf numFmtId="0" fontId="10" fillId="30" borderId="0" applyNumberFormat="0" applyBorder="0" applyAlignment="0" applyProtection="0"/>
    <xf numFmtId="0" fontId="1" fillId="13" borderId="0" applyNumberFormat="0" applyBorder="0" applyAlignment="0" applyProtection="0"/>
    <xf numFmtId="0" fontId="10" fillId="31" borderId="0" applyNumberFormat="0" applyBorder="0" applyAlignment="0" applyProtection="0"/>
    <xf numFmtId="0" fontId="1" fillId="4" borderId="0" applyNumberFormat="0" applyBorder="0" applyAlignment="0" applyProtection="0"/>
    <xf numFmtId="0" fontId="10" fillId="32" borderId="0" applyNumberFormat="0" applyBorder="0" applyAlignment="0" applyProtection="0"/>
    <xf numFmtId="0" fontId="1" fillId="6" borderId="0" applyNumberFormat="0" applyBorder="0" applyAlignment="0" applyProtection="0"/>
    <xf numFmtId="0" fontId="10" fillId="33" borderId="0" applyNumberFormat="0" applyBorder="0" applyAlignment="0" applyProtection="0"/>
    <xf numFmtId="0" fontId="1" fillId="8" borderId="0" applyNumberFormat="0" applyBorder="0" applyAlignment="0" applyProtection="0"/>
    <xf numFmtId="0" fontId="10" fillId="28" borderId="0" applyNumberFormat="0" applyBorder="0" applyAlignment="0" applyProtection="0"/>
    <xf numFmtId="0" fontId="1" fillId="10" borderId="0" applyNumberFormat="0" applyBorder="0" applyAlignment="0" applyProtection="0"/>
    <xf numFmtId="0" fontId="10" fillId="31" borderId="0" applyNumberFormat="0" applyBorder="0" applyAlignment="0" applyProtection="0"/>
    <xf numFmtId="0" fontId="1" fillId="12" borderId="0" applyNumberFormat="0" applyBorder="0" applyAlignment="0" applyProtection="0"/>
    <xf numFmtId="0" fontId="10" fillId="34" borderId="0" applyNumberFormat="0" applyBorder="0" applyAlignment="0" applyProtection="0"/>
    <xf numFmtId="0" fontId="1" fillId="14" borderId="0" applyNumberFormat="0" applyBorder="0" applyAlignment="0" applyProtection="0"/>
    <xf numFmtId="0" fontId="11" fillId="35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4" fillId="44" borderId="9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30" borderId="8" applyNumberFormat="0" applyAlignment="0" applyProtection="0"/>
    <xf numFmtId="0" fontId="22" fillId="30" borderId="8" applyNumberFormat="0" applyAlignment="0" applyProtection="0"/>
    <xf numFmtId="0" fontId="23" fillId="0" borderId="13" applyNumberFormat="0" applyFill="0" applyAlignment="0" applyProtection="0"/>
    <xf numFmtId="0" fontId="24" fillId="45" borderId="0" applyNumberFormat="0" applyBorder="0" applyAlignment="0" applyProtection="0"/>
    <xf numFmtId="0" fontId="4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5" fillId="0" borderId="0"/>
    <xf numFmtId="0" fontId="1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6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1" fillId="0" borderId="0"/>
    <xf numFmtId="0" fontId="25" fillId="0" borderId="0"/>
    <xf numFmtId="0" fontId="4" fillId="0" borderId="0"/>
    <xf numFmtId="0" fontId="1" fillId="0" borderId="0"/>
    <xf numFmtId="0" fontId="25" fillId="0" borderId="0"/>
    <xf numFmtId="0" fontId="4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26" fillId="0" borderId="0"/>
    <xf numFmtId="0" fontId="25" fillId="0" borderId="0"/>
    <xf numFmtId="0" fontId="4" fillId="0" borderId="0"/>
    <xf numFmtId="0" fontId="26" fillId="0" borderId="0"/>
    <xf numFmtId="0" fontId="4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1" fillId="0" borderId="0"/>
    <xf numFmtId="0" fontId="26" fillId="0" borderId="0"/>
    <xf numFmtId="0" fontId="4" fillId="46" borderId="14" applyNumberFormat="0" applyFont="0" applyAlignment="0" applyProtection="0"/>
    <xf numFmtId="0" fontId="1" fillId="2" borderId="1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1" fillId="2" borderId="1" applyNumberFormat="0" applyFon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9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13" fillId="43" borderId="8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2" fillId="30" borderId="8" applyNumberFormat="0" applyAlignment="0" applyProtection="0"/>
    <xf numFmtId="0" fontId="2" fillId="0" borderId="0"/>
    <xf numFmtId="0" fontId="1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4" fillId="0" borderId="0"/>
    <xf numFmtId="0" fontId="2" fillId="0" borderId="0"/>
    <xf numFmtId="0" fontId="25" fillId="0" borderId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4" fillId="46" borderId="14" applyNumberFormat="0" applyFon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0" fontId="28" fillId="43" borderId="15" applyNumberFormat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3" applyFont="1"/>
    <xf numFmtId="0" fontId="4" fillId="0" borderId="0" xfId="4" applyFont="1"/>
    <xf numFmtId="43" fontId="4" fillId="18" borderId="0" xfId="1" applyFont="1" applyFill="1" applyAlignment="1" applyProtection="1">
      <protection locked="0"/>
    </xf>
    <xf numFmtId="0" fontId="3" fillId="0" borderId="0" xfId="3" applyFont="1" applyAlignment="1">
      <alignment horizontal="right"/>
    </xf>
    <xf numFmtId="0" fontId="4" fillId="21" borderId="0" xfId="3" applyFont="1" applyFill="1"/>
    <xf numFmtId="0" fontId="7" fillId="22" borderId="6" xfId="5" applyFont="1" applyFill="1" applyBorder="1" applyAlignment="1">
      <alignment horizontal="center"/>
    </xf>
    <xf numFmtId="0" fontId="7" fillId="22" borderId="6" xfId="5" applyFont="1" applyFill="1" applyBorder="1" applyAlignment="1">
      <alignment horizontal="center" wrapText="1"/>
    </xf>
    <xf numFmtId="0" fontId="8" fillId="23" borderId="7" xfId="6" applyFont="1" applyFill="1" applyBorder="1"/>
    <xf numFmtId="165" fontId="9" fillId="23" borderId="0" xfId="1" applyNumberFormat="1" applyFont="1" applyFill="1"/>
    <xf numFmtId="0" fontId="8" fillId="24" borderId="7" xfId="6" applyFont="1" applyFill="1" applyBorder="1"/>
    <xf numFmtId="165" fontId="9" fillId="24" borderId="0" xfId="1" applyNumberFormat="1" applyFont="1" applyFill="1"/>
    <xf numFmtId="0" fontId="8" fillId="0" borderId="7" xfId="6" applyFont="1" applyBorder="1"/>
    <xf numFmtId="165" fontId="9" fillId="0" borderId="0" xfId="1" applyNumberFormat="1" applyFont="1"/>
    <xf numFmtId="43" fontId="4" fillId="0" borderId="0" xfId="1" applyFont="1" applyFill="1" applyAlignment="1" applyProtection="1">
      <protection locked="0"/>
    </xf>
    <xf numFmtId="0" fontId="35" fillId="15" borderId="0" xfId="4" applyFont="1" applyFill="1"/>
    <xf numFmtId="0" fontId="35" fillId="0" borderId="0" xfId="4" applyFont="1"/>
    <xf numFmtId="0" fontId="35" fillId="0" borderId="0" xfId="3" applyFont="1" applyAlignment="1">
      <alignment horizontal="right"/>
    </xf>
    <xf numFmtId="0" fontId="36" fillId="0" borderId="0" xfId="3" applyFont="1" applyAlignment="1">
      <alignment horizontal="right"/>
    </xf>
    <xf numFmtId="0" fontId="37" fillId="15" borderId="0" xfId="4" applyFont="1" applyFill="1"/>
    <xf numFmtId="0" fontId="37" fillId="0" borderId="0" xfId="4" applyFont="1"/>
    <xf numFmtId="44" fontId="35" fillId="0" borderId="0" xfId="2" applyFont="1" applyFill="1" applyAlignment="1" applyProtection="1"/>
    <xf numFmtId="164" fontId="37" fillId="17" borderId="3" xfId="4" applyNumberFormat="1" applyFont="1" applyFill="1" applyBorder="1"/>
    <xf numFmtId="164" fontId="37" fillId="0" borderId="0" xfId="4" applyNumberFormat="1" applyFont="1"/>
    <xf numFmtId="164" fontId="37" fillId="15" borderId="3" xfId="4" applyNumberFormat="1" applyFont="1" applyFill="1" applyBorder="1"/>
    <xf numFmtId="164" fontId="37" fillId="15" borderId="0" xfId="4" applyNumberFormat="1" applyFont="1" applyFill="1"/>
    <xf numFmtId="0" fontId="35" fillId="15" borderId="2" xfId="4" applyFont="1" applyFill="1" applyBorder="1"/>
    <xf numFmtId="0" fontId="36" fillId="0" borderId="0" xfId="4" applyFont="1"/>
    <xf numFmtId="44" fontId="37" fillId="0" borderId="0" xfId="2" applyFont="1" applyFill="1" applyBorder="1" applyAlignment="1" applyProtection="1"/>
    <xf numFmtId="44" fontId="37" fillId="0" borderId="4" xfId="2" applyFont="1" applyFill="1" applyBorder="1" applyAlignment="1" applyProtection="1"/>
    <xf numFmtId="44" fontId="37" fillId="0" borderId="0" xfId="2" applyFont="1" applyFill="1" applyAlignment="1" applyProtection="1"/>
    <xf numFmtId="164" fontId="37" fillId="17" borderId="0" xfId="4" applyNumberFormat="1" applyFont="1" applyFill="1"/>
    <xf numFmtId="44" fontId="37" fillId="19" borderId="0" xfId="2" applyFont="1" applyFill="1" applyAlignment="1" applyProtection="1"/>
    <xf numFmtId="0" fontId="36" fillId="15" borderId="0" xfId="4" applyFont="1" applyFill="1"/>
    <xf numFmtId="164" fontId="37" fillId="20" borderId="0" xfId="4" applyNumberFormat="1" applyFont="1" applyFill="1" applyAlignment="1">
      <alignment horizontal="right"/>
    </xf>
    <xf numFmtId="44" fontId="37" fillId="18" borderId="0" xfId="2" applyFont="1" applyFill="1" applyAlignment="1" applyProtection="1"/>
    <xf numFmtId="44" fontId="37" fillId="15" borderId="0" xfId="2" applyFont="1" applyFill="1" applyAlignment="1" applyProtection="1"/>
    <xf numFmtId="44" fontId="35" fillId="17" borderId="0" xfId="2" applyFont="1" applyFill="1" applyAlignment="1" applyProtection="1"/>
    <xf numFmtId="44" fontId="35" fillId="15" borderId="0" xfId="2" applyFont="1" applyFill="1" applyAlignment="1" applyProtection="1"/>
    <xf numFmtId="39" fontId="37" fillId="0" borderId="0" xfId="4" applyNumberFormat="1" applyFont="1"/>
    <xf numFmtId="39" fontId="37" fillId="15" borderId="0" xfId="4" applyNumberFormat="1" applyFont="1" applyFill="1"/>
    <xf numFmtId="44" fontId="37" fillId="15" borderId="2" xfId="2" applyFont="1" applyFill="1" applyBorder="1" applyAlignment="1" applyProtection="1"/>
    <xf numFmtId="44" fontId="37" fillId="18" borderId="0" xfId="2" applyFont="1" applyFill="1" applyBorder="1" applyAlignment="1" applyProtection="1"/>
    <xf numFmtId="44" fontId="35" fillId="17" borderId="5" xfId="2" applyFont="1" applyFill="1" applyBorder="1" applyAlignment="1" applyProtection="1"/>
    <xf numFmtId="0" fontId="34" fillId="15" borderId="0" xfId="4" applyFont="1" applyFill="1"/>
    <xf numFmtId="0" fontId="36" fillId="0" borderId="0" xfId="3" applyFont="1"/>
    <xf numFmtId="0" fontId="3" fillId="0" borderId="0" xfId="3" applyFont="1"/>
    <xf numFmtId="0" fontId="38" fillId="15" borderId="0" xfId="4" applyFont="1" applyFill="1"/>
    <xf numFmtId="0" fontId="38" fillId="0" borderId="0" xfId="3" applyFont="1" applyAlignment="1">
      <alignment horizontal="right"/>
    </xf>
    <xf numFmtId="0" fontId="5" fillId="15" borderId="0" xfId="4" applyFont="1" applyFill="1"/>
    <xf numFmtId="44" fontId="38" fillId="0" borderId="0" xfId="2" applyFont="1" applyFill="1" applyAlignment="1" applyProtection="1"/>
    <xf numFmtId="164" fontId="38" fillId="15" borderId="0" xfId="4" applyNumberFormat="1" applyFont="1" applyFill="1"/>
    <xf numFmtId="44" fontId="38" fillId="15" borderId="0" xfId="2" applyFont="1" applyFill="1" applyAlignment="1" applyProtection="1"/>
    <xf numFmtId="164" fontId="5" fillId="17" borderId="3" xfId="4" applyNumberFormat="1" applyFont="1" applyFill="1" applyBorder="1"/>
    <xf numFmtId="164" fontId="5" fillId="15" borderId="0" xfId="4" applyNumberFormat="1" applyFont="1" applyFill="1"/>
    <xf numFmtId="164" fontId="5" fillId="15" borderId="3" xfId="4" applyNumberFormat="1" applyFont="1" applyFill="1" applyBorder="1"/>
    <xf numFmtId="0" fontId="38" fillId="15" borderId="2" xfId="4" applyFont="1" applyFill="1" applyBorder="1"/>
    <xf numFmtId="0" fontId="3" fillId="0" borderId="2" xfId="4" applyFont="1" applyBorder="1" applyAlignment="1">
      <alignment horizontal="center"/>
    </xf>
    <xf numFmtId="0" fontId="5" fillId="0" borderId="0" xfId="4" applyFont="1"/>
    <xf numFmtId="44" fontId="5" fillId="0" borderId="0" xfId="2" applyFont="1" applyFill="1" applyBorder="1" applyAlignment="1" applyProtection="1"/>
    <xf numFmtId="164" fontId="5" fillId="0" borderId="0" xfId="4" applyNumberFormat="1" applyFont="1"/>
    <xf numFmtId="44" fontId="5" fillId="18" borderId="0" xfId="2" applyFont="1" applyFill="1" applyBorder="1" applyAlignment="1" applyProtection="1">
      <protection locked="0"/>
    </xf>
    <xf numFmtId="39" fontId="5" fillId="0" borderId="0" xfId="4" applyNumberFormat="1" applyFont="1"/>
    <xf numFmtId="44" fontId="5" fillId="18" borderId="2" xfId="2" applyFont="1" applyFill="1" applyBorder="1" applyAlignment="1" applyProtection="1">
      <protection locked="0"/>
    </xf>
    <xf numFmtId="44" fontId="5" fillId="0" borderId="2" xfId="2" applyFont="1" applyFill="1" applyBorder="1" applyAlignment="1" applyProtection="1"/>
    <xf numFmtId="44" fontId="5" fillId="0" borderId="4" xfId="2" applyFont="1" applyFill="1" applyBorder="1" applyAlignment="1" applyProtection="1"/>
    <xf numFmtId="44" fontId="5" fillId="0" borderId="0" xfId="2" applyFont="1" applyFill="1" applyAlignment="1" applyProtection="1"/>
    <xf numFmtId="164" fontId="5" fillId="17" borderId="0" xfId="4" applyNumberFormat="1" applyFont="1" applyFill="1"/>
    <xf numFmtId="44" fontId="5" fillId="19" borderId="0" xfId="2" applyFont="1" applyFill="1" applyAlignment="1" applyProtection="1">
      <protection locked="0"/>
    </xf>
    <xf numFmtId="44" fontId="5" fillId="18" borderId="0" xfId="2" applyFont="1" applyFill="1" applyAlignment="1" applyProtection="1">
      <protection locked="0"/>
    </xf>
    <xf numFmtId="44" fontId="5" fillId="15" borderId="0" xfId="2" applyFont="1" applyFill="1" applyAlignment="1" applyProtection="1"/>
    <xf numFmtId="0" fontId="4" fillId="15" borderId="0" xfId="4" applyFont="1" applyFill="1"/>
    <xf numFmtId="164" fontId="5" fillId="20" borderId="0" xfId="4" applyNumberFormat="1" applyFont="1" applyFill="1" applyAlignment="1">
      <alignment horizontal="right"/>
    </xf>
    <xf numFmtId="44" fontId="38" fillId="17" borderId="0" xfId="2" applyFont="1" applyFill="1" applyAlignment="1" applyProtection="1"/>
    <xf numFmtId="39" fontId="5" fillId="15" borderId="0" xfId="4" applyNumberFormat="1" applyFont="1" applyFill="1"/>
    <xf numFmtId="44" fontId="5" fillId="15" borderId="2" xfId="2" applyFont="1" applyFill="1" applyBorder="1" applyAlignment="1" applyProtection="1"/>
    <xf numFmtId="0" fontId="38" fillId="0" borderId="0" xfId="4" applyFont="1"/>
    <xf numFmtId="44" fontId="38" fillId="17" borderId="5" xfId="2" applyFont="1" applyFill="1" applyBorder="1" applyAlignment="1" applyProtection="1"/>
    <xf numFmtId="0" fontId="3" fillId="15" borderId="0" xfId="4" applyFont="1" applyFill="1"/>
    <xf numFmtId="0" fontId="4" fillId="0" borderId="0" xfId="4" applyFont="1" applyProtection="1">
      <protection locked="0"/>
    </xf>
    <xf numFmtId="0" fontId="4" fillId="0" borderId="0" xfId="3" applyFont="1" applyProtection="1">
      <protection locked="0"/>
    </xf>
    <xf numFmtId="44" fontId="37" fillId="0" borderId="2" xfId="2" applyFont="1" applyFill="1" applyBorder="1" applyAlignment="1" applyProtection="1"/>
    <xf numFmtId="44" fontId="37" fillId="18" borderId="2" xfId="2" applyFont="1" applyFill="1" applyBorder="1" applyAlignment="1" applyProtection="1"/>
    <xf numFmtId="44" fontId="5" fillId="18" borderId="0" xfId="74" applyFont="1" applyFill="1" applyAlignment="1" applyProtection="1">
      <protection locked="0"/>
    </xf>
    <xf numFmtId="0" fontId="33" fillId="23" borderId="0" xfId="3" applyFont="1" applyFill="1" applyAlignment="1" applyProtection="1">
      <alignment horizontal="left" vertical="top" wrapText="1"/>
      <protection locked="0"/>
    </xf>
    <xf numFmtId="0" fontId="36" fillId="15" borderId="0" xfId="4" applyFont="1" applyFill="1" applyAlignment="1">
      <alignment horizontal="left" wrapText="1"/>
    </xf>
    <xf numFmtId="0" fontId="4" fillId="18" borderId="0" xfId="3" applyFont="1" applyFill="1" applyAlignment="1" applyProtection="1">
      <alignment horizontal="left" vertical="top" wrapText="1"/>
      <protection locked="0"/>
    </xf>
    <xf numFmtId="0" fontId="3" fillId="0" borderId="0" xfId="3" applyFont="1" applyAlignment="1">
      <alignment horizontal="center"/>
    </xf>
    <xf numFmtId="0" fontId="27" fillId="0" borderId="0" xfId="0" applyFont="1"/>
    <xf numFmtId="0" fontId="34" fillId="0" borderId="0" xfId="3" applyFont="1" applyAlignment="1">
      <alignment horizontal="left"/>
    </xf>
    <xf numFmtId="0" fontId="36" fillId="15" borderId="0" xfId="4" applyFont="1" applyFill="1" applyAlignment="1">
      <alignment horizontal="left"/>
    </xf>
    <xf numFmtId="0" fontId="39" fillId="0" borderId="0" xfId="3" applyFont="1" applyAlignment="1">
      <alignment horizontal="center"/>
    </xf>
    <xf numFmtId="0" fontId="27" fillId="0" borderId="0" xfId="3" applyFont="1" applyAlignment="1">
      <alignment horizontal="right"/>
    </xf>
    <xf numFmtId="0" fontId="39" fillId="15" borderId="0" xfId="4" applyFont="1" applyFill="1"/>
    <xf numFmtId="0" fontId="4" fillId="15" borderId="0" xfId="4" applyFont="1" applyFill="1" applyAlignment="1">
      <alignment wrapText="1"/>
    </xf>
    <xf numFmtId="0" fontId="4" fillId="18" borderId="0" xfId="3" applyFont="1" applyFill="1" applyAlignment="1" applyProtection="1">
      <alignment vertical="top" wrapText="1"/>
      <protection locked="0"/>
    </xf>
    <xf numFmtId="44" fontId="5" fillId="18" borderId="2" xfId="74" applyFont="1" applyFill="1" applyBorder="1" applyAlignment="1" applyProtection="1">
      <protection locked="0"/>
    </xf>
    <xf numFmtId="0" fontId="4" fillId="18" borderId="0" xfId="3" applyFont="1" applyFill="1" applyAlignment="1" applyProtection="1">
      <alignment horizontal="left" vertical="top"/>
      <protection locked="0"/>
    </xf>
    <xf numFmtId="0" fontId="34" fillId="0" borderId="0" xfId="3" applyFont="1" applyAlignment="1">
      <alignment horizontal="center"/>
    </xf>
    <xf numFmtId="0" fontId="4" fillId="23" borderId="0" xfId="3" applyFont="1" applyFill="1" applyAlignment="1" applyProtection="1">
      <alignment horizontal="left" vertical="top"/>
      <protection locked="0"/>
    </xf>
    <xf numFmtId="0" fontId="4" fillId="23" borderId="0" xfId="3" applyFont="1" applyFill="1" applyAlignment="1" applyProtection="1">
      <alignment vertical="top" wrapText="1"/>
      <protection locked="0"/>
    </xf>
    <xf numFmtId="0" fontId="40" fillId="23" borderId="0" xfId="3" applyFont="1" applyFill="1" applyAlignment="1" applyProtection="1">
      <alignment vertical="top" wrapText="1"/>
      <protection locked="0"/>
    </xf>
    <xf numFmtId="0" fontId="3" fillId="0" borderId="0" xfId="3" applyFont="1" applyProtection="1">
      <protection locked="0"/>
    </xf>
    <xf numFmtId="0" fontId="5" fillId="0" borderId="0" xfId="0" applyFont="1"/>
    <xf numFmtId="0" fontId="38" fillId="0" borderId="0" xfId="0" applyFont="1" applyAlignment="1">
      <alignment horizontal="center"/>
    </xf>
    <xf numFmtId="0" fontId="38" fillId="0" borderId="0" xfId="0" applyFont="1"/>
    <xf numFmtId="166" fontId="38" fillId="0" borderId="0" xfId="0" applyNumberFormat="1" applyFont="1" applyAlignment="1">
      <alignment horizontal="center"/>
    </xf>
    <xf numFmtId="0" fontId="38" fillId="17" borderId="0" xfId="0" applyFont="1" applyFill="1"/>
    <xf numFmtId="0" fontId="3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17" borderId="0" xfId="0" applyFont="1" applyFill="1"/>
    <xf numFmtId="44" fontId="38" fillId="0" borderId="0" xfId="0" applyNumberFormat="1" applyFont="1"/>
    <xf numFmtId="164" fontId="38" fillId="17" borderId="0" xfId="0" applyNumberFormat="1" applyFont="1" applyFill="1"/>
    <xf numFmtId="44" fontId="38" fillId="17" borderId="0" xfId="0" applyNumberFormat="1" applyFont="1" applyFill="1"/>
    <xf numFmtId="164" fontId="5" fillId="17" borderId="3" xfId="0" applyNumberFormat="1" applyFont="1" applyFill="1" applyBorder="1"/>
    <xf numFmtId="164" fontId="5" fillId="17" borderId="0" xfId="0" applyNumberFormat="1" applyFont="1" applyFill="1"/>
    <xf numFmtId="0" fontId="38" fillId="17" borderId="17" xfId="0" applyFont="1" applyFill="1" applyBorder="1"/>
    <xf numFmtId="0" fontId="38" fillId="0" borderId="17" xfId="0" applyFont="1" applyBorder="1" applyAlignment="1">
      <alignment horizontal="center"/>
    </xf>
    <xf numFmtId="44" fontId="5" fillId="0" borderId="0" xfId="0" applyNumberFormat="1" applyFont="1"/>
    <xf numFmtId="164" fontId="5" fillId="0" borderId="0" xfId="0" applyNumberFormat="1" applyFont="1"/>
    <xf numFmtId="44" fontId="5" fillId="47" borderId="0" xfId="0" applyNumberFormat="1" applyFont="1" applyFill="1" applyProtection="1">
      <protection locked="0"/>
    </xf>
    <xf numFmtId="43" fontId="5" fillId="47" borderId="0" xfId="0" applyNumberFormat="1" applyFont="1" applyFill="1" applyProtection="1">
      <protection locked="0"/>
    </xf>
    <xf numFmtId="39" fontId="5" fillId="0" borderId="0" xfId="0" applyNumberFormat="1" applyFont="1"/>
    <xf numFmtId="44" fontId="5" fillId="47" borderId="17" xfId="0" applyNumberFormat="1" applyFont="1" applyFill="1" applyBorder="1" applyProtection="1">
      <protection locked="0"/>
    </xf>
    <xf numFmtId="44" fontId="5" fillId="0" borderId="17" xfId="0" applyNumberFormat="1" applyFont="1" applyBorder="1"/>
    <xf numFmtId="44" fontId="5" fillId="0" borderId="18" xfId="0" applyNumberFormat="1" applyFont="1" applyBorder="1"/>
    <xf numFmtId="44" fontId="5" fillId="17" borderId="0" xfId="0" applyNumberFormat="1" applyFont="1" applyFill="1"/>
    <xf numFmtId="164" fontId="5" fillId="48" borderId="0" xfId="0" applyNumberFormat="1" applyFont="1" applyFill="1" applyAlignment="1">
      <alignment horizontal="right"/>
    </xf>
    <xf numFmtId="164" fontId="5" fillId="17" borderId="0" xfId="0" applyNumberFormat="1" applyFont="1" applyFill="1" applyProtection="1">
      <protection locked="0"/>
    </xf>
    <xf numFmtId="39" fontId="5" fillId="0" borderId="0" xfId="0" applyNumberFormat="1" applyFont="1" applyProtection="1">
      <protection locked="0"/>
    </xf>
    <xf numFmtId="39" fontId="5" fillId="17" borderId="0" xfId="0" applyNumberFormat="1" applyFont="1" applyFill="1" applyProtection="1">
      <protection locked="0"/>
    </xf>
    <xf numFmtId="39" fontId="5" fillId="17" borderId="0" xfId="0" applyNumberFormat="1" applyFont="1" applyFill="1"/>
    <xf numFmtId="44" fontId="5" fillId="17" borderId="17" xfId="0" applyNumberFormat="1" applyFont="1" applyFill="1" applyBorder="1"/>
    <xf numFmtId="44" fontId="38" fillId="17" borderId="5" xfId="0" applyNumberFormat="1" applyFont="1" applyFill="1" applyBorder="1"/>
    <xf numFmtId="14" fontId="5" fillId="47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0" fontId="5" fillId="17" borderId="0" xfId="0" applyFont="1" applyFill="1" applyAlignment="1">
      <alignment wrapText="1"/>
    </xf>
    <xf numFmtId="0" fontId="5" fillId="47" borderId="0" xfId="0" applyFont="1" applyFill="1" applyAlignment="1" applyProtection="1">
      <alignment vertical="top" wrapText="1"/>
      <protection locked="0"/>
    </xf>
    <xf numFmtId="43" fontId="5" fillId="49" borderId="0" xfId="0" applyNumberFormat="1" applyFont="1" applyFill="1" applyProtection="1">
      <protection locked="0"/>
    </xf>
    <xf numFmtId="0" fontId="5" fillId="49" borderId="0" xfId="0" applyFont="1" applyFill="1" applyAlignment="1" applyProtection="1">
      <alignment vertical="top" wrapText="1"/>
      <protection locked="0"/>
    </xf>
    <xf numFmtId="0" fontId="40" fillId="18" borderId="0" xfId="3" applyFont="1" applyFill="1" applyProtection="1">
      <protection locked="0"/>
    </xf>
    <xf numFmtId="0" fontId="4" fillId="18" borderId="0" xfId="3" applyFont="1" applyFill="1"/>
    <xf numFmtId="0" fontId="1" fillId="6" borderId="0" xfId="22" applyAlignment="1" applyProtection="1">
      <alignment horizontal="left" vertical="top"/>
      <protection locked="0"/>
    </xf>
    <xf numFmtId="0" fontId="41" fillId="6" borderId="0" xfId="22" applyFont="1"/>
    <xf numFmtId="0" fontId="41" fillId="6" borderId="0" xfId="22" applyFont="1" applyAlignment="1" applyProtection="1">
      <alignment horizontal="left" vertical="top"/>
      <protection locked="0"/>
    </xf>
    <xf numFmtId="0" fontId="1" fillId="6" borderId="0" xfId="22" applyAlignment="1" applyProtection="1">
      <alignment vertical="top" wrapText="1"/>
      <protection locked="0"/>
    </xf>
    <xf numFmtId="0" fontId="37" fillId="15" borderId="0" xfId="4" applyFont="1" applyFill="1" applyAlignment="1">
      <alignment wrapText="1"/>
    </xf>
    <xf numFmtId="0" fontId="37" fillId="0" borderId="0" xfId="4" applyFont="1" applyAlignment="1">
      <alignment wrapText="1"/>
    </xf>
    <xf numFmtId="0" fontId="4" fillId="0" borderId="0" xfId="4" applyFont="1" applyAlignment="1">
      <alignment wrapText="1"/>
    </xf>
    <xf numFmtId="0" fontId="35" fillId="16" borderId="2" xfId="4" applyFont="1" applyFill="1" applyBorder="1" applyAlignment="1">
      <alignment horizontal="center" wrapText="1"/>
    </xf>
  </cellXfs>
  <cellStyles count="1268">
    <cellStyle name="20% - Accent1 2" xfId="7" xr:uid="{00000000-0005-0000-0000-000000000000}"/>
    <cellStyle name="20% - Accent1 2 2" xfId="8" xr:uid="{00000000-0005-0000-0000-000001000000}"/>
    <cellStyle name="20% - Accent2 2" xfId="9" xr:uid="{00000000-0005-0000-0000-000002000000}"/>
    <cellStyle name="20% - Accent2 2 2" xfId="10" xr:uid="{00000000-0005-0000-0000-000003000000}"/>
    <cellStyle name="20% - Accent3 2" xfId="11" xr:uid="{00000000-0005-0000-0000-000004000000}"/>
    <cellStyle name="20% - Accent3 2 2" xfId="12" xr:uid="{00000000-0005-0000-0000-000005000000}"/>
    <cellStyle name="20% - Accent4 2" xfId="13" xr:uid="{00000000-0005-0000-0000-000006000000}"/>
    <cellStyle name="20% - Accent4 2 2" xfId="14" xr:uid="{00000000-0005-0000-0000-000007000000}"/>
    <cellStyle name="20% - Accent5 2" xfId="15" xr:uid="{00000000-0005-0000-0000-000008000000}"/>
    <cellStyle name="20% - Accent5 2 2" xfId="16" xr:uid="{00000000-0005-0000-0000-000009000000}"/>
    <cellStyle name="20% - Accent6 2" xfId="17" xr:uid="{00000000-0005-0000-0000-00000A000000}"/>
    <cellStyle name="20% - Accent6 2 2" xfId="18" xr:uid="{00000000-0005-0000-0000-00000B000000}"/>
    <cellStyle name="40% - Accent1 2" xfId="19" xr:uid="{00000000-0005-0000-0000-00000C000000}"/>
    <cellStyle name="40% - Accent1 2 2" xfId="20" xr:uid="{00000000-0005-0000-0000-00000D000000}"/>
    <cellStyle name="40% - Accent2 2" xfId="21" xr:uid="{00000000-0005-0000-0000-00000E000000}"/>
    <cellStyle name="40% - Accent2 2 2" xfId="22" xr:uid="{00000000-0005-0000-0000-00000F000000}"/>
    <cellStyle name="40% - Accent3 2" xfId="23" xr:uid="{00000000-0005-0000-0000-000010000000}"/>
    <cellStyle name="40% - Accent3 2 2" xfId="24" xr:uid="{00000000-0005-0000-0000-000011000000}"/>
    <cellStyle name="40% - Accent4 2" xfId="25" xr:uid="{00000000-0005-0000-0000-000012000000}"/>
    <cellStyle name="40% - Accent4 2 2" xfId="26" xr:uid="{00000000-0005-0000-0000-000013000000}"/>
    <cellStyle name="40% - Accent5 2" xfId="27" xr:uid="{00000000-0005-0000-0000-000014000000}"/>
    <cellStyle name="40% - Accent5 2 2" xfId="28" xr:uid="{00000000-0005-0000-0000-000015000000}"/>
    <cellStyle name="40% - Accent6 2" xfId="29" xr:uid="{00000000-0005-0000-0000-000016000000}"/>
    <cellStyle name="40% - Accent6 2 2" xfId="30" xr:uid="{00000000-0005-0000-0000-000017000000}"/>
    <cellStyle name="60% - Accent1 2" xfId="31" xr:uid="{00000000-0005-0000-0000-000018000000}"/>
    <cellStyle name="60% - Accent2 2" xfId="32" xr:uid="{00000000-0005-0000-0000-000019000000}"/>
    <cellStyle name="60% - Accent3 2" xfId="33" xr:uid="{00000000-0005-0000-0000-00001A000000}"/>
    <cellStyle name="60% - Accent4 2" xfId="34" xr:uid="{00000000-0005-0000-0000-00001B000000}"/>
    <cellStyle name="60% - Accent5 2" xfId="35" xr:uid="{00000000-0005-0000-0000-00001C000000}"/>
    <cellStyle name="60% - Accent6 2" xfId="36" xr:uid="{00000000-0005-0000-0000-00001D000000}"/>
    <cellStyle name="Accent1 2" xfId="37" xr:uid="{00000000-0005-0000-0000-00001E000000}"/>
    <cellStyle name="Accent2 2" xfId="38" xr:uid="{00000000-0005-0000-0000-00001F000000}"/>
    <cellStyle name="Accent3 2" xfId="39" xr:uid="{00000000-0005-0000-0000-000020000000}"/>
    <cellStyle name="Accent4 2" xfId="40" xr:uid="{00000000-0005-0000-0000-000021000000}"/>
    <cellStyle name="Accent5 2" xfId="41" xr:uid="{00000000-0005-0000-0000-000022000000}"/>
    <cellStyle name="Accent6 2" xfId="42" xr:uid="{00000000-0005-0000-0000-000023000000}"/>
    <cellStyle name="Bad 2" xfId="43" xr:uid="{00000000-0005-0000-0000-000024000000}"/>
    <cellStyle name="Calculation 2" xfId="44" xr:uid="{00000000-0005-0000-0000-000025000000}"/>
    <cellStyle name="Calculation 2 10" xfId="174" xr:uid="{00000000-0005-0000-0000-000026000000}"/>
    <cellStyle name="Calculation 2 10 2" xfId="175" xr:uid="{00000000-0005-0000-0000-000027000000}"/>
    <cellStyle name="Calculation 2 11" xfId="176" xr:uid="{00000000-0005-0000-0000-000028000000}"/>
    <cellStyle name="Calculation 2 11 2" xfId="177" xr:uid="{00000000-0005-0000-0000-000029000000}"/>
    <cellStyle name="Calculation 2 12" xfId="178" xr:uid="{00000000-0005-0000-0000-00002A000000}"/>
    <cellStyle name="Calculation 2 12 2" xfId="179" xr:uid="{00000000-0005-0000-0000-00002B000000}"/>
    <cellStyle name="Calculation 2 13" xfId="180" xr:uid="{00000000-0005-0000-0000-00002C000000}"/>
    <cellStyle name="Calculation 2 13 2" xfId="181" xr:uid="{00000000-0005-0000-0000-00002D000000}"/>
    <cellStyle name="Calculation 2 14" xfId="182" xr:uid="{00000000-0005-0000-0000-00002E000000}"/>
    <cellStyle name="Calculation 2 14 2" xfId="183" xr:uid="{00000000-0005-0000-0000-00002F000000}"/>
    <cellStyle name="Calculation 2 15" xfId="184" xr:uid="{00000000-0005-0000-0000-000030000000}"/>
    <cellStyle name="Calculation 2 15 2" xfId="185" xr:uid="{00000000-0005-0000-0000-000031000000}"/>
    <cellStyle name="Calculation 2 16" xfId="186" xr:uid="{00000000-0005-0000-0000-000032000000}"/>
    <cellStyle name="Calculation 2 16 2" xfId="187" xr:uid="{00000000-0005-0000-0000-000033000000}"/>
    <cellStyle name="Calculation 2 17" xfId="188" xr:uid="{00000000-0005-0000-0000-000034000000}"/>
    <cellStyle name="Calculation 2 17 2" xfId="189" xr:uid="{00000000-0005-0000-0000-000035000000}"/>
    <cellStyle name="Calculation 2 18" xfId="190" xr:uid="{00000000-0005-0000-0000-000036000000}"/>
    <cellStyle name="Calculation 2 18 2" xfId="191" xr:uid="{00000000-0005-0000-0000-000037000000}"/>
    <cellStyle name="Calculation 2 19" xfId="192" xr:uid="{00000000-0005-0000-0000-000038000000}"/>
    <cellStyle name="Calculation 2 19 2" xfId="193" xr:uid="{00000000-0005-0000-0000-000039000000}"/>
    <cellStyle name="Calculation 2 2" xfId="45" xr:uid="{00000000-0005-0000-0000-00003A000000}"/>
    <cellStyle name="Calculation 2 2 10" xfId="194" xr:uid="{00000000-0005-0000-0000-00003B000000}"/>
    <cellStyle name="Calculation 2 2 10 2" xfId="195" xr:uid="{00000000-0005-0000-0000-00003C000000}"/>
    <cellStyle name="Calculation 2 2 11" xfId="196" xr:uid="{00000000-0005-0000-0000-00003D000000}"/>
    <cellStyle name="Calculation 2 2 11 2" xfId="197" xr:uid="{00000000-0005-0000-0000-00003E000000}"/>
    <cellStyle name="Calculation 2 2 12" xfId="198" xr:uid="{00000000-0005-0000-0000-00003F000000}"/>
    <cellStyle name="Calculation 2 2 12 2" xfId="199" xr:uid="{00000000-0005-0000-0000-000040000000}"/>
    <cellStyle name="Calculation 2 2 13" xfId="200" xr:uid="{00000000-0005-0000-0000-000041000000}"/>
    <cellStyle name="Calculation 2 2 13 2" xfId="201" xr:uid="{00000000-0005-0000-0000-000042000000}"/>
    <cellStyle name="Calculation 2 2 14" xfId="202" xr:uid="{00000000-0005-0000-0000-000043000000}"/>
    <cellStyle name="Calculation 2 2 14 2" xfId="203" xr:uid="{00000000-0005-0000-0000-000044000000}"/>
    <cellStyle name="Calculation 2 2 15" xfId="204" xr:uid="{00000000-0005-0000-0000-000045000000}"/>
    <cellStyle name="Calculation 2 2 15 2" xfId="205" xr:uid="{00000000-0005-0000-0000-000046000000}"/>
    <cellStyle name="Calculation 2 2 16" xfId="206" xr:uid="{00000000-0005-0000-0000-000047000000}"/>
    <cellStyle name="Calculation 2 2 16 2" xfId="207" xr:uid="{00000000-0005-0000-0000-000048000000}"/>
    <cellStyle name="Calculation 2 2 17" xfId="208" xr:uid="{00000000-0005-0000-0000-000049000000}"/>
    <cellStyle name="Calculation 2 2 17 2" xfId="209" xr:uid="{00000000-0005-0000-0000-00004A000000}"/>
    <cellStyle name="Calculation 2 2 18" xfId="210" xr:uid="{00000000-0005-0000-0000-00004B000000}"/>
    <cellStyle name="Calculation 2 2 18 2" xfId="211" xr:uid="{00000000-0005-0000-0000-00004C000000}"/>
    <cellStyle name="Calculation 2 2 19" xfId="212" xr:uid="{00000000-0005-0000-0000-00004D000000}"/>
    <cellStyle name="Calculation 2 2 19 2" xfId="213" xr:uid="{00000000-0005-0000-0000-00004E000000}"/>
    <cellStyle name="Calculation 2 2 2" xfId="214" xr:uid="{00000000-0005-0000-0000-00004F000000}"/>
    <cellStyle name="Calculation 2 2 2 2" xfId="215" xr:uid="{00000000-0005-0000-0000-000050000000}"/>
    <cellStyle name="Calculation 2 2 20" xfId="216" xr:uid="{00000000-0005-0000-0000-000051000000}"/>
    <cellStyle name="Calculation 2 2 20 2" xfId="217" xr:uid="{00000000-0005-0000-0000-000052000000}"/>
    <cellStyle name="Calculation 2 2 21" xfId="218" xr:uid="{00000000-0005-0000-0000-000053000000}"/>
    <cellStyle name="Calculation 2 2 21 2" xfId="219" xr:uid="{00000000-0005-0000-0000-000054000000}"/>
    <cellStyle name="Calculation 2 2 22" xfId="220" xr:uid="{00000000-0005-0000-0000-000055000000}"/>
    <cellStyle name="Calculation 2 2 22 2" xfId="221" xr:uid="{00000000-0005-0000-0000-000056000000}"/>
    <cellStyle name="Calculation 2 2 23" xfId="222" xr:uid="{00000000-0005-0000-0000-000057000000}"/>
    <cellStyle name="Calculation 2 2 23 2" xfId="223" xr:uid="{00000000-0005-0000-0000-000058000000}"/>
    <cellStyle name="Calculation 2 2 24" xfId="224" xr:uid="{00000000-0005-0000-0000-000059000000}"/>
    <cellStyle name="Calculation 2 2 24 2" xfId="225" xr:uid="{00000000-0005-0000-0000-00005A000000}"/>
    <cellStyle name="Calculation 2 2 25" xfId="226" xr:uid="{00000000-0005-0000-0000-00005B000000}"/>
    <cellStyle name="Calculation 2 2 25 2" xfId="227" xr:uid="{00000000-0005-0000-0000-00005C000000}"/>
    <cellStyle name="Calculation 2 2 26" xfId="228" xr:uid="{00000000-0005-0000-0000-00005D000000}"/>
    <cellStyle name="Calculation 2 2 26 2" xfId="229" xr:uid="{00000000-0005-0000-0000-00005E000000}"/>
    <cellStyle name="Calculation 2 2 27" xfId="230" xr:uid="{00000000-0005-0000-0000-00005F000000}"/>
    <cellStyle name="Calculation 2 2 27 2" xfId="231" xr:uid="{00000000-0005-0000-0000-000060000000}"/>
    <cellStyle name="Calculation 2 2 28" xfId="232" xr:uid="{00000000-0005-0000-0000-000061000000}"/>
    <cellStyle name="Calculation 2 2 28 2" xfId="233" xr:uid="{00000000-0005-0000-0000-000062000000}"/>
    <cellStyle name="Calculation 2 2 29" xfId="234" xr:uid="{00000000-0005-0000-0000-000063000000}"/>
    <cellStyle name="Calculation 2 2 29 2" xfId="235" xr:uid="{00000000-0005-0000-0000-000064000000}"/>
    <cellStyle name="Calculation 2 2 3" xfId="236" xr:uid="{00000000-0005-0000-0000-000065000000}"/>
    <cellStyle name="Calculation 2 2 3 2" xfId="237" xr:uid="{00000000-0005-0000-0000-000066000000}"/>
    <cellStyle name="Calculation 2 2 30" xfId="238" xr:uid="{00000000-0005-0000-0000-000067000000}"/>
    <cellStyle name="Calculation 2 2 30 2" xfId="239" xr:uid="{00000000-0005-0000-0000-000068000000}"/>
    <cellStyle name="Calculation 2 2 31" xfId="240" xr:uid="{00000000-0005-0000-0000-000069000000}"/>
    <cellStyle name="Calculation 2 2 31 2" xfId="241" xr:uid="{00000000-0005-0000-0000-00006A000000}"/>
    <cellStyle name="Calculation 2 2 32" xfId="242" xr:uid="{00000000-0005-0000-0000-00006B000000}"/>
    <cellStyle name="Calculation 2 2 32 2" xfId="243" xr:uid="{00000000-0005-0000-0000-00006C000000}"/>
    <cellStyle name="Calculation 2 2 33" xfId="244" xr:uid="{00000000-0005-0000-0000-00006D000000}"/>
    <cellStyle name="Calculation 2 2 33 2" xfId="245" xr:uid="{00000000-0005-0000-0000-00006E000000}"/>
    <cellStyle name="Calculation 2 2 34" xfId="246" xr:uid="{00000000-0005-0000-0000-00006F000000}"/>
    <cellStyle name="Calculation 2 2 34 2" xfId="247" xr:uid="{00000000-0005-0000-0000-000070000000}"/>
    <cellStyle name="Calculation 2 2 35" xfId="248" xr:uid="{00000000-0005-0000-0000-000071000000}"/>
    <cellStyle name="Calculation 2 2 35 2" xfId="249" xr:uid="{00000000-0005-0000-0000-000072000000}"/>
    <cellStyle name="Calculation 2 2 36" xfId="250" xr:uid="{00000000-0005-0000-0000-000073000000}"/>
    <cellStyle name="Calculation 2 2 36 2" xfId="251" xr:uid="{00000000-0005-0000-0000-000074000000}"/>
    <cellStyle name="Calculation 2 2 37" xfId="252" xr:uid="{00000000-0005-0000-0000-000075000000}"/>
    <cellStyle name="Calculation 2 2 37 2" xfId="253" xr:uid="{00000000-0005-0000-0000-000076000000}"/>
    <cellStyle name="Calculation 2 2 38" xfId="254" xr:uid="{00000000-0005-0000-0000-000077000000}"/>
    <cellStyle name="Calculation 2 2 38 2" xfId="255" xr:uid="{00000000-0005-0000-0000-000078000000}"/>
    <cellStyle name="Calculation 2 2 39" xfId="256" xr:uid="{00000000-0005-0000-0000-000079000000}"/>
    <cellStyle name="Calculation 2 2 39 2" xfId="257" xr:uid="{00000000-0005-0000-0000-00007A000000}"/>
    <cellStyle name="Calculation 2 2 4" xfId="258" xr:uid="{00000000-0005-0000-0000-00007B000000}"/>
    <cellStyle name="Calculation 2 2 4 2" xfId="259" xr:uid="{00000000-0005-0000-0000-00007C000000}"/>
    <cellStyle name="Calculation 2 2 40" xfId="260" xr:uid="{00000000-0005-0000-0000-00007D000000}"/>
    <cellStyle name="Calculation 2 2 40 2" xfId="261" xr:uid="{00000000-0005-0000-0000-00007E000000}"/>
    <cellStyle name="Calculation 2 2 41" xfId="262" xr:uid="{00000000-0005-0000-0000-00007F000000}"/>
    <cellStyle name="Calculation 2 2 41 2" xfId="263" xr:uid="{00000000-0005-0000-0000-000080000000}"/>
    <cellStyle name="Calculation 2 2 42" xfId="264" xr:uid="{00000000-0005-0000-0000-000081000000}"/>
    <cellStyle name="Calculation 2 2 42 2" xfId="265" xr:uid="{00000000-0005-0000-0000-000082000000}"/>
    <cellStyle name="Calculation 2 2 43" xfId="266" xr:uid="{00000000-0005-0000-0000-000083000000}"/>
    <cellStyle name="Calculation 2 2 43 2" xfId="267" xr:uid="{00000000-0005-0000-0000-000084000000}"/>
    <cellStyle name="Calculation 2 2 44" xfId="268" xr:uid="{00000000-0005-0000-0000-000085000000}"/>
    <cellStyle name="Calculation 2 2 44 2" xfId="269" xr:uid="{00000000-0005-0000-0000-000086000000}"/>
    <cellStyle name="Calculation 2 2 45" xfId="270" xr:uid="{00000000-0005-0000-0000-000087000000}"/>
    <cellStyle name="Calculation 2 2 45 2" xfId="271" xr:uid="{00000000-0005-0000-0000-000088000000}"/>
    <cellStyle name="Calculation 2 2 46" xfId="272" xr:uid="{00000000-0005-0000-0000-000089000000}"/>
    <cellStyle name="Calculation 2 2 46 2" xfId="273" xr:uid="{00000000-0005-0000-0000-00008A000000}"/>
    <cellStyle name="Calculation 2 2 47" xfId="274" xr:uid="{00000000-0005-0000-0000-00008B000000}"/>
    <cellStyle name="Calculation 2 2 47 2" xfId="275" xr:uid="{00000000-0005-0000-0000-00008C000000}"/>
    <cellStyle name="Calculation 2 2 48" xfId="276" xr:uid="{00000000-0005-0000-0000-00008D000000}"/>
    <cellStyle name="Calculation 2 2 48 2" xfId="277" xr:uid="{00000000-0005-0000-0000-00008E000000}"/>
    <cellStyle name="Calculation 2 2 49" xfId="278" xr:uid="{00000000-0005-0000-0000-00008F000000}"/>
    <cellStyle name="Calculation 2 2 49 2" xfId="279" xr:uid="{00000000-0005-0000-0000-000090000000}"/>
    <cellStyle name="Calculation 2 2 5" xfId="280" xr:uid="{00000000-0005-0000-0000-000091000000}"/>
    <cellStyle name="Calculation 2 2 5 2" xfId="281" xr:uid="{00000000-0005-0000-0000-000092000000}"/>
    <cellStyle name="Calculation 2 2 50" xfId="282" xr:uid="{00000000-0005-0000-0000-000093000000}"/>
    <cellStyle name="Calculation 2 2 50 2" xfId="283" xr:uid="{00000000-0005-0000-0000-000094000000}"/>
    <cellStyle name="Calculation 2 2 51" xfId="284" xr:uid="{00000000-0005-0000-0000-000095000000}"/>
    <cellStyle name="Calculation 2 2 51 2" xfId="285" xr:uid="{00000000-0005-0000-0000-000096000000}"/>
    <cellStyle name="Calculation 2 2 52" xfId="286" xr:uid="{00000000-0005-0000-0000-000097000000}"/>
    <cellStyle name="Calculation 2 2 52 2" xfId="287" xr:uid="{00000000-0005-0000-0000-000098000000}"/>
    <cellStyle name="Calculation 2 2 53" xfId="288" xr:uid="{00000000-0005-0000-0000-000099000000}"/>
    <cellStyle name="Calculation 2 2 54" xfId="289" xr:uid="{00000000-0005-0000-0000-00009A000000}"/>
    <cellStyle name="Calculation 2 2 55" xfId="290" xr:uid="{00000000-0005-0000-0000-00009B000000}"/>
    <cellStyle name="Calculation 2 2 56" xfId="291" xr:uid="{00000000-0005-0000-0000-00009C000000}"/>
    <cellStyle name="Calculation 2 2 57" xfId="292" xr:uid="{00000000-0005-0000-0000-00009D000000}"/>
    <cellStyle name="Calculation 2 2 6" xfId="293" xr:uid="{00000000-0005-0000-0000-00009E000000}"/>
    <cellStyle name="Calculation 2 2 6 2" xfId="294" xr:uid="{00000000-0005-0000-0000-00009F000000}"/>
    <cellStyle name="Calculation 2 2 7" xfId="295" xr:uid="{00000000-0005-0000-0000-0000A0000000}"/>
    <cellStyle name="Calculation 2 2 7 2" xfId="296" xr:uid="{00000000-0005-0000-0000-0000A1000000}"/>
    <cellStyle name="Calculation 2 2 8" xfId="297" xr:uid="{00000000-0005-0000-0000-0000A2000000}"/>
    <cellStyle name="Calculation 2 2 8 2" xfId="298" xr:uid="{00000000-0005-0000-0000-0000A3000000}"/>
    <cellStyle name="Calculation 2 2 9" xfId="299" xr:uid="{00000000-0005-0000-0000-0000A4000000}"/>
    <cellStyle name="Calculation 2 2 9 2" xfId="300" xr:uid="{00000000-0005-0000-0000-0000A5000000}"/>
    <cellStyle name="Calculation 2 20" xfId="301" xr:uid="{00000000-0005-0000-0000-0000A6000000}"/>
    <cellStyle name="Calculation 2 20 2" xfId="302" xr:uid="{00000000-0005-0000-0000-0000A7000000}"/>
    <cellStyle name="Calculation 2 21" xfId="303" xr:uid="{00000000-0005-0000-0000-0000A8000000}"/>
    <cellStyle name="Calculation 2 21 2" xfId="304" xr:uid="{00000000-0005-0000-0000-0000A9000000}"/>
    <cellStyle name="Calculation 2 22" xfId="305" xr:uid="{00000000-0005-0000-0000-0000AA000000}"/>
    <cellStyle name="Calculation 2 22 2" xfId="306" xr:uid="{00000000-0005-0000-0000-0000AB000000}"/>
    <cellStyle name="Calculation 2 23" xfId="307" xr:uid="{00000000-0005-0000-0000-0000AC000000}"/>
    <cellStyle name="Calculation 2 23 2" xfId="308" xr:uid="{00000000-0005-0000-0000-0000AD000000}"/>
    <cellStyle name="Calculation 2 24" xfId="309" xr:uid="{00000000-0005-0000-0000-0000AE000000}"/>
    <cellStyle name="Calculation 2 24 2" xfId="310" xr:uid="{00000000-0005-0000-0000-0000AF000000}"/>
    <cellStyle name="Calculation 2 25" xfId="311" xr:uid="{00000000-0005-0000-0000-0000B0000000}"/>
    <cellStyle name="Calculation 2 25 2" xfId="312" xr:uid="{00000000-0005-0000-0000-0000B1000000}"/>
    <cellStyle name="Calculation 2 26" xfId="313" xr:uid="{00000000-0005-0000-0000-0000B2000000}"/>
    <cellStyle name="Calculation 2 26 2" xfId="314" xr:uid="{00000000-0005-0000-0000-0000B3000000}"/>
    <cellStyle name="Calculation 2 27" xfId="315" xr:uid="{00000000-0005-0000-0000-0000B4000000}"/>
    <cellStyle name="Calculation 2 27 2" xfId="316" xr:uid="{00000000-0005-0000-0000-0000B5000000}"/>
    <cellStyle name="Calculation 2 28" xfId="317" xr:uid="{00000000-0005-0000-0000-0000B6000000}"/>
    <cellStyle name="Calculation 2 28 2" xfId="318" xr:uid="{00000000-0005-0000-0000-0000B7000000}"/>
    <cellStyle name="Calculation 2 29" xfId="319" xr:uid="{00000000-0005-0000-0000-0000B8000000}"/>
    <cellStyle name="Calculation 2 29 2" xfId="320" xr:uid="{00000000-0005-0000-0000-0000B9000000}"/>
    <cellStyle name="Calculation 2 3" xfId="321" xr:uid="{00000000-0005-0000-0000-0000BA000000}"/>
    <cellStyle name="Calculation 2 3 2" xfId="322" xr:uid="{00000000-0005-0000-0000-0000BB000000}"/>
    <cellStyle name="Calculation 2 30" xfId="323" xr:uid="{00000000-0005-0000-0000-0000BC000000}"/>
    <cellStyle name="Calculation 2 30 2" xfId="324" xr:uid="{00000000-0005-0000-0000-0000BD000000}"/>
    <cellStyle name="Calculation 2 31" xfId="325" xr:uid="{00000000-0005-0000-0000-0000BE000000}"/>
    <cellStyle name="Calculation 2 31 2" xfId="326" xr:uid="{00000000-0005-0000-0000-0000BF000000}"/>
    <cellStyle name="Calculation 2 32" xfId="327" xr:uid="{00000000-0005-0000-0000-0000C0000000}"/>
    <cellStyle name="Calculation 2 32 2" xfId="328" xr:uid="{00000000-0005-0000-0000-0000C1000000}"/>
    <cellStyle name="Calculation 2 33" xfId="329" xr:uid="{00000000-0005-0000-0000-0000C2000000}"/>
    <cellStyle name="Calculation 2 33 2" xfId="330" xr:uid="{00000000-0005-0000-0000-0000C3000000}"/>
    <cellStyle name="Calculation 2 34" xfId="331" xr:uid="{00000000-0005-0000-0000-0000C4000000}"/>
    <cellStyle name="Calculation 2 34 2" xfId="332" xr:uid="{00000000-0005-0000-0000-0000C5000000}"/>
    <cellStyle name="Calculation 2 35" xfId="333" xr:uid="{00000000-0005-0000-0000-0000C6000000}"/>
    <cellStyle name="Calculation 2 35 2" xfId="334" xr:uid="{00000000-0005-0000-0000-0000C7000000}"/>
    <cellStyle name="Calculation 2 36" xfId="335" xr:uid="{00000000-0005-0000-0000-0000C8000000}"/>
    <cellStyle name="Calculation 2 36 2" xfId="336" xr:uid="{00000000-0005-0000-0000-0000C9000000}"/>
    <cellStyle name="Calculation 2 37" xfId="337" xr:uid="{00000000-0005-0000-0000-0000CA000000}"/>
    <cellStyle name="Calculation 2 37 2" xfId="338" xr:uid="{00000000-0005-0000-0000-0000CB000000}"/>
    <cellStyle name="Calculation 2 38" xfId="339" xr:uid="{00000000-0005-0000-0000-0000CC000000}"/>
    <cellStyle name="Calculation 2 38 2" xfId="340" xr:uid="{00000000-0005-0000-0000-0000CD000000}"/>
    <cellStyle name="Calculation 2 39" xfId="341" xr:uid="{00000000-0005-0000-0000-0000CE000000}"/>
    <cellStyle name="Calculation 2 39 2" xfId="342" xr:uid="{00000000-0005-0000-0000-0000CF000000}"/>
    <cellStyle name="Calculation 2 4" xfId="343" xr:uid="{00000000-0005-0000-0000-0000D0000000}"/>
    <cellStyle name="Calculation 2 4 2" xfId="344" xr:uid="{00000000-0005-0000-0000-0000D1000000}"/>
    <cellStyle name="Calculation 2 40" xfId="345" xr:uid="{00000000-0005-0000-0000-0000D2000000}"/>
    <cellStyle name="Calculation 2 40 2" xfId="346" xr:uid="{00000000-0005-0000-0000-0000D3000000}"/>
    <cellStyle name="Calculation 2 41" xfId="347" xr:uid="{00000000-0005-0000-0000-0000D4000000}"/>
    <cellStyle name="Calculation 2 41 2" xfId="348" xr:uid="{00000000-0005-0000-0000-0000D5000000}"/>
    <cellStyle name="Calculation 2 42" xfId="349" xr:uid="{00000000-0005-0000-0000-0000D6000000}"/>
    <cellStyle name="Calculation 2 42 2" xfId="350" xr:uid="{00000000-0005-0000-0000-0000D7000000}"/>
    <cellStyle name="Calculation 2 43" xfId="351" xr:uid="{00000000-0005-0000-0000-0000D8000000}"/>
    <cellStyle name="Calculation 2 43 2" xfId="352" xr:uid="{00000000-0005-0000-0000-0000D9000000}"/>
    <cellStyle name="Calculation 2 44" xfId="353" xr:uid="{00000000-0005-0000-0000-0000DA000000}"/>
    <cellStyle name="Calculation 2 44 2" xfId="354" xr:uid="{00000000-0005-0000-0000-0000DB000000}"/>
    <cellStyle name="Calculation 2 45" xfId="355" xr:uid="{00000000-0005-0000-0000-0000DC000000}"/>
    <cellStyle name="Calculation 2 45 2" xfId="356" xr:uid="{00000000-0005-0000-0000-0000DD000000}"/>
    <cellStyle name="Calculation 2 46" xfId="357" xr:uid="{00000000-0005-0000-0000-0000DE000000}"/>
    <cellStyle name="Calculation 2 46 2" xfId="358" xr:uid="{00000000-0005-0000-0000-0000DF000000}"/>
    <cellStyle name="Calculation 2 47" xfId="359" xr:uid="{00000000-0005-0000-0000-0000E0000000}"/>
    <cellStyle name="Calculation 2 47 2" xfId="360" xr:uid="{00000000-0005-0000-0000-0000E1000000}"/>
    <cellStyle name="Calculation 2 48" xfId="361" xr:uid="{00000000-0005-0000-0000-0000E2000000}"/>
    <cellStyle name="Calculation 2 48 2" xfId="362" xr:uid="{00000000-0005-0000-0000-0000E3000000}"/>
    <cellStyle name="Calculation 2 49" xfId="363" xr:uid="{00000000-0005-0000-0000-0000E4000000}"/>
    <cellStyle name="Calculation 2 49 2" xfId="364" xr:uid="{00000000-0005-0000-0000-0000E5000000}"/>
    <cellStyle name="Calculation 2 5" xfId="365" xr:uid="{00000000-0005-0000-0000-0000E6000000}"/>
    <cellStyle name="Calculation 2 5 2" xfId="366" xr:uid="{00000000-0005-0000-0000-0000E7000000}"/>
    <cellStyle name="Calculation 2 50" xfId="367" xr:uid="{00000000-0005-0000-0000-0000E8000000}"/>
    <cellStyle name="Calculation 2 50 2" xfId="368" xr:uid="{00000000-0005-0000-0000-0000E9000000}"/>
    <cellStyle name="Calculation 2 51" xfId="369" xr:uid="{00000000-0005-0000-0000-0000EA000000}"/>
    <cellStyle name="Calculation 2 51 2" xfId="370" xr:uid="{00000000-0005-0000-0000-0000EB000000}"/>
    <cellStyle name="Calculation 2 52" xfId="371" xr:uid="{00000000-0005-0000-0000-0000EC000000}"/>
    <cellStyle name="Calculation 2 52 2" xfId="372" xr:uid="{00000000-0005-0000-0000-0000ED000000}"/>
    <cellStyle name="Calculation 2 53" xfId="373" xr:uid="{00000000-0005-0000-0000-0000EE000000}"/>
    <cellStyle name="Calculation 2 53 2" xfId="374" xr:uid="{00000000-0005-0000-0000-0000EF000000}"/>
    <cellStyle name="Calculation 2 54" xfId="375" xr:uid="{00000000-0005-0000-0000-0000F0000000}"/>
    <cellStyle name="Calculation 2 55" xfId="376" xr:uid="{00000000-0005-0000-0000-0000F1000000}"/>
    <cellStyle name="Calculation 2 56" xfId="377" xr:uid="{00000000-0005-0000-0000-0000F2000000}"/>
    <cellStyle name="Calculation 2 57" xfId="378" xr:uid="{00000000-0005-0000-0000-0000F3000000}"/>
    <cellStyle name="Calculation 2 58" xfId="379" xr:uid="{00000000-0005-0000-0000-0000F4000000}"/>
    <cellStyle name="Calculation 2 6" xfId="380" xr:uid="{00000000-0005-0000-0000-0000F5000000}"/>
    <cellStyle name="Calculation 2 6 2" xfId="381" xr:uid="{00000000-0005-0000-0000-0000F6000000}"/>
    <cellStyle name="Calculation 2 7" xfId="382" xr:uid="{00000000-0005-0000-0000-0000F7000000}"/>
    <cellStyle name="Calculation 2 7 2" xfId="383" xr:uid="{00000000-0005-0000-0000-0000F8000000}"/>
    <cellStyle name="Calculation 2 8" xfId="384" xr:uid="{00000000-0005-0000-0000-0000F9000000}"/>
    <cellStyle name="Calculation 2 8 2" xfId="385" xr:uid="{00000000-0005-0000-0000-0000FA000000}"/>
    <cellStyle name="Calculation 2 9" xfId="386" xr:uid="{00000000-0005-0000-0000-0000FB000000}"/>
    <cellStyle name="Calculation 2 9 2" xfId="387" xr:uid="{00000000-0005-0000-0000-0000FC000000}"/>
    <cellStyle name="Check Cell 2" xfId="46" xr:uid="{00000000-0005-0000-0000-0000FD000000}"/>
    <cellStyle name="Comma" xfId="1" builtinId="3"/>
    <cellStyle name="Comma 19" xfId="47" xr:uid="{00000000-0005-0000-0000-0000FF000000}"/>
    <cellStyle name="Comma 2" xfId="48" xr:uid="{00000000-0005-0000-0000-000000010000}"/>
    <cellStyle name="Comma 2 10" xfId="49" xr:uid="{00000000-0005-0000-0000-000001010000}"/>
    <cellStyle name="Comma 2 11" xfId="50" xr:uid="{00000000-0005-0000-0000-000002010000}"/>
    <cellStyle name="Comma 2 12" xfId="51" xr:uid="{00000000-0005-0000-0000-000003010000}"/>
    <cellStyle name="Comma 2 13" xfId="52" xr:uid="{00000000-0005-0000-0000-000004010000}"/>
    <cellStyle name="Comma 2 14" xfId="53" xr:uid="{00000000-0005-0000-0000-000005010000}"/>
    <cellStyle name="Comma 2 15" xfId="54" xr:uid="{00000000-0005-0000-0000-000006010000}"/>
    <cellStyle name="Comma 2 16" xfId="55" xr:uid="{00000000-0005-0000-0000-000007010000}"/>
    <cellStyle name="Comma 2 17" xfId="56" xr:uid="{00000000-0005-0000-0000-000008010000}"/>
    <cellStyle name="Comma 2 2" xfId="57" xr:uid="{00000000-0005-0000-0000-000009010000}"/>
    <cellStyle name="Comma 2 2 2" xfId="58" xr:uid="{00000000-0005-0000-0000-00000A010000}"/>
    <cellStyle name="Comma 2 2 3" xfId="59" xr:uid="{00000000-0005-0000-0000-00000B010000}"/>
    <cellStyle name="Comma 2 2 4" xfId="60" xr:uid="{00000000-0005-0000-0000-00000C010000}"/>
    <cellStyle name="Comma 2 2 5" xfId="61" xr:uid="{00000000-0005-0000-0000-00000D010000}"/>
    <cellStyle name="Comma 2 3" xfId="62" xr:uid="{00000000-0005-0000-0000-00000E010000}"/>
    <cellStyle name="Comma 2 3 2" xfId="63" xr:uid="{00000000-0005-0000-0000-00000F010000}"/>
    <cellStyle name="Comma 2 4" xfId="64" xr:uid="{00000000-0005-0000-0000-000010010000}"/>
    <cellStyle name="Comma 2 5" xfId="65" xr:uid="{00000000-0005-0000-0000-000011010000}"/>
    <cellStyle name="Comma 2 6" xfId="66" xr:uid="{00000000-0005-0000-0000-000012010000}"/>
    <cellStyle name="Comma 2 7" xfId="67" xr:uid="{00000000-0005-0000-0000-000013010000}"/>
    <cellStyle name="Comma 2 8" xfId="68" xr:uid="{00000000-0005-0000-0000-000014010000}"/>
    <cellStyle name="Comma 2 9" xfId="69" xr:uid="{00000000-0005-0000-0000-000015010000}"/>
    <cellStyle name="Comma 3" xfId="70" xr:uid="{00000000-0005-0000-0000-000016010000}"/>
    <cellStyle name="Comma 3 2" xfId="71" xr:uid="{00000000-0005-0000-0000-000017010000}"/>
    <cellStyle name="Comma 4" xfId="72" xr:uid="{00000000-0005-0000-0000-000018010000}"/>
    <cellStyle name="Comma 4 2" xfId="73" xr:uid="{00000000-0005-0000-0000-000019010000}"/>
    <cellStyle name="Comma 5" xfId="1265" xr:uid="{00000000-0005-0000-0000-00001A010000}"/>
    <cellStyle name="Currency" xfId="2" builtinId="4"/>
    <cellStyle name="Currency 2" xfId="74" xr:uid="{00000000-0005-0000-0000-00001C010000}"/>
    <cellStyle name="Currency 2 2" xfId="75" xr:uid="{00000000-0005-0000-0000-00001D010000}"/>
    <cellStyle name="Currency 2 3" xfId="76" xr:uid="{00000000-0005-0000-0000-00001E010000}"/>
    <cellStyle name="Currency 3" xfId="77" xr:uid="{00000000-0005-0000-0000-00001F010000}"/>
    <cellStyle name="Currency 4" xfId="78" xr:uid="{00000000-0005-0000-0000-000020010000}"/>
    <cellStyle name="Currency 5" xfId="1267" xr:uid="{00000000-0005-0000-0000-000021010000}"/>
    <cellStyle name="Explanatory Text 2" xfId="79" xr:uid="{00000000-0005-0000-0000-000022010000}"/>
    <cellStyle name="Good 2" xfId="80" xr:uid="{00000000-0005-0000-0000-000023010000}"/>
    <cellStyle name="Heading 1 2" xfId="81" xr:uid="{00000000-0005-0000-0000-000024010000}"/>
    <cellStyle name="Heading 2 2" xfId="82" xr:uid="{00000000-0005-0000-0000-000025010000}"/>
    <cellStyle name="Heading 3 2" xfId="83" xr:uid="{00000000-0005-0000-0000-000026010000}"/>
    <cellStyle name="Heading 4 2" xfId="84" xr:uid="{00000000-0005-0000-0000-000027010000}"/>
    <cellStyle name="Hyperlink 2" xfId="85" xr:uid="{00000000-0005-0000-0000-000028010000}"/>
    <cellStyle name="Hyperlink 2 2" xfId="388" xr:uid="{00000000-0005-0000-0000-000029010000}"/>
    <cellStyle name="Hyperlink 2 3" xfId="389" xr:uid="{00000000-0005-0000-0000-00002A010000}"/>
    <cellStyle name="Input 2" xfId="86" xr:uid="{00000000-0005-0000-0000-00002B010000}"/>
    <cellStyle name="Input 2 10" xfId="390" xr:uid="{00000000-0005-0000-0000-00002C010000}"/>
    <cellStyle name="Input 2 10 2" xfId="391" xr:uid="{00000000-0005-0000-0000-00002D010000}"/>
    <cellStyle name="Input 2 11" xfId="392" xr:uid="{00000000-0005-0000-0000-00002E010000}"/>
    <cellStyle name="Input 2 11 2" xfId="393" xr:uid="{00000000-0005-0000-0000-00002F010000}"/>
    <cellStyle name="Input 2 12" xfId="394" xr:uid="{00000000-0005-0000-0000-000030010000}"/>
    <cellStyle name="Input 2 12 2" xfId="395" xr:uid="{00000000-0005-0000-0000-000031010000}"/>
    <cellStyle name="Input 2 13" xfId="396" xr:uid="{00000000-0005-0000-0000-000032010000}"/>
    <cellStyle name="Input 2 13 2" xfId="397" xr:uid="{00000000-0005-0000-0000-000033010000}"/>
    <cellStyle name="Input 2 14" xfId="398" xr:uid="{00000000-0005-0000-0000-000034010000}"/>
    <cellStyle name="Input 2 14 2" xfId="399" xr:uid="{00000000-0005-0000-0000-000035010000}"/>
    <cellStyle name="Input 2 15" xfId="400" xr:uid="{00000000-0005-0000-0000-000036010000}"/>
    <cellStyle name="Input 2 15 2" xfId="401" xr:uid="{00000000-0005-0000-0000-000037010000}"/>
    <cellStyle name="Input 2 16" xfId="402" xr:uid="{00000000-0005-0000-0000-000038010000}"/>
    <cellStyle name="Input 2 16 2" xfId="403" xr:uid="{00000000-0005-0000-0000-000039010000}"/>
    <cellStyle name="Input 2 17" xfId="404" xr:uid="{00000000-0005-0000-0000-00003A010000}"/>
    <cellStyle name="Input 2 17 2" xfId="405" xr:uid="{00000000-0005-0000-0000-00003B010000}"/>
    <cellStyle name="Input 2 18" xfId="406" xr:uid="{00000000-0005-0000-0000-00003C010000}"/>
    <cellStyle name="Input 2 18 2" xfId="407" xr:uid="{00000000-0005-0000-0000-00003D010000}"/>
    <cellStyle name="Input 2 19" xfId="408" xr:uid="{00000000-0005-0000-0000-00003E010000}"/>
    <cellStyle name="Input 2 19 2" xfId="409" xr:uid="{00000000-0005-0000-0000-00003F010000}"/>
    <cellStyle name="Input 2 2" xfId="87" xr:uid="{00000000-0005-0000-0000-000040010000}"/>
    <cellStyle name="Input 2 2 10" xfId="410" xr:uid="{00000000-0005-0000-0000-000041010000}"/>
    <cellStyle name="Input 2 2 10 2" xfId="411" xr:uid="{00000000-0005-0000-0000-000042010000}"/>
    <cellStyle name="Input 2 2 11" xfId="412" xr:uid="{00000000-0005-0000-0000-000043010000}"/>
    <cellStyle name="Input 2 2 11 2" xfId="413" xr:uid="{00000000-0005-0000-0000-000044010000}"/>
    <cellStyle name="Input 2 2 12" xfId="414" xr:uid="{00000000-0005-0000-0000-000045010000}"/>
    <cellStyle name="Input 2 2 12 2" xfId="415" xr:uid="{00000000-0005-0000-0000-000046010000}"/>
    <cellStyle name="Input 2 2 13" xfId="416" xr:uid="{00000000-0005-0000-0000-000047010000}"/>
    <cellStyle name="Input 2 2 13 2" xfId="417" xr:uid="{00000000-0005-0000-0000-000048010000}"/>
    <cellStyle name="Input 2 2 14" xfId="418" xr:uid="{00000000-0005-0000-0000-000049010000}"/>
    <cellStyle name="Input 2 2 14 2" xfId="419" xr:uid="{00000000-0005-0000-0000-00004A010000}"/>
    <cellStyle name="Input 2 2 15" xfId="420" xr:uid="{00000000-0005-0000-0000-00004B010000}"/>
    <cellStyle name="Input 2 2 15 2" xfId="421" xr:uid="{00000000-0005-0000-0000-00004C010000}"/>
    <cellStyle name="Input 2 2 16" xfId="422" xr:uid="{00000000-0005-0000-0000-00004D010000}"/>
    <cellStyle name="Input 2 2 16 2" xfId="423" xr:uid="{00000000-0005-0000-0000-00004E010000}"/>
    <cellStyle name="Input 2 2 17" xfId="424" xr:uid="{00000000-0005-0000-0000-00004F010000}"/>
    <cellStyle name="Input 2 2 17 2" xfId="425" xr:uid="{00000000-0005-0000-0000-000050010000}"/>
    <cellStyle name="Input 2 2 18" xfId="426" xr:uid="{00000000-0005-0000-0000-000051010000}"/>
    <cellStyle name="Input 2 2 18 2" xfId="427" xr:uid="{00000000-0005-0000-0000-000052010000}"/>
    <cellStyle name="Input 2 2 19" xfId="428" xr:uid="{00000000-0005-0000-0000-000053010000}"/>
    <cellStyle name="Input 2 2 19 2" xfId="429" xr:uid="{00000000-0005-0000-0000-000054010000}"/>
    <cellStyle name="Input 2 2 2" xfId="430" xr:uid="{00000000-0005-0000-0000-000055010000}"/>
    <cellStyle name="Input 2 2 2 2" xfId="431" xr:uid="{00000000-0005-0000-0000-000056010000}"/>
    <cellStyle name="Input 2 2 20" xfId="432" xr:uid="{00000000-0005-0000-0000-000057010000}"/>
    <cellStyle name="Input 2 2 20 2" xfId="433" xr:uid="{00000000-0005-0000-0000-000058010000}"/>
    <cellStyle name="Input 2 2 21" xfId="434" xr:uid="{00000000-0005-0000-0000-000059010000}"/>
    <cellStyle name="Input 2 2 21 2" xfId="435" xr:uid="{00000000-0005-0000-0000-00005A010000}"/>
    <cellStyle name="Input 2 2 22" xfId="436" xr:uid="{00000000-0005-0000-0000-00005B010000}"/>
    <cellStyle name="Input 2 2 22 2" xfId="437" xr:uid="{00000000-0005-0000-0000-00005C010000}"/>
    <cellStyle name="Input 2 2 23" xfId="438" xr:uid="{00000000-0005-0000-0000-00005D010000}"/>
    <cellStyle name="Input 2 2 23 2" xfId="439" xr:uid="{00000000-0005-0000-0000-00005E010000}"/>
    <cellStyle name="Input 2 2 24" xfId="440" xr:uid="{00000000-0005-0000-0000-00005F010000}"/>
    <cellStyle name="Input 2 2 24 2" xfId="441" xr:uid="{00000000-0005-0000-0000-000060010000}"/>
    <cellStyle name="Input 2 2 25" xfId="442" xr:uid="{00000000-0005-0000-0000-000061010000}"/>
    <cellStyle name="Input 2 2 25 2" xfId="443" xr:uid="{00000000-0005-0000-0000-000062010000}"/>
    <cellStyle name="Input 2 2 26" xfId="444" xr:uid="{00000000-0005-0000-0000-000063010000}"/>
    <cellStyle name="Input 2 2 26 2" xfId="445" xr:uid="{00000000-0005-0000-0000-000064010000}"/>
    <cellStyle name="Input 2 2 27" xfId="446" xr:uid="{00000000-0005-0000-0000-000065010000}"/>
    <cellStyle name="Input 2 2 27 2" xfId="447" xr:uid="{00000000-0005-0000-0000-000066010000}"/>
    <cellStyle name="Input 2 2 28" xfId="448" xr:uid="{00000000-0005-0000-0000-000067010000}"/>
    <cellStyle name="Input 2 2 28 2" xfId="449" xr:uid="{00000000-0005-0000-0000-000068010000}"/>
    <cellStyle name="Input 2 2 29" xfId="450" xr:uid="{00000000-0005-0000-0000-000069010000}"/>
    <cellStyle name="Input 2 2 29 2" xfId="451" xr:uid="{00000000-0005-0000-0000-00006A010000}"/>
    <cellStyle name="Input 2 2 3" xfId="452" xr:uid="{00000000-0005-0000-0000-00006B010000}"/>
    <cellStyle name="Input 2 2 3 2" xfId="453" xr:uid="{00000000-0005-0000-0000-00006C010000}"/>
    <cellStyle name="Input 2 2 30" xfId="454" xr:uid="{00000000-0005-0000-0000-00006D010000}"/>
    <cellStyle name="Input 2 2 30 2" xfId="455" xr:uid="{00000000-0005-0000-0000-00006E010000}"/>
    <cellStyle name="Input 2 2 31" xfId="456" xr:uid="{00000000-0005-0000-0000-00006F010000}"/>
    <cellStyle name="Input 2 2 31 2" xfId="457" xr:uid="{00000000-0005-0000-0000-000070010000}"/>
    <cellStyle name="Input 2 2 32" xfId="458" xr:uid="{00000000-0005-0000-0000-000071010000}"/>
    <cellStyle name="Input 2 2 32 2" xfId="459" xr:uid="{00000000-0005-0000-0000-000072010000}"/>
    <cellStyle name="Input 2 2 33" xfId="460" xr:uid="{00000000-0005-0000-0000-000073010000}"/>
    <cellStyle name="Input 2 2 33 2" xfId="461" xr:uid="{00000000-0005-0000-0000-000074010000}"/>
    <cellStyle name="Input 2 2 34" xfId="462" xr:uid="{00000000-0005-0000-0000-000075010000}"/>
    <cellStyle name="Input 2 2 34 2" xfId="463" xr:uid="{00000000-0005-0000-0000-000076010000}"/>
    <cellStyle name="Input 2 2 35" xfId="464" xr:uid="{00000000-0005-0000-0000-000077010000}"/>
    <cellStyle name="Input 2 2 35 2" xfId="465" xr:uid="{00000000-0005-0000-0000-000078010000}"/>
    <cellStyle name="Input 2 2 36" xfId="466" xr:uid="{00000000-0005-0000-0000-000079010000}"/>
    <cellStyle name="Input 2 2 36 2" xfId="467" xr:uid="{00000000-0005-0000-0000-00007A010000}"/>
    <cellStyle name="Input 2 2 37" xfId="468" xr:uid="{00000000-0005-0000-0000-00007B010000}"/>
    <cellStyle name="Input 2 2 37 2" xfId="469" xr:uid="{00000000-0005-0000-0000-00007C010000}"/>
    <cellStyle name="Input 2 2 38" xfId="470" xr:uid="{00000000-0005-0000-0000-00007D010000}"/>
    <cellStyle name="Input 2 2 38 2" xfId="471" xr:uid="{00000000-0005-0000-0000-00007E010000}"/>
    <cellStyle name="Input 2 2 39" xfId="472" xr:uid="{00000000-0005-0000-0000-00007F010000}"/>
    <cellStyle name="Input 2 2 39 2" xfId="473" xr:uid="{00000000-0005-0000-0000-000080010000}"/>
    <cellStyle name="Input 2 2 4" xfId="474" xr:uid="{00000000-0005-0000-0000-000081010000}"/>
    <cellStyle name="Input 2 2 4 2" xfId="475" xr:uid="{00000000-0005-0000-0000-000082010000}"/>
    <cellStyle name="Input 2 2 40" xfId="476" xr:uid="{00000000-0005-0000-0000-000083010000}"/>
    <cellStyle name="Input 2 2 40 2" xfId="477" xr:uid="{00000000-0005-0000-0000-000084010000}"/>
    <cellStyle name="Input 2 2 41" xfId="478" xr:uid="{00000000-0005-0000-0000-000085010000}"/>
    <cellStyle name="Input 2 2 41 2" xfId="479" xr:uid="{00000000-0005-0000-0000-000086010000}"/>
    <cellStyle name="Input 2 2 42" xfId="480" xr:uid="{00000000-0005-0000-0000-000087010000}"/>
    <cellStyle name="Input 2 2 42 2" xfId="481" xr:uid="{00000000-0005-0000-0000-000088010000}"/>
    <cellStyle name="Input 2 2 43" xfId="482" xr:uid="{00000000-0005-0000-0000-000089010000}"/>
    <cellStyle name="Input 2 2 43 2" xfId="483" xr:uid="{00000000-0005-0000-0000-00008A010000}"/>
    <cellStyle name="Input 2 2 44" xfId="484" xr:uid="{00000000-0005-0000-0000-00008B010000}"/>
    <cellStyle name="Input 2 2 44 2" xfId="485" xr:uid="{00000000-0005-0000-0000-00008C010000}"/>
    <cellStyle name="Input 2 2 45" xfId="486" xr:uid="{00000000-0005-0000-0000-00008D010000}"/>
    <cellStyle name="Input 2 2 45 2" xfId="487" xr:uid="{00000000-0005-0000-0000-00008E010000}"/>
    <cellStyle name="Input 2 2 46" xfId="488" xr:uid="{00000000-0005-0000-0000-00008F010000}"/>
    <cellStyle name="Input 2 2 46 2" xfId="489" xr:uid="{00000000-0005-0000-0000-000090010000}"/>
    <cellStyle name="Input 2 2 47" xfId="490" xr:uid="{00000000-0005-0000-0000-000091010000}"/>
    <cellStyle name="Input 2 2 47 2" xfId="491" xr:uid="{00000000-0005-0000-0000-000092010000}"/>
    <cellStyle name="Input 2 2 48" xfId="492" xr:uid="{00000000-0005-0000-0000-000093010000}"/>
    <cellStyle name="Input 2 2 48 2" xfId="493" xr:uid="{00000000-0005-0000-0000-000094010000}"/>
    <cellStyle name="Input 2 2 49" xfId="494" xr:uid="{00000000-0005-0000-0000-000095010000}"/>
    <cellStyle name="Input 2 2 49 2" xfId="495" xr:uid="{00000000-0005-0000-0000-000096010000}"/>
    <cellStyle name="Input 2 2 5" xfId="496" xr:uid="{00000000-0005-0000-0000-000097010000}"/>
    <cellStyle name="Input 2 2 5 2" xfId="497" xr:uid="{00000000-0005-0000-0000-000098010000}"/>
    <cellStyle name="Input 2 2 50" xfId="498" xr:uid="{00000000-0005-0000-0000-000099010000}"/>
    <cellStyle name="Input 2 2 50 2" xfId="499" xr:uid="{00000000-0005-0000-0000-00009A010000}"/>
    <cellStyle name="Input 2 2 51" xfId="500" xr:uid="{00000000-0005-0000-0000-00009B010000}"/>
    <cellStyle name="Input 2 2 51 2" xfId="501" xr:uid="{00000000-0005-0000-0000-00009C010000}"/>
    <cellStyle name="Input 2 2 52" xfId="502" xr:uid="{00000000-0005-0000-0000-00009D010000}"/>
    <cellStyle name="Input 2 2 52 2" xfId="503" xr:uid="{00000000-0005-0000-0000-00009E010000}"/>
    <cellStyle name="Input 2 2 53" xfId="504" xr:uid="{00000000-0005-0000-0000-00009F010000}"/>
    <cellStyle name="Input 2 2 54" xfId="505" xr:uid="{00000000-0005-0000-0000-0000A0010000}"/>
    <cellStyle name="Input 2 2 55" xfId="506" xr:uid="{00000000-0005-0000-0000-0000A1010000}"/>
    <cellStyle name="Input 2 2 56" xfId="507" xr:uid="{00000000-0005-0000-0000-0000A2010000}"/>
    <cellStyle name="Input 2 2 57" xfId="508" xr:uid="{00000000-0005-0000-0000-0000A3010000}"/>
    <cellStyle name="Input 2 2 6" xfId="509" xr:uid="{00000000-0005-0000-0000-0000A4010000}"/>
    <cellStyle name="Input 2 2 6 2" xfId="510" xr:uid="{00000000-0005-0000-0000-0000A5010000}"/>
    <cellStyle name="Input 2 2 7" xfId="511" xr:uid="{00000000-0005-0000-0000-0000A6010000}"/>
    <cellStyle name="Input 2 2 7 2" xfId="512" xr:uid="{00000000-0005-0000-0000-0000A7010000}"/>
    <cellStyle name="Input 2 2 8" xfId="513" xr:uid="{00000000-0005-0000-0000-0000A8010000}"/>
    <cellStyle name="Input 2 2 8 2" xfId="514" xr:uid="{00000000-0005-0000-0000-0000A9010000}"/>
    <cellStyle name="Input 2 2 9" xfId="515" xr:uid="{00000000-0005-0000-0000-0000AA010000}"/>
    <cellStyle name="Input 2 2 9 2" xfId="516" xr:uid="{00000000-0005-0000-0000-0000AB010000}"/>
    <cellStyle name="Input 2 20" xfId="517" xr:uid="{00000000-0005-0000-0000-0000AC010000}"/>
    <cellStyle name="Input 2 20 2" xfId="518" xr:uid="{00000000-0005-0000-0000-0000AD010000}"/>
    <cellStyle name="Input 2 21" xfId="519" xr:uid="{00000000-0005-0000-0000-0000AE010000}"/>
    <cellStyle name="Input 2 21 2" xfId="520" xr:uid="{00000000-0005-0000-0000-0000AF010000}"/>
    <cellStyle name="Input 2 22" xfId="521" xr:uid="{00000000-0005-0000-0000-0000B0010000}"/>
    <cellStyle name="Input 2 22 2" xfId="522" xr:uid="{00000000-0005-0000-0000-0000B1010000}"/>
    <cellStyle name="Input 2 23" xfId="523" xr:uid="{00000000-0005-0000-0000-0000B2010000}"/>
    <cellStyle name="Input 2 23 2" xfId="524" xr:uid="{00000000-0005-0000-0000-0000B3010000}"/>
    <cellStyle name="Input 2 24" xfId="525" xr:uid="{00000000-0005-0000-0000-0000B4010000}"/>
    <cellStyle name="Input 2 24 2" xfId="526" xr:uid="{00000000-0005-0000-0000-0000B5010000}"/>
    <cellStyle name="Input 2 25" xfId="527" xr:uid="{00000000-0005-0000-0000-0000B6010000}"/>
    <cellStyle name="Input 2 25 2" xfId="528" xr:uid="{00000000-0005-0000-0000-0000B7010000}"/>
    <cellStyle name="Input 2 26" xfId="529" xr:uid="{00000000-0005-0000-0000-0000B8010000}"/>
    <cellStyle name="Input 2 26 2" xfId="530" xr:uid="{00000000-0005-0000-0000-0000B9010000}"/>
    <cellStyle name="Input 2 27" xfId="531" xr:uid="{00000000-0005-0000-0000-0000BA010000}"/>
    <cellStyle name="Input 2 27 2" xfId="532" xr:uid="{00000000-0005-0000-0000-0000BB010000}"/>
    <cellStyle name="Input 2 28" xfId="533" xr:uid="{00000000-0005-0000-0000-0000BC010000}"/>
    <cellStyle name="Input 2 28 2" xfId="534" xr:uid="{00000000-0005-0000-0000-0000BD010000}"/>
    <cellStyle name="Input 2 29" xfId="535" xr:uid="{00000000-0005-0000-0000-0000BE010000}"/>
    <cellStyle name="Input 2 29 2" xfId="536" xr:uid="{00000000-0005-0000-0000-0000BF010000}"/>
    <cellStyle name="Input 2 3" xfId="537" xr:uid="{00000000-0005-0000-0000-0000C0010000}"/>
    <cellStyle name="Input 2 3 2" xfId="538" xr:uid="{00000000-0005-0000-0000-0000C1010000}"/>
    <cellStyle name="Input 2 30" xfId="539" xr:uid="{00000000-0005-0000-0000-0000C2010000}"/>
    <cellStyle name="Input 2 30 2" xfId="540" xr:uid="{00000000-0005-0000-0000-0000C3010000}"/>
    <cellStyle name="Input 2 31" xfId="541" xr:uid="{00000000-0005-0000-0000-0000C4010000}"/>
    <cellStyle name="Input 2 31 2" xfId="542" xr:uid="{00000000-0005-0000-0000-0000C5010000}"/>
    <cellStyle name="Input 2 32" xfId="543" xr:uid="{00000000-0005-0000-0000-0000C6010000}"/>
    <cellStyle name="Input 2 32 2" xfId="544" xr:uid="{00000000-0005-0000-0000-0000C7010000}"/>
    <cellStyle name="Input 2 33" xfId="545" xr:uid="{00000000-0005-0000-0000-0000C8010000}"/>
    <cellStyle name="Input 2 33 2" xfId="546" xr:uid="{00000000-0005-0000-0000-0000C9010000}"/>
    <cellStyle name="Input 2 34" xfId="547" xr:uid="{00000000-0005-0000-0000-0000CA010000}"/>
    <cellStyle name="Input 2 34 2" xfId="548" xr:uid="{00000000-0005-0000-0000-0000CB010000}"/>
    <cellStyle name="Input 2 35" xfId="549" xr:uid="{00000000-0005-0000-0000-0000CC010000}"/>
    <cellStyle name="Input 2 35 2" xfId="550" xr:uid="{00000000-0005-0000-0000-0000CD010000}"/>
    <cellStyle name="Input 2 36" xfId="551" xr:uid="{00000000-0005-0000-0000-0000CE010000}"/>
    <cellStyle name="Input 2 36 2" xfId="552" xr:uid="{00000000-0005-0000-0000-0000CF010000}"/>
    <cellStyle name="Input 2 37" xfId="553" xr:uid="{00000000-0005-0000-0000-0000D0010000}"/>
    <cellStyle name="Input 2 37 2" xfId="554" xr:uid="{00000000-0005-0000-0000-0000D1010000}"/>
    <cellStyle name="Input 2 38" xfId="555" xr:uid="{00000000-0005-0000-0000-0000D2010000}"/>
    <cellStyle name="Input 2 38 2" xfId="556" xr:uid="{00000000-0005-0000-0000-0000D3010000}"/>
    <cellStyle name="Input 2 39" xfId="557" xr:uid="{00000000-0005-0000-0000-0000D4010000}"/>
    <cellStyle name="Input 2 39 2" xfId="558" xr:uid="{00000000-0005-0000-0000-0000D5010000}"/>
    <cellStyle name="Input 2 4" xfId="559" xr:uid="{00000000-0005-0000-0000-0000D6010000}"/>
    <cellStyle name="Input 2 4 2" xfId="560" xr:uid="{00000000-0005-0000-0000-0000D7010000}"/>
    <cellStyle name="Input 2 40" xfId="561" xr:uid="{00000000-0005-0000-0000-0000D8010000}"/>
    <cellStyle name="Input 2 40 2" xfId="562" xr:uid="{00000000-0005-0000-0000-0000D9010000}"/>
    <cellStyle name="Input 2 41" xfId="563" xr:uid="{00000000-0005-0000-0000-0000DA010000}"/>
    <cellStyle name="Input 2 41 2" xfId="564" xr:uid="{00000000-0005-0000-0000-0000DB010000}"/>
    <cellStyle name="Input 2 42" xfId="565" xr:uid="{00000000-0005-0000-0000-0000DC010000}"/>
    <cellStyle name="Input 2 42 2" xfId="566" xr:uid="{00000000-0005-0000-0000-0000DD010000}"/>
    <cellStyle name="Input 2 43" xfId="567" xr:uid="{00000000-0005-0000-0000-0000DE010000}"/>
    <cellStyle name="Input 2 43 2" xfId="568" xr:uid="{00000000-0005-0000-0000-0000DF010000}"/>
    <cellStyle name="Input 2 44" xfId="569" xr:uid="{00000000-0005-0000-0000-0000E0010000}"/>
    <cellStyle name="Input 2 44 2" xfId="570" xr:uid="{00000000-0005-0000-0000-0000E1010000}"/>
    <cellStyle name="Input 2 45" xfId="571" xr:uid="{00000000-0005-0000-0000-0000E2010000}"/>
    <cellStyle name="Input 2 45 2" xfId="572" xr:uid="{00000000-0005-0000-0000-0000E3010000}"/>
    <cellStyle name="Input 2 46" xfId="573" xr:uid="{00000000-0005-0000-0000-0000E4010000}"/>
    <cellStyle name="Input 2 46 2" xfId="574" xr:uid="{00000000-0005-0000-0000-0000E5010000}"/>
    <cellStyle name="Input 2 47" xfId="575" xr:uid="{00000000-0005-0000-0000-0000E6010000}"/>
    <cellStyle name="Input 2 47 2" xfId="576" xr:uid="{00000000-0005-0000-0000-0000E7010000}"/>
    <cellStyle name="Input 2 48" xfId="577" xr:uid="{00000000-0005-0000-0000-0000E8010000}"/>
    <cellStyle name="Input 2 48 2" xfId="578" xr:uid="{00000000-0005-0000-0000-0000E9010000}"/>
    <cellStyle name="Input 2 49" xfId="579" xr:uid="{00000000-0005-0000-0000-0000EA010000}"/>
    <cellStyle name="Input 2 49 2" xfId="580" xr:uid="{00000000-0005-0000-0000-0000EB010000}"/>
    <cellStyle name="Input 2 5" xfId="581" xr:uid="{00000000-0005-0000-0000-0000EC010000}"/>
    <cellStyle name="Input 2 5 2" xfId="582" xr:uid="{00000000-0005-0000-0000-0000ED010000}"/>
    <cellStyle name="Input 2 50" xfId="583" xr:uid="{00000000-0005-0000-0000-0000EE010000}"/>
    <cellStyle name="Input 2 50 2" xfId="584" xr:uid="{00000000-0005-0000-0000-0000EF010000}"/>
    <cellStyle name="Input 2 51" xfId="585" xr:uid="{00000000-0005-0000-0000-0000F0010000}"/>
    <cellStyle name="Input 2 51 2" xfId="586" xr:uid="{00000000-0005-0000-0000-0000F1010000}"/>
    <cellStyle name="Input 2 52" xfId="587" xr:uid="{00000000-0005-0000-0000-0000F2010000}"/>
    <cellStyle name="Input 2 52 2" xfId="588" xr:uid="{00000000-0005-0000-0000-0000F3010000}"/>
    <cellStyle name="Input 2 53" xfId="589" xr:uid="{00000000-0005-0000-0000-0000F4010000}"/>
    <cellStyle name="Input 2 53 2" xfId="590" xr:uid="{00000000-0005-0000-0000-0000F5010000}"/>
    <cellStyle name="Input 2 54" xfId="591" xr:uid="{00000000-0005-0000-0000-0000F6010000}"/>
    <cellStyle name="Input 2 55" xfId="592" xr:uid="{00000000-0005-0000-0000-0000F7010000}"/>
    <cellStyle name="Input 2 56" xfId="593" xr:uid="{00000000-0005-0000-0000-0000F8010000}"/>
    <cellStyle name="Input 2 57" xfId="594" xr:uid="{00000000-0005-0000-0000-0000F9010000}"/>
    <cellStyle name="Input 2 58" xfId="595" xr:uid="{00000000-0005-0000-0000-0000FA010000}"/>
    <cellStyle name="Input 2 6" xfId="596" xr:uid="{00000000-0005-0000-0000-0000FB010000}"/>
    <cellStyle name="Input 2 6 2" xfId="597" xr:uid="{00000000-0005-0000-0000-0000FC010000}"/>
    <cellStyle name="Input 2 7" xfId="598" xr:uid="{00000000-0005-0000-0000-0000FD010000}"/>
    <cellStyle name="Input 2 7 2" xfId="599" xr:uid="{00000000-0005-0000-0000-0000FE010000}"/>
    <cellStyle name="Input 2 8" xfId="600" xr:uid="{00000000-0005-0000-0000-0000FF010000}"/>
    <cellStyle name="Input 2 8 2" xfId="601" xr:uid="{00000000-0005-0000-0000-000000020000}"/>
    <cellStyle name="Input 2 9" xfId="602" xr:uid="{00000000-0005-0000-0000-000001020000}"/>
    <cellStyle name="Input 2 9 2" xfId="603" xr:uid="{00000000-0005-0000-0000-000002020000}"/>
    <cellStyle name="Linked Cell 2" xfId="88" xr:uid="{00000000-0005-0000-0000-000003020000}"/>
    <cellStyle name="Neutral 2" xfId="89" xr:uid="{00000000-0005-0000-0000-000004020000}"/>
    <cellStyle name="Normal" xfId="0" builtinId="0"/>
    <cellStyle name="Normal 10" xfId="90" xr:uid="{00000000-0005-0000-0000-000006020000}"/>
    <cellStyle name="Normal 11" xfId="91" xr:uid="{00000000-0005-0000-0000-000007020000}"/>
    <cellStyle name="Normal 2" xfId="3" xr:uid="{00000000-0005-0000-0000-000008020000}"/>
    <cellStyle name="Normal 2 10" xfId="92" xr:uid="{00000000-0005-0000-0000-000009020000}"/>
    <cellStyle name="Normal 2 10 2" xfId="93" xr:uid="{00000000-0005-0000-0000-00000A020000}"/>
    <cellStyle name="Normal 2 11" xfId="94" xr:uid="{00000000-0005-0000-0000-00000B020000}"/>
    <cellStyle name="Normal 2 11 2" xfId="95" xr:uid="{00000000-0005-0000-0000-00000C020000}"/>
    <cellStyle name="Normal 2 12" xfId="96" xr:uid="{00000000-0005-0000-0000-00000D020000}"/>
    <cellStyle name="Normal 2 12 2" xfId="97" xr:uid="{00000000-0005-0000-0000-00000E020000}"/>
    <cellStyle name="Normal 2 12 3" xfId="98" xr:uid="{00000000-0005-0000-0000-00000F020000}"/>
    <cellStyle name="Normal 2 12 4" xfId="99" xr:uid="{00000000-0005-0000-0000-000010020000}"/>
    <cellStyle name="Normal 2 12 5" xfId="100" xr:uid="{00000000-0005-0000-0000-000011020000}"/>
    <cellStyle name="Normal 2 12 6" xfId="101" xr:uid="{00000000-0005-0000-0000-000012020000}"/>
    <cellStyle name="Normal 2 12 7" xfId="102" xr:uid="{00000000-0005-0000-0000-000013020000}"/>
    <cellStyle name="Normal 2 12 8" xfId="103" xr:uid="{00000000-0005-0000-0000-000014020000}"/>
    <cellStyle name="Normal 2 13" xfId="104" xr:uid="{00000000-0005-0000-0000-000015020000}"/>
    <cellStyle name="Normal 2 13 2" xfId="105" xr:uid="{00000000-0005-0000-0000-000016020000}"/>
    <cellStyle name="Normal 2 14" xfId="106" xr:uid="{00000000-0005-0000-0000-000017020000}"/>
    <cellStyle name="Normal 2 14 2" xfId="107" xr:uid="{00000000-0005-0000-0000-000018020000}"/>
    <cellStyle name="Normal 2 15" xfId="108" xr:uid="{00000000-0005-0000-0000-000019020000}"/>
    <cellStyle name="Normal 2 15 2" xfId="109" xr:uid="{00000000-0005-0000-0000-00001A020000}"/>
    <cellStyle name="Normal 2 16" xfId="110" xr:uid="{00000000-0005-0000-0000-00001B020000}"/>
    <cellStyle name="Normal 2 17" xfId="111" xr:uid="{00000000-0005-0000-0000-00001C020000}"/>
    <cellStyle name="Normal 2 18" xfId="112" xr:uid="{00000000-0005-0000-0000-00001D020000}"/>
    <cellStyle name="Normal 2 2" xfId="113" xr:uid="{00000000-0005-0000-0000-00001E020000}"/>
    <cellStyle name="Normal 2 2 10" xfId="114" xr:uid="{00000000-0005-0000-0000-00001F020000}"/>
    <cellStyle name="Normal 2 2 11" xfId="604" xr:uid="{00000000-0005-0000-0000-000020020000}"/>
    <cellStyle name="Normal 2 2 12" xfId="605" xr:uid="{00000000-0005-0000-0000-000021020000}"/>
    <cellStyle name="Normal 2 2 2" xfId="115" xr:uid="{00000000-0005-0000-0000-000022020000}"/>
    <cellStyle name="Normal 2 2 2 2" xfId="116" xr:uid="{00000000-0005-0000-0000-000023020000}"/>
    <cellStyle name="Normal 2 2 2 3" xfId="117" xr:uid="{00000000-0005-0000-0000-000024020000}"/>
    <cellStyle name="Normal 2 2 2 4" xfId="118" xr:uid="{00000000-0005-0000-0000-000025020000}"/>
    <cellStyle name="Normal 2 2 2 5" xfId="119" xr:uid="{00000000-0005-0000-0000-000026020000}"/>
    <cellStyle name="Normal 2 2 2 6" xfId="120" xr:uid="{00000000-0005-0000-0000-000027020000}"/>
    <cellStyle name="Normal 2 2 2 7" xfId="121" xr:uid="{00000000-0005-0000-0000-000028020000}"/>
    <cellStyle name="Normal 2 2 3" xfId="122" xr:uid="{00000000-0005-0000-0000-000029020000}"/>
    <cellStyle name="Normal 2 2 4" xfId="123" xr:uid="{00000000-0005-0000-0000-00002A020000}"/>
    <cellStyle name="Normal 2 2 5" xfId="124" xr:uid="{00000000-0005-0000-0000-00002B020000}"/>
    <cellStyle name="Normal 2 2 6" xfId="125" xr:uid="{00000000-0005-0000-0000-00002C020000}"/>
    <cellStyle name="Normal 2 2 7" xfId="126" xr:uid="{00000000-0005-0000-0000-00002D020000}"/>
    <cellStyle name="Normal 2 2 8" xfId="127" xr:uid="{00000000-0005-0000-0000-00002E020000}"/>
    <cellStyle name="Normal 2 2 9" xfId="128" xr:uid="{00000000-0005-0000-0000-00002F020000}"/>
    <cellStyle name="Normal 2 3" xfId="129" xr:uid="{00000000-0005-0000-0000-000030020000}"/>
    <cellStyle name="Normal 2 3 2" xfId="130" xr:uid="{00000000-0005-0000-0000-000031020000}"/>
    <cellStyle name="Normal 2 3 3" xfId="131" xr:uid="{00000000-0005-0000-0000-000032020000}"/>
    <cellStyle name="Normal 2 3 4" xfId="606" xr:uid="{00000000-0005-0000-0000-000033020000}"/>
    <cellStyle name="Normal 2 4" xfId="132" xr:uid="{00000000-0005-0000-0000-000034020000}"/>
    <cellStyle name="Normal 2 4 2" xfId="133" xr:uid="{00000000-0005-0000-0000-000035020000}"/>
    <cellStyle name="Normal 2 4 3" xfId="134" xr:uid="{00000000-0005-0000-0000-000036020000}"/>
    <cellStyle name="Normal 2 4 4" xfId="607" xr:uid="{00000000-0005-0000-0000-000037020000}"/>
    <cellStyle name="Normal 2 4 5" xfId="608" xr:uid="{00000000-0005-0000-0000-000038020000}"/>
    <cellStyle name="Normal 2 5" xfId="135" xr:uid="{00000000-0005-0000-0000-000039020000}"/>
    <cellStyle name="Normal 2 5 2" xfId="136" xr:uid="{00000000-0005-0000-0000-00003A020000}"/>
    <cellStyle name="Normal 2 5 3" xfId="137" xr:uid="{00000000-0005-0000-0000-00003B020000}"/>
    <cellStyle name="Normal 2 6" xfId="138" xr:uid="{00000000-0005-0000-0000-00003C020000}"/>
    <cellStyle name="Normal 2 6 2" xfId="139" xr:uid="{00000000-0005-0000-0000-00003D020000}"/>
    <cellStyle name="Normal 2 7" xfId="140" xr:uid="{00000000-0005-0000-0000-00003E020000}"/>
    <cellStyle name="Normal 2 7 2" xfId="141" xr:uid="{00000000-0005-0000-0000-00003F020000}"/>
    <cellStyle name="Normal 2 8" xfId="142" xr:uid="{00000000-0005-0000-0000-000040020000}"/>
    <cellStyle name="Normal 2 8 2" xfId="143" xr:uid="{00000000-0005-0000-0000-000041020000}"/>
    <cellStyle name="Normal 2 9" xfId="144" xr:uid="{00000000-0005-0000-0000-000042020000}"/>
    <cellStyle name="Normal 2 9 2" xfId="145" xr:uid="{00000000-0005-0000-0000-000043020000}"/>
    <cellStyle name="Normal 3" xfId="146" xr:uid="{00000000-0005-0000-0000-000044020000}"/>
    <cellStyle name="Normal 3 2" xfId="147" xr:uid="{00000000-0005-0000-0000-000045020000}"/>
    <cellStyle name="Normal 3 2 2" xfId="148" xr:uid="{00000000-0005-0000-0000-000046020000}"/>
    <cellStyle name="Normal 3 2 3" xfId="609" xr:uid="{00000000-0005-0000-0000-000047020000}"/>
    <cellStyle name="Normal 3 2 4" xfId="610" xr:uid="{00000000-0005-0000-0000-000048020000}"/>
    <cellStyle name="Normal 3 3" xfId="149" xr:uid="{00000000-0005-0000-0000-000049020000}"/>
    <cellStyle name="Normal 3 4" xfId="611" xr:uid="{00000000-0005-0000-0000-00004A020000}"/>
    <cellStyle name="Normal 3 5" xfId="612" xr:uid="{00000000-0005-0000-0000-00004B020000}"/>
    <cellStyle name="Normal 4" xfId="150" xr:uid="{00000000-0005-0000-0000-00004C020000}"/>
    <cellStyle name="Normal 4 2" xfId="151" xr:uid="{00000000-0005-0000-0000-00004D020000}"/>
    <cellStyle name="Normal 4 3" xfId="152" xr:uid="{00000000-0005-0000-0000-00004E020000}"/>
    <cellStyle name="Normal 4 4" xfId="613" xr:uid="{00000000-0005-0000-0000-00004F020000}"/>
    <cellStyle name="Normal 5" xfId="153" xr:uid="{00000000-0005-0000-0000-000050020000}"/>
    <cellStyle name="Normal 5 2" xfId="154" xr:uid="{00000000-0005-0000-0000-000051020000}"/>
    <cellStyle name="Normal 6" xfId="155" xr:uid="{00000000-0005-0000-0000-000052020000}"/>
    <cellStyle name="Normal 6 2" xfId="156" xr:uid="{00000000-0005-0000-0000-000053020000}"/>
    <cellStyle name="Normal 7" xfId="157" xr:uid="{00000000-0005-0000-0000-000054020000}"/>
    <cellStyle name="Normal 7 2" xfId="158" xr:uid="{00000000-0005-0000-0000-000055020000}"/>
    <cellStyle name="Normal 8" xfId="159" xr:uid="{00000000-0005-0000-0000-000056020000}"/>
    <cellStyle name="Normal 8 2" xfId="160" xr:uid="{00000000-0005-0000-0000-000057020000}"/>
    <cellStyle name="Normal 9" xfId="161" xr:uid="{00000000-0005-0000-0000-000058020000}"/>
    <cellStyle name="Normal 9 2" xfId="1266" xr:uid="{00000000-0005-0000-0000-000059020000}"/>
    <cellStyle name="Normal_2006-07 Schedule 5 Draft" xfId="4" xr:uid="{00000000-0005-0000-0000-00005A020000}"/>
    <cellStyle name="Normal_pyaje" xfId="5" xr:uid="{00000000-0005-0000-0000-00005B020000}"/>
    <cellStyle name="Normal_PYCollegeSNA" xfId="6" xr:uid="{00000000-0005-0000-0000-00005C020000}"/>
    <cellStyle name="Note 2" xfId="162" xr:uid="{00000000-0005-0000-0000-00005D020000}"/>
    <cellStyle name="Note 2 2" xfId="163" xr:uid="{00000000-0005-0000-0000-00005E020000}"/>
    <cellStyle name="Note 2 3" xfId="164" xr:uid="{00000000-0005-0000-0000-00005F020000}"/>
    <cellStyle name="Note 2 3 10" xfId="614" xr:uid="{00000000-0005-0000-0000-000060020000}"/>
    <cellStyle name="Note 2 3 10 2" xfId="615" xr:uid="{00000000-0005-0000-0000-000061020000}"/>
    <cellStyle name="Note 2 3 11" xfId="616" xr:uid="{00000000-0005-0000-0000-000062020000}"/>
    <cellStyle name="Note 2 3 11 2" xfId="617" xr:uid="{00000000-0005-0000-0000-000063020000}"/>
    <cellStyle name="Note 2 3 12" xfId="618" xr:uid="{00000000-0005-0000-0000-000064020000}"/>
    <cellStyle name="Note 2 3 12 2" xfId="619" xr:uid="{00000000-0005-0000-0000-000065020000}"/>
    <cellStyle name="Note 2 3 13" xfId="620" xr:uid="{00000000-0005-0000-0000-000066020000}"/>
    <cellStyle name="Note 2 3 13 2" xfId="621" xr:uid="{00000000-0005-0000-0000-000067020000}"/>
    <cellStyle name="Note 2 3 14" xfId="622" xr:uid="{00000000-0005-0000-0000-000068020000}"/>
    <cellStyle name="Note 2 3 14 2" xfId="623" xr:uid="{00000000-0005-0000-0000-000069020000}"/>
    <cellStyle name="Note 2 3 15" xfId="624" xr:uid="{00000000-0005-0000-0000-00006A020000}"/>
    <cellStyle name="Note 2 3 15 2" xfId="625" xr:uid="{00000000-0005-0000-0000-00006B020000}"/>
    <cellStyle name="Note 2 3 16" xfId="626" xr:uid="{00000000-0005-0000-0000-00006C020000}"/>
    <cellStyle name="Note 2 3 16 2" xfId="627" xr:uid="{00000000-0005-0000-0000-00006D020000}"/>
    <cellStyle name="Note 2 3 17" xfId="628" xr:uid="{00000000-0005-0000-0000-00006E020000}"/>
    <cellStyle name="Note 2 3 17 2" xfId="629" xr:uid="{00000000-0005-0000-0000-00006F020000}"/>
    <cellStyle name="Note 2 3 18" xfId="630" xr:uid="{00000000-0005-0000-0000-000070020000}"/>
    <cellStyle name="Note 2 3 18 2" xfId="631" xr:uid="{00000000-0005-0000-0000-000071020000}"/>
    <cellStyle name="Note 2 3 19" xfId="632" xr:uid="{00000000-0005-0000-0000-000072020000}"/>
    <cellStyle name="Note 2 3 19 2" xfId="633" xr:uid="{00000000-0005-0000-0000-000073020000}"/>
    <cellStyle name="Note 2 3 2" xfId="634" xr:uid="{00000000-0005-0000-0000-000074020000}"/>
    <cellStyle name="Note 2 3 2 2" xfId="635" xr:uid="{00000000-0005-0000-0000-000075020000}"/>
    <cellStyle name="Note 2 3 20" xfId="636" xr:uid="{00000000-0005-0000-0000-000076020000}"/>
    <cellStyle name="Note 2 3 20 2" xfId="637" xr:uid="{00000000-0005-0000-0000-000077020000}"/>
    <cellStyle name="Note 2 3 21" xfId="638" xr:uid="{00000000-0005-0000-0000-000078020000}"/>
    <cellStyle name="Note 2 3 21 2" xfId="639" xr:uid="{00000000-0005-0000-0000-000079020000}"/>
    <cellStyle name="Note 2 3 22" xfId="640" xr:uid="{00000000-0005-0000-0000-00007A020000}"/>
    <cellStyle name="Note 2 3 22 2" xfId="641" xr:uid="{00000000-0005-0000-0000-00007B020000}"/>
    <cellStyle name="Note 2 3 23" xfId="642" xr:uid="{00000000-0005-0000-0000-00007C020000}"/>
    <cellStyle name="Note 2 3 23 2" xfId="643" xr:uid="{00000000-0005-0000-0000-00007D020000}"/>
    <cellStyle name="Note 2 3 24" xfId="644" xr:uid="{00000000-0005-0000-0000-00007E020000}"/>
    <cellStyle name="Note 2 3 24 2" xfId="645" xr:uid="{00000000-0005-0000-0000-00007F020000}"/>
    <cellStyle name="Note 2 3 25" xfId="646" xr:uid="{00000000-0005-0000-0000-000080020000}"/>
    <cellStyle name="Note 2 3 25 2" xfId="647" xr:uid="{00000000-0005-0000-0000-000081020000}"/>
    <cellStyle name="Note 2 3 26" xfId="648" xr:uid="{00000000-0005-0000-0000-000082020000}"/>
    <cellStyle name="Note 2 3 26 2" xfId="649" xr:uid="{00000000-0005-0000-0000-000083020000}"/>
    <cellStyle name="Note 2 3 27" xfId="650" xr:uid="{00000000-0005-0000-0000-000084020000}"/>
    <cellStyle name="Note 2 3 27 2" xfId="651" xr:uid="{00000000-0005-0000-0000-000085020000}"/>
    <cellStyle name="Note 2 3 28" xfId="652" xr:uid="{00000000-0005-0000-0000-000086020000}"/>
    <cellStyle name="Note 2 3 28 2" xfId="653" xr:uid="{00000000-0005-0000-0000-000087020000}"/>
    <cellStyle name="Note 2 3 29" xfId="654" xr:uid="{00000000-0005-0000-0000-000088020000}"/>
    <cellStyle name="Note 2 3 29 2" xfId="655" xr:uid="{00000000-0005-0000-0000-000089020000}"/>
    <cellStyle name="Note 2 3 3" xfId="656" xr:uid="{00000000-0005-0000-0000-00008A020000}"/>
    <cellStyle name="Note 2 3 3 2" xfId="657" xr:uid="{00000000-0005-0000-0000-00008B020000}"/>
    <cellStyle name="Note 2 3 30" xfId="658" xr:uid="{00000000-0005-0000-0000-00008C020000}"/>
    <cellStyle name="Note 2 3 30 2" xfId="659" xr:uid="{00000000-0005-0000-0000-00008D020000}"/>
    <cellStyle name="Note 2 3 31" xfId="660" xr:uid="{00000000-0005-0000-0000-00008E020000}"/>
    <cellStyle name="Note 2 3 31 2" xfId="661" xr:uid="{00000000-0005-0000-0000-00008F020000}"/>
    <cellStyle name="Note 2 3 32" xfId="662" xr:uid="{00000000-0005-0000-0000-000090020000}"/>
    <cellStyle name="Note 2 3 32 2" xfId="663" xr:uid="{00000000-0005-0000-0000-000091020000}"/>
    <cellStyle name="Note 2 3 33" xfId="664" xr:uid="{00000000-0005-0000-0000-000092020000}"/>
    <cellStyle name="Note 2 3 33 2" xfId="665" xr:uid="{00000000-0005-0000-0000-000093020000}"/>
    <cellStyle name="Note 2 3 34" xfId="666" xr:uid="{00000000-0005-0000-0000-000094020000}"/>
    <cellStyle name="Note 2 3 34 2" xfId="667" xr:uid="{00000000-0005-0000-0000-000095020000}"/>
    <cellStyle name="Note 2 3 35" xfId="668" xr:uid="{00000000-0005-0000-0000-000096020000}"/>
    <cellStyle name="Note 2 3 35 2" xfId="669" xr:uid="{00000000-0005-0000-0000-000097020000}"/>
    <cellStyle name="Note 2 3 36" xfId="670" xr:uid="{00000000-0005-0000-0000-000098020000}"/>
    <cellStyle name="Note 2 3 36 2" xfId="671" xr:uid="{00000000-0005-0000-0000-000099020000}"/>
    <cellStyle name="Note 2 3 37" xfId="672" xr:uid="{00000000-0005-0000-0000-00009A020000}"/>
    <cellStyle name="Note 2 3 37 2" xfId="673" xr:uid="{00000000-0005-0000-0000-00009B020000}"/>
    <cellStyle name="Note 2 3 38" xfId="674" xr:uid="{00000000-0005-0000-0000-00009C020000}"/>
    <cellStyle name="Note 2 3 38 2" xfId="675" xr:uid="{00000000-0005-0000-0000-00009D020000}"/>
    <cellStyle name="Note 2 3 39" xfId="676" xr:uid="{00000000-0005-0000-0000-00009E020000}"/>
    <cellStyle name="Note 2 3 39 2" xfId="677" xr:uid="{00000000-0005-0000-0000-00009F020000}"/>
    <cellStyle name="Note 2 3 4" xfId="678" xr:uid="{00000000-0005-0000-0000-0000A0020000}"/>
    <cellStyle name="Note 2 3 4 2" xfId="679" xr:uid="{00000000-0005-0000-0000-0000A1020000}"/>
    <cellStyle name="Note 2 3 40" xfId="680" xr:uid="{00000000-0005-0000-0000-0000A2020000}"/>
    <cellStyle name="Note 2 3 40 2" xfId="681" xr:uid="{00000000-0005-0000-0000-0000A3020000}"/>
    <cellStyle name="Note 2 3 41" xfId="682" xr:uid="{00000000-0005-0000-0000-0000A4020000}"/>
    <cellStyle name="Note 2 3 41 2" xfId="683" xr:uid="{00000000-0005-0000-0000-0000A5020000}"/>
    <cellStyle name="Note 2 3 42" xfId="684" xr:uid="{00000000-0005-0000-0000-0000A6020000}"/>
    <cellStyle name="Note 2 3 42 2" xfId="685" xr:uid="{00000000-0005-0000-0000-0000A7020000}"/>
    <cellStyle name="Note 2 3 43" xfId="686" xr:uid="{00000000-0005-0000-0000-0000A8020000}"/>
    <cellStyle name="Note 2 3 43 2" xfId="687" xr:uid="{00000000-0005-0000-0000-0000A9020000}"/>
    <cellStyle name="Note 2 3 44" xfId="688" xr:uid="{00000000-0005-0000-0000-0000AA020000}"/>
    <cellStyle name="Note 2 3 44 2" xfId="689" xr:uid="{00000000-0005-0000-0000-0000AB020000}"/>
    <cellStyle name="Note 2 3 45" xfId="690" xr:uid="{00000000-0005-0000-0000-0000AC020000}"/>
    <cellStyle name="Note 2 3 45 2" xfId="691" xr:uid="{00000000-0005-0000-0000-0000AD020000}"/>
    <cellStyle name="Note 2 3 46" xfId="692" xr:uid="{00000000-0005-0000-0000-0000AE020000}"/>
    <cellStyle name="Note 2 3 46 2" xfId="693" xr:uid="{00000000-0005-0000-0000-0000AF020000}"/>
    <cellStyle name="Note 2 3 47" xfId="694" xr:uid="{00000000-0005-0000-0000-0000B0020000}"/>
    <cellStyle name="Note 2 3 47 2" xfId="695" xr:uid="{00000000-0005-0000-0000-0000B1020000}"/>
    <cellStyle name="Note 2 3 48" xfId="696" xr:uid="{00000000-0005-0000-0000-0000B2020000}"/>
    <cellStyle name="Note 2 3 48 2" xfId="697" xr:uid="{00000000-0005-0000-0000-0000B3020000}"/>
    <cellStyle name="Note 2 3 49" xfId="698" xr:uid="{00000000-0005-0000-0000-0000B4020000}"/>
    <cellStyle name="Note 2 3 49 2" xfId="699" xr:uid="{00000000-0005-0000-0000-0000B5020000}"/>
    <cellStyle name="Note 2 3 5" xfId="700" xr:uid="{00000000-0005-0000-0000-0000B6020000}"/>
    <cellStyle name="Note 2 3 5 2" xfId="701" xr:uid="{00000000-0005-0000-0000-0000B7020000}"/>
    <cellStyle name="Note 2 3 50" xfId="702" xr:uid="{00000000-0005-0000-0000-0000B8020000}"/>
    <cellStyle name="Note 2 3 50 2" xfId="703" xr:uid="{00000000-0005-0000-0000-0000B9020000}"/>
    <cellStyle name="Note 2 3 51" xfId="704" xr:uid="{00000000-0005-0000-0000-0000BA020000}"/>
    <cellStyle name="Note 2 3 51 2" xfId="705" xr:uid="{00000000-0005-0000-0000-0000BB020000}"/>
    <cellStyle name="Note 2 3 52" xfId="706" xr:uid="{00000000-0005-0000-0000-0000BC020000}"/>
    <cellStyle name="Note 2 3 52 2" xfId="707" xr:uid="{00000000-0005-0000-0000-0000BD020000}"/>
    <cellStyle name="Note 2 3 53" xfId="708" xr:uid="{00000000-0005-0000-0000-0000BE020000}"/>
    <cellStyle name="Note 2 3 54" xfId="709" xr:uid="{00000000-0005-0000-0000-0000BF020000}"/>
    <cellStyle name="Note 2 3 55" xfId="710" xr:uid="{00000000-0005-0000-0000-0000C0020000}"/>
    <cellStyle name="Note 2 3 56" xfId="711" xr:uid="{00000000-0005-0000-0000-0000C1020000}"/>
    <cellStyle name="Note 2 3 57" xfId="712" xr:uid="{00000000-0005-0000-0000-0000C2020000}"/>
    <cellStyle name="Note 2 3 6" xfId="713" xr:uid="{00000000-0005-0000-0000-0000C3020000}"/>
    <cellStyle name="Note 2 3 6 2" xfId="714" xr:uid="{00000000-0005-0000-0000-0000C4020000}"/>
    <cellStyle name="Note 2 3 7" xfId="715" xr:uid="{00000000-0005-0000-0000-0000C5020000}"/>
    <cellStyle name="Note 2 3 7 2" xfId="716" xr:uid="{00000000-0005-0000-0000-0000C6020000}"/>
    <cellStyle name="Note 2 3 8" xfId="717" xr:uid="{00000000-0005-0000-0000-0000C7020000}"/>
    <cellStyle name="Note 2 3 8 2" xfId="718" xr:uid="{00000000-0005-0000-0000-0000C8020000}"/>
    <cellStyle name="Note 2 3 9" xfId="719" xr:uid="{00000000-0005-0000-0000-0000C9020000}"/>
    <cellStyle name="Note 2 3 9 2" xfId="720" xr:uid="{00000000-0005-0000-0000-0000CA020000}"/>
    <cellStyle name="Note 2 4" xfId="165" xr:uid="{00000000-0005-0000-0000-0000CB020000}"/>
    <cellStyle name="Note 2 4 10" xfId="721" xr:uid="{00000000-0005-0000-0000-0000CC020000}"/>
    <cellStyle name="Note 2 4 10 2" xfId="722" xr:uid="{00000000-0005-0000-0000-0000CD020000}"/>
    <cellStyle name="Note 2 4 11" xfId="723" xr:uid="{00000000-0005-0000-0000-0000CE020000}"/>
    <cellStyle name="Note 2 4 11 2" xfId="724" xr:uid="{00000000-0005-0000-0000-0000CF020000}"/>
    <cellStyle name="Note 2 4 12" xfId="725" xr:uid="{00000000-0005-0000-0000-0000D0020000}"/>
    <cellStyle name="Note 2 4 12 2" xfId="726" xr:uid="{00000000-0005-0000-0000-0000D1020000}"/>
    <cellStyle name="Note 2 4 13" xfId="727" xr:uid="{00000000-0005-0000-0000-0000D2020000}"/>
    <cellStyle name="Note 2 4 13 2" xfId="728" xr:uid="{00000000-0005-0000-0000-0000D3020000}"/>
    <cellStyle name="Note 2 4 14" xfId="729" xr:uid="{00000000-0005-0000-0000-0000D4020000}"/>
    <cellStyle name="Note 2 4 14 2" xfId="730" xr:uid="{00000000-0005-0000-0000-0000D5020000}"/>
    <cellStyle name="Note 2 4 15" xfId="731" xr:uid="{00000000-0005-0000-0000-0000D6020000}"/>
    <cellStyle name="Note 2 4 15 2" xfId="732" xr:uid="{00000000-0005-0000-0000-0000D7020000}"/>
    <cellStyle name="Note 2 4 16" xfId="733" xr:uid="{00000000-0005-0000-0000-0000D8020000}"/>
    <cellStyle name="Note 2 4 16 2" xfId="734" xr:uid="{00000000-0005-0000-0000-0000D9020000}"/>
    <cellStyle name="Note 2 4 17" xfId="735" xr:uid="{00000000-0005-0000-0000-0000DA020000}"/>
    <cellStyle name="Note 2 4 17 2" xfId="736" xr:uid="{00000000-0005-0000-0000-0000DB020000}"/>
    <cellStyle name="Note 2 4 18" xfId="737" xr:uid="{00000000-0005-0000-0000-0000DC020000}"/>
    <cellStyle name="Note 2 4 18 2" xfId="738" xr:uid="{00000000-0005-0000-0000-0000DD020000}"/>
    <cellStyle name="Note 2 4 19" xfId="739" xr:uid="{00000000-0005-0000-0000-0000DE020000}"/>
    <cellStyle name="Note 2 4 19 2" xfId="740" xr:uid="{00000000-0005-0000-0000-0000DF020000}"/>
    <cellStyle name="Note 2 4 2" xfId="741" xr:uid="{00000000-0005-0000-0000-0000E0020000}"/>
    <cellStyle name="Note 2 4 2 2" xfId="742" xr:uid="{00000000-0005-0000-0000-0000E1020000}"/>
    <cellStyle name="Note 2 4 20" xfId="743" xr:uid="{00000000-0005-0000-0000-0000E2020000}"/>
    <cellStyle name="Note 2 4 20 2" xfId="744" xr:uid="{00000000-0005-0000-0000-0000E3020000}"/>
    <cellStyle name="Note 2 4 21" xfId="745" xr:uid="{00000000-0005-0000-0000-0000E4020000}"/>
    <cellStyle name="Note 2 4 21 2" xfId="746" xr:uid="{00000000-0005-0000-0000-0000E5020000}"/>
    <cellStyle name="Note 2 4 22" xfId="747" xr:uid="{00000000-0005-0000-0000-0000E6020000}"/>
    <cellStyle name="Note 2 4 22 2" xfId="748" xr:uid="{00000000-0005-0000-0000-0000E7020000}"/>
    <cellStyle name="Note 2 4 23" xfId="749" xr:uid="{00000000-0005-0000-0000-0000E8020000}"/>
    <cellStyle name="Note 2 4 23 2" xfId="750" xr:uid="{00000000-0005-0000-0000-0000E9020000}"/>
    <cellStyle name="Note 2 4 24" xfId="751" xr:uid="{00000000-0005-0000-0000-0000EA020000}"/>
    <cellStyle name="Note 2 4 24 2" xfId="752" xr:uid="{00000000-0005-0000-0000-0000EB020000}"/>
    <cellStyle name="Note 2 4 25" xfId="753" xr:uid="{00000000-0005-0000-0000-0000EC020000}"/>
    <cellStyle name="Note 2 4 25 2" xfId="754" xr:uid="{00000000-0005-0000-0000-0000ED020000}"/>
    <cellStyle name="Note 2 4 26" xfId="755" xr:uid="{00000000-0005-0000-0000-0000EE020000}"/>
    <cellStyle name="Note 2 4 26 2" xfId="756" xr:uid="{00000000-0005-0000-0000-0000EF020000}"/>
    <cellStyle name="Note 2 4 27" xfId="757" xr:uid="{00000000-0005-0000-0000-0000F0020000}"/>
    <cellStyle name="Note 2 4 27 2" xfId="758" xr:uid="{00000000-0005-0000-0000-0000F1020000}"/>
    <cellStyle name="Note 2 4 28" xfId="759" xr:uid="{00000000-0005-0000-0000-0000F2020000}"/>
    <cellStyle name="Note 2 4 28 2" xfId="760" xr:uid="{00000000-0005-0000-0000-0000F3020000}"/>
    <cellStyle name="Note 2 4 29" xfId="761" xr:uid="{00000000-0005-0000-0000-0000F4020000}"/>
    <cellStyle name="Note 2 4 29 2" xfId="762" xr:uid="{00000000-0005-0000-0000-0000F5020000}"/>
    <cellStyle name="Note 2 4 3" xfId="763" xr:uid="{00000000-0005-0000-0000-0000F6020000}"/>
    <cellStyle name="Note 2 4 3 2" xfId="764" xr:uid="{00000000-0005-0000-0000-0000F7020000}"/>
    <cellStyle name="Note 2 4 30" xfId="765" xr:uid="{00000000-0005-0000-0000-0000F8020000}"/>
    <cellStyle name="Note 2 4 30 2" xfId="766" xr:uid="{00000000-0005-0000-0000-0000F9020000}"/>
    <cellStyle name="Note 2 4 31" xfId="767" xr:uid="{00000000-0005-0000-0000-0000FA020000}"/>
    <cellStyle name="Note 2 4 31 2" xfId="768" xr:uid="{00000000-0005-0000-0000-0000FB020000}"/>
    <cellStyle name="Note 2 4 32" xfId="769" xr:uid="{00000000-0005-0000-0000-0000FC020000}"/>
    <cellStyle name="Note 2 4 32 2" xfId="770" xr:uid="{00000000-0005-0000-0000-0000FD020000}"/>
    <cellStyle name="Note 2 4 33" xfId="771" xr:uid="{00000000-0005-0000-0000-0000FE020000}"/>
    <cellStyle name="Note 2 4 33 2" xfId="772" xr:uid="{00000000-0005-0000-0000-0000FF020000}"/>
    <cellStyle name="Note 2 4 34" xfId="773" xr:uid="{00000000-0005-0000-0000-000000030000}"/>
    <cellStyle name="Note 2 4 34 2" xfId="774" xr:uid="{00000000-0005-0000-0000-000001030000}"/>
    <cellStyle name="Note 2 4 35" xfId="775" xr:uid="{00000000-0005-0000-0000-000002030000}"/>
    <cellStyle name="Note 2 4 35 2" xfId="776" xr:uid="{00000000-0005-0000-0000-000003030000}"/>
    <cellStyle name="Note 2 4 36" xfId="777" xr:uid="{00000000-0005-0000-0000-000004030000}"/>
    <cellStyle name="Note 2 4 36 2" xfId="778" xr:uid="{00000000-0005-0000-0000-000005030000}"/>
    <cellStyle name="Note 2 4 37" xfId="779" xr:uid="{00000000-0005-0000-0000-000006030000}"/>
    <cellStyle name="Note 2 4 37 2" xfId="780" xr:uid="{00000000-0005-0000-0000-000007030000}"/>
    <cellStyle name="Note 2 4 38" xfId="781" xr:uid="{00000000-0005-0000-0000-000008030000}"/>
    <cellStyle name="Note 2 4 38 2" xfId="782" xr:uid="{00000000-0005-0000-0000-000009030000}"/>
    <cellStyle name="Note 2 4 39" xfId="783" xr:uid="{00000000-0005-0000-0000-00000A030000}"/>
    <cellStyle name="Note 2 4 39 2" xfId="784" xr:uid="{00000000-0005-0000-0000-00000B030000}"/>
    <cellStyle name="Note 2 4 4" xfId="785" xr:uid="{00000000-0005-0000-0000-00000C030000}"/>
    <cellStyle name="Note 2 4 4 2" xfId="786" xr:uid="{00000000-0005-0000-0000-00000D030000}"/>
    <cellStyle name="Note 2 4 40" xfId="787" xr:uid="{00000000-0005-0000-0000-00000E030000}"/>
    <cellStyle name="Note 2 4 40 2" xfId="788" xr:uid="{00000000-0005-0000-0000-00000F030000}"/>
    <cellStyle name="Note 2 4 41" xfId="789" xr:uid="{00000000-0005-0000-0000-000010030000}"/>
    <cellStyle name="Note 2 4 41 2" xfId="790" xr:uid="{00000000-0005-0000-0000-000011030000}"/>
    <cellStyle name="Note 2 4 42" xfId="791" xr:uid="{00000000-0005-0000-0000-000012030000}"/>
    <cellStyle name="Note 2 4 42 2" xfId="792" xr:uid="{00000000-0005-0000-0000-000013030000}"/>
    <cellStyle name="Note 2 4 43" xfId="793" xr:uid="{00000000-0005-0000-0000-000014030000}"/>
    <cellStyle name="Note 2 4 43 2" xfId="794" xr:uid="{00000000-0005-0000-0000-000015030000}"/>
    <cellStyle name="Note 2 4 44" xfId="795" xr:uid="{00000000-0005-0000-0000-000016030000}"/>
    <cellStyle name="Note 2 4 44 2" xfId="796" xr:uid="{00000000-0005-0000-0000-000017030000}"/>
    <cellStyle name="Note 2 4 45" xfId="797" xr:uid="{00000000-0005-0000-0000-000018030000}"/>
    <cellStyle name="Note 2 4 45 2" xfId="798" xr:uid="{00000000-0005-0000-0000-000019030000}"/>
    <cellStyle name="Note 2 4 46" xfId="799" xr:uid="{00000000-0005-0000-0000-00001A030000}"/>
    <cellStyle name="Note 2 4 46 2" xfId="800" xr:uid="{00000000-0005-0000-0000-00001B030000}"/>
    <cellStyle name="Note 2 4 47" xfId="801" xr:uid="{00000000-0005-0000-0000-00001C030000}"/>
    <cellStyle name="Note 2 4 47 2" xfId="802" xr:uid="{00000000-0005-0000-0000-00001D030000}"/>
    <cellStyle name="Note 2 4 48" xfId="803" xr:uid="{00000000-0005-0000-0000-00001E030000}"/>
    <cellStyle name="Note 2 4 48 2" xfId="804" xr:uid="{00000000-0005-0000-0000-00001F030000}"/>
    <cellStyle name="Note 2 4 49" xfId="805" xr:uid="{00000000-0005-0000-0000-000020030000}"/>
    <cellStyle name="Note 2 4 49 2" xfId="806" xr:uid="{00000000-0005-0000-0000-000021030000}"/>
    <cellStyle name="Note 2 4 5" xfId="807" xr:uid="{00000000-0005-0000-0000-000022030000}"/>
    <cellStyle name="Note 2 4 5 2" xfId="808" xr:uid="{00000000-0005-0000-0000-000023030000}"/>
    <cellStyle name="Note 2 4 50" xfId="809" xr:uid="{00000000-0005-0000-0000-000024030000}"/>
    <cellStyle name="Note 2 4 50 2" xfId="810" xr:uid="{00000000-0005-0000-0000-000025030000}"/>
    <cellStyle name="Note 2 4 51" xfId="811" xr:uid="{00000000-0005-0000-0000-000026030000}"/>
    <cellStyle name="Note 2 4 51 2" xfId="812" xr:uid="{00000000-0005-0000-0000-000027030000}"/>
    <cellStyle name="Note 2 4 52" xfId="813" xr:uid="{00000000-0005-0000-0000-000028030000}"/>
    <cellStyle name="Note 2 4 52 2" xfId="814" xr:uid="{00000000-0005-0000-0000-000029030000}"/>
    <cellStyle name="Note 2 4 53" xfId="815" xr:uid="{00000000-0005-0000-0000-00002A030000}"/>
    <cellStyle name="Note 2 4 54" xfId="816" xr:uid="{00000000-0005-0000-0000-00002B030000}"/>
    <cellStyle name="Note 2 4 55" xfId="817" xr:uid="{00000000-0005-0000-0000-00002C030000}"/>
    <cellStyle name="Note 2 4 56" xfId="818" xr:uid="{00000000-0005-0000-0000-00002D030000}"/>
    <cellStyle name="Note 2 4 57" xfId="819" xr:uid="{00000000-0005-0000-0000-00002E030000}"/>
    <cellStyle name="Note 2 4 6" xfId="820" xr:uid="{00000000-0005-0000-0000-00002F030000}"/>
    <cellStyle name="Note 2 4 6 2" xfId="821" xr:uid="{00000000-0005-0000-0000-000030030000}"/>
    <cellStyle name="Note 2 4 7" xfId="822" xr:uid="{00000000-0005-0000-0000-000031030000}"/>
    <cellStyle name="Note 2 4 7 2" xfId="823" xr:uid="{00000000-0005-0000-0000-000032030000}"/>
    <cellStyle name="Note 2 4 8" xfId="824" xr:uid="{00000000-0005-0000-0000-000033030000}"/>
    <cellStyle name="Note 2 4 8 2" xfId="825" xr:uid="{00000000-0005-0000-0000-000034030000}"/>
    <cellStyle name="Note 2 4 9" xfId="826" xr:uid="{00000000-0005-0000-0000-000035030000}"/>
    <cellStyle name="Note 2 4 9 2" xfId="827" xr:uid="{00000000-0005-0000-0000-000036030000}"/>
    <cellStyle name="Note 2 5" xfId="828" xr:uid="{00000000-0005-0000-0000-000037030000}"/>
    <cellStyle name="Note 2 5 2" xfId="829" xr:uid="{00000000-0005-0000-0000-000038030000}"/>
    <cellStyle name="Note 2 6" xfId="830" xr:uid="{00000000-0005-0000-0000-000039030000}"/>
    <cellStyle name="Note 2 6 2" xfId="831" xr:uid="{00000000-0005-0000-0000-00003A030000}"/>
    <cellStyle name="Note 2 7" xfId="832" xr:uid="{00000000-0005-0000-0000-00003B030000}"/>
    <cellStyle name="Note 2 7 2" xfId="833" xr:uid="{00000000-0005-0000-0000-00003C030000}"/>
    <cellStyle name="Note 2 8" xfId="834" xr:uid="{00000000-0005-0000-0000-00003D030000}"/>
    <cellStyle name="Note 3" xfId="166" xr:uid="{00000000-0005-0000-0000-00003E030000}"/>
    <cellStyle name="Output 2" xfId="167" xr:uid="{00000000-0005-0000-0000-00003F030000}"/>
    <cellStyle name="Output 2 10" xfId="835" xr:uid="{00000000-0005-0000-0000-000040030000}"/>
    <cellStyle name="Output 2 10 2" xfId="836" xr:uid="{00000000-0005-0000-0000-000041030000}"/>
    <cellStyle name="Output 2 11" xfId="837" xr:uid="{00000000-0005-0000-0000-000042030000}"/>
    <cellStyle name="Output 2 11 2" xfId="838" xr:uid="{00000000-0005-0000-0000-000043030000}"/>
    <cellStyle name="Output 2 12" xfId="839" xr:uid="{00000000-0005-0000-0000-000044030000}"/>
    <cellStyle name="Output 2 12 2" xfId="840" xr:uid="{00000000-0005-0000-0000-000045030000}"/>
    <cellStyle name="Output 2 13" xfId="841" xr:uid="{00000000-0005-0000-0000-000046030000}"/>
    <cellStyle name="Output 2 13 2" xfId="842" xr:uid="{00000000-0005-0000-0000-000047030000}"/>
    <cellStyle name="Output 2 14" xfId="843" xr:uid="{00000000-0005-0000-0000-000048030000}"/>
    <cellStyle name="Output 2 14 2" xfId="844" xr:uid="{00000000-0005-0000-0000-000049030000}"/>
    <cellStyle name="Output 2 15" xfId="845" xr:uid="{00000000-0005-0000-0000-00004A030000}"/>
    <cellStyle name="Output 2 15 2" xfId="846" xr:uid="{00000000-0005-0000-0000-00004B030000}"/>
    <cellStyle name="Output 2 16" xfId="847" xr:uid="{00000000-0005-0000-0000-00004C030000}"/>
    <cellStyle name="Output 2 16 2" xfId="848" xr:uid="{00000000-0005-0000-0000-00004D030000}"/>
    <cellStyle name="Output 2 17" xfId="849" xr:uid="{00000000-0005-0000-0000-00004E030000}"/>
    <cellStyle name="Output 2 17 2" xfId="850" xr:uid="{00000000-0005-0000-0000-00004F030000}"/>
    <cellStyle name="Output 2 18" xfId="851" xr:uid="{00000000-0005-0000-0000-000050030000}"/>
    <cellStyle name="Output 2 18 2" xfId="852" xr:uid="{00000000-0005-0000-0000-000051030000}"/>
    <cellStyle name="Output 2 19" xfId="853" xr:uid="{00000000-0005-0000-0000-000052030000}"/>
    <cellStyle name="Output 2 19 2" xfId="854" xr:uid="{00000000-0005-0000-0000-000053030000}"/>
    <cellStyle name="Output 2 2" xfId="168" xr:uid="{00000000-0005-0000-0000-000054030000}"/>
    <cellStyle name="Output 2 2 10" xfId="855" xr:uid="{00000000-0005-0000-0000-000055030000}"/>
    <cellStyle name="Output 2 2 10 2" xfId="856" xr:uid="{00000000-0005-0000-0000-000056030000}"/>
    <cellStyle name="Output 2 2 11" xfId="857" xr:uid="{00000000-0005-0000-0000-000057030000}"/>
    <cellStyle name="Output 2 2 11 2" xfId="858" xr:uid="{00000000-0005-0000-0000-000058030000}"/>
    <cellStyle name="Output 2 2 12" xfId="859" xr:uid="{00000000-0005-0000-0000-000059030000}"/>
    <cellStyle name="Output 2 2 12 2" xfId="860" xr:uid="{00000000-0005-0000-0000-00005A030000}"/>
    <cellStyle name="Output 2 2 13" xfId="861" xr:uid="{00000000-0005-0000-0000-00005B030000}"/>
    <cellStyle name="Output 2 2 13 2" xfId="862" xr:uid="{00000000-0005-0000-0000-00005C030000}"/>
    <cellStyle name="Output 2 2 14" xfId="863" xr:uid="{00000000-0005-0000-0000-00005D030000}"/>
    <cellStyle name="Output 2 2 14 2" xfId="864" xr:uid="{00000000-0005-0000-0000-00005E030000}"/>
    <cellStyle name="Output 2 2 15" xfId="865" xr:uid="{00000000-0005-0000-0000-00005F030000}"/>
    <cellStyle name="Output 2 2 15 2" xfId="866" xr:uid="{00000000-0005-0000-0000-000060030000}"/>
    <cellStyle name="Output 2 2 16" xfId="867" xr:uid="{00000000-0005-0000-0000-000061030000}"/>
    <cellStyle name="Output 2 2 16 2" xfId="868" xr:uid="{00000000-0005-0000-0000-000062030000}"/>
    <cellStyle name="Output 2 2 17" xfId="869" xr:uid="{00000000-0005-0000-0000-000063030000}"/>
    <cellStyle name="Output 2 2 17 2" xfId="870" xr:uid="{00000000-0005-0000-0000-000064030000}"/>
    <cellStyle name="Output 2 2 18" xfId="871" xr:uid="{00000000-0005-0000-0000-000065030000}"/>
    <cellStyle name="Output 2 2 18 2" xfId="872" xr:uid="{00000000-0005-0000-0000-000066030000}"/>
    <cellStyle name="Output 2 2 19" xfId="873" xr:uid="{00000000-0005-0000-0000-000067030000}"/>
    <cellStyle name="Output 2 2 19 2" xfId="874" xr:uid="{00000000-0005-0000-0000-000068030000}"/>
    <cellStyle name="Output 2 2 2" xfId="875" xr:uid="{00000000-0005-0000-0000-000069030000}"/>
    <cellStyle name="Output 2 2 2 2" xfId="876" xr:uid="{00000000-0005-0000-0000-00006A030000}"/>
    <cellStyle name="Output 2 2 20" xfId="877" xr:uid="{00000000-0005-0000-0000-00006B030000}"/>
    <cellStyle name="Output 2 2 20 2" xfId="878" xr:uid="{00000000-0005-0000-0000-00006C030000}"/>
    <cellStyle name="Output 2 2 21" xfId="879" xr:uid="{00000000-0005-0000-0000-00006D030000}"/>
    <cellStyle name="Output 2 2 21 2" xfId="880" xr:uid="{00000000-0005-0000-0000-00006E030000}"/>
    <cellStyle name="Output 2 2 22" xfId="881" xr:uid="{00000000-0005-0000-0000-00006F030000}"/>
    <cellStyle name="Output 2 2 22 2" xfId="882" xr:uid="{00000000-0005-0000-0000-000070030000}"/>
    <cellStyle name="Output 2 2 23" xfId="883" xr:uid="{00000000-0005-0000-0000-000071030000}"/>
    <cellStyle name="Output 2 2 23 2" xfId="884" xr:uid="{00000000-0005-0000-0000-000072030000}"/>
    <cellStyle name="Output 2 2 24" xfId="885" xr:uid="{00000000-0005-0000-0000-000073030000}"/>
    <cellStyle name="Output 2 2 24 2" xfId="886" xr:uid="{00000000-0005-0000-0000-000074030000}"/>
    <cellStyle name="Output 2 2 25" xfId="887" xr:uid="{00000000-0005-0000-0000-000075030000}"/>
    <cellStyle name="Output 2 2 25 2" xfId="888" xr:uid="{00000000-0005-0000-0000-000076030000}"/>
    <cellStyle name="Output 2 2 26" xfId="889" xr:uid="{00000000-0005-0000-0000-000077030000}"/>
    <cellStyle name="Output 2 2 26 2" xfId="890" xr:uid="{00000000-0005-0000-0000-000078030000}"/>
    <cellStyle name="Output 2 2 27" xfId="891" xr:uid="{00000000-0005-0000-0000-000079030000}"/>
    <cellStyle name="Output 2 2 27 2" xfId="892" xr:uid="{00000000-0005-0000-0000-00007A030000}"/>
    <cellStyle name="Output 2 2 28" xfId="893" xr:uid="{00000000-0005-0000-0000-00007B030000}"/>
    <cellStyle name="Output 2 2 28 2" xfId="894" xr:uid="{00000000-0005-0000-0000-00007C030000}"/>
    <cellStyle name="Output 2 2 29" xfId="895" xr:uid="{00000000-0005-0000-0000-00007D030000}"/>
    <cellStyle name="Output 2 2 29 2" xfId="896" xr:uid="{00000000-0005-0000-0000-00007E030000}"/>
    <cellStyle name="Output 2 2 3" xfId="897" xr:uid="{00000000-0005-0000-0000-00007F030000}"/>
    <cellStyle name="Output 2 2 3 2" xfId="898" xr:uid="{00000000-0005-0000-0000-000080030000}"/>
    <cellStyle name="Output 2 2 30" xfId="899" xr:uid="{00000000-0005-0000-0000-000081030000}"/>
    <cellStyle name="Output 2 2 30 2" xfId="900" xr:uid="{00000000-0005-0000-0000-000082030000}"/>
    <cellStyle name="Output 2 2 31" xfId="901" xr:uid="{00000000-0005-0000-0000-000083030000}"/>
    <cellStyle name="Output 2 2 31 2" xfId="902" xr:uid="{00000000-0005-0000-0000-000084030000}"/>
    <cellStyle name="Output 2 2 32" xfId="903" xr:uid="{00000000-0005-0000-0000-000085030000}"/>
    <cellStyle name="Output 2 2 32 2" xfId="904" xr:uid="{00000000-0005-0000-0000-000086030000}"/>
    <cellStyle name="Output 2 2 33" xfId="905" xr:uid="{00000000-0005-0000-0000-000087030000}"/>
    <cellStyle name="Output 2 2 33 2" xfId="906" xr:uid="{00000000-0005-0000-0000-000088030000}"/>
    <cellStyle name="Output 2 2 34" xfId="907" xr:uid="{00000000-0005-0000-0000-000089030000}"/>
    <cellStyle name="Output 2 2 34 2" xfId="908" xr:uid="{00000000-0005-0000-0000-00008A030000}"/>
    <cellStyle name="Output 2 2 35" xfId="909" xr:uid="{00000000-0005-0000-0000-00008B030000}"/>
    <cellStyle name="Output 2 2 35 2" xfId="910" xr:uid="{00000000-0005-0000-0000-00008C030000}"/>
    <cellStyle name="Output 2 2 36" xfId="911" xr:uid="{00000000-0005-0000-0000-00008D030000}"/>
    <cellStyle name="Output 2 2 36 2" xfId="912" xr:uid="{00000000-0005-0000-0000-00008E030000}"/>
    <cellStyle name="Output 2 2 37" xfId="913" xr:uid="{00000000-0005-0000-0000-00008F030000}"/>
    <cellStyle name="Output 2 2 37 2" xfId="914" xr:uid="{00000000-0005-0000-0000-000090030000}"/>
    <cellStyle name="Output 2 2 38" xfId="915" xr:uid="{00000000-0005-0000-0000-000091030000}"/>
    <cellStyle name="Output 2 2 38 2" xfId="916" xr:uid="{00000000-0005-0000-0000-000092030000}"/>
    <cellStyle name="Output 2 2 39" xfId="917" xr:uid="{00000000-0005-0000-0000-000093030000}"/>
    <cellStyle name="Output 2 2 39 2" xfId="918" xr:uid="{00000000-0005-0000-0000-000094030000}"/>
    <cellStyle name="Output 2 2 4" xfId="919" xr:uid="{00000000-0005-0000-0000-000095030000}"/>
    <cellStyle name="Output 2 2 4 2" xfId="920" xr:uid="{00000000-0005-0000-0000-000096030000}"/>
    <cellStyle name="Output 2 2 40" xfId="921" xr:uid="{00000000-0005-0000-0000-000097030000}"/>
    <cellStyle name="Output 2 2 40 2" xfId="922" xr:uid="{00000000-0005-0000-0000-000098030000}"/>
    <cellStyle name="Output 2 2 41" xfId="923" xr:uid="{00000000-0005-0000-0000-000099030000}"/>
    <cellStyle name="Output 2 2 41 2" xfId="924" xr:uid="{00000000-0005-0000-0000-00009A030000}"/>
    <cellStyle name="Output 2 2 42" xfId="925" xr:uid="{00000000-0005-0000-0000-00009B030000}"/>
    <cellStyle name="Output 2 2 42 2" xfId="926" xr:uid="{00000000-0005-0000-0000-00009C030000}"/>
    <cellStyle name="Output 2 2 43" xfId="927" xr:uid="{00000000-0005-0000-0000-00009D030000}"/>
    <cellStyle name="Output 2 2 43 2" xfId="928" xr:uid="{00000000-0005-0000-0000-00009E030000}"/>
    <cellStyle name="Output 2 2 44" xfId="929" xr:uid="{00000000-0005-0000-0000-00009F030000}"/>
    <cellStyle name="Output 2 2 44 2" xfId="930" xr:uid="{00000000-0005-0000-0000-0000A0030000}"/>
    <cellStyle name="Output 2 2 45" xfId="931" xr:uid="{00000000-0005-0000-0000-0000A1030000}"/>
    <cellStyle name="Output 2 2 45 2" xfId="932" xr:uid="{00000000-0005-0000-0000-0000A2030000}"/>
    <cellStyle name="Output 2 2 46" xfId="933" xr:uid="{00000000-0005-0000-0000-0000A3030000}"/>
    <cellStyle name="Output 2 2 46 2" xfId="934" xr:uid="{00000000-0005-0000-0000-0000A4030000}"/>
    <cellStyle name="Output 2 2 47" xfId="935" xr:uid="{00000000-0005-0000-0000-0000A5030000}"/>
    <cellStyle name="Output 2 2 47 2" xfId="936" xr:uid="{00000000-0005-0000-0000-0000A6030000}"/>
    <cellStyle name="Output 2 2 48" xfId="937" xr:uid="{00000000-0005-0000-0000-0000A7030000}"/>
    <cellStyle name="Output 2 2 48 2" xfId="938" xr:uid="{00000000-0005-0000-0000-0000A8030000}"/>
    <cellStyle name="Output 2 2 49" xfId="939" xr:uid="{00000000-0005-0000-0000-0000A9030000}"/>
    <cellStyle name="Output 2 2 49 2" xfId="940" xr:uid="{00000000-0005-0000-0000-0000AA030000}"/>
    <cellStyle name="Output 2 2 5" xfId="941" xr:uid="{00000000-0005-0000-0000-0000AB030000}"/>
    <cellStyle name="Output 2 2 5 2" xfId="942" xr:uid="{00000000-0005-0000-0000-0000AC030000}"/>
    <cellStyle name="Output 2 2 50" xfId="943" xr:uid="{00000000-0005-0000-0000-0000AD030000}"/>
    <cellStyle name="Output 2 2 50 2" xfId="944" xr:uid="{00000000-0005-0000-0000-0000AE030000}"/>
    <cellStyle name="Output 2 2 51" xfId="945" xr:uid="{00000000-0005-0000-0000-0000AF030000}"/>
    <cellStyle name="Output 2 2 51 2" xfId="946" xr:uid="{00000000-0005-0000-0000-0000B0030000}"/>
    <cellStyle name="Output 2 2 52" xfId="947" xr:uid="{00000000-0005-0000-0000-0000B1030000}"/>
    <cellStyle name="Output 2 2 52 2" xfId="948" xr:uid="{00000000-0005-0000-0000-0000B2030000}"/>
    <cellStyle name="Output 2 2 53" xfId="949" xr:uid="{00000000-0005-0000-0000-0000B3030000}"/>
    <cellStyle name="Output 2 2 54" xfId="950" xr:uid="{00000000-0005-0000-0000-0000B4030000}"/>
    <cellStyle name="Output 2 2 55" xfId="951" xr:uid="{00000000-0005-0000-0000-0000B5030000}"/>
    <cellStyle name="Output 2 2 56" xfId="952" xr:uid="{00000000-0005-0000-0000-0000B6030000}"/>
    <cellStyle name="Output 2 2 57" xfId="953" xr:uid="{00000000-0005-0000-0000-0000B7030000}"/>
    <cellStyle name="Output 2 2 6" xfId="954" xr:uid="{00000000-0005-0000-0000-0000B8030000}"/>
    <cellStyle name="Output 2 2 6 2" xfId="955" xr:uid="{00000000-0005-0000-0000-0000B9030000}"/>
    <cellStyle name="Output 2 2 7" xfId="956" xr:uid="{00000000-0005-0000-0000-0000BA030000}"/>
    <cellStyle name="Output 2 2 7 2" xfId="957" xr:uid="{00000000-0005-0000-0000-0000BB030000}"/>
    <cellStyle name="Output 2 2 8" xfId="958" xr:uid="{00000000-0005-0000-0000-0000BC030000}"/>
    <cellStyle name="Output 2 2 8 2" xfId="959" xr:uid="{00000000-0005-0000-0000-0000BD030000}"/>
    <cellStyle name="Output 2 2 9" xfId="960" xr:uid="{00000000-0005-0000-0000-0000BE030000}"/>
    <cellStyle name="Output 2 2 9 2" xfId="961" xr:uid="{00000000-0005-0000-0000-0000BF030000}"/>
    <cellStyle name="Output 2 20" xfId="962" xr:uid="{00000000-0005-0000-0000-0000C0030000}"/>
    <cellStyle name="Output 2 20 2" xfId="963" xr:uid="{00000000-0005-0000-0000-0000C1030000}"/>
    <cellStyle name="Output 2 21" xfId="964" xr:uid="{00000000-0005-0000-0000-0000C2030000}"/>
    <cellStyle name="Output 2 21 2" xfId="965" xr:uid="{00000000-0005-0000-0000-0000C3030000}"/>
    <cellStyle name="Output 2 22" xfId="966" xr:uid="{00000000-0005-0000-0000-0000C4030000}"/>
    <cellStyle name="Output 2 22 2" xfId="967" xr:uid="{00000000-0005-0000-0000-0000C5030000}"/>
    <cellStyle name="Output 2 23" xfId="968" xr:uid="{00000000-0005-0000-0000-0000C6030000}"/>
    <cellStyle name="Output 2 23 2" xfId="969" xr:uid="{00000000-0005-0000-0000-0000C7030000}"/>
    <cellStyle name="Output 2 24" xfId="970" xr:uid="{00000000-0005-0000-0000-0000C8030000}"/>
    <cellStyle name="Output 2 24 2" xfId="971" xr:uid="{00000000-0005-0000-0000-0000C9030000}"/>
    <cellStyle name="Output 2 25" xfId="972" xr:uid="{00000000-0005-0000-0000-0000CA030000}"/>
    <cellStyle name="Output 2 25 2" xfId="973" xr:uid="{00000000-0005-0000-0000-0000CB030000}"/>
    <cellStyle name="Output 2 26" xfId="974" xr:uid="{00000000-0005-0000-0000-0000CC030000}"/>
    <cellStyle name="Output 2 26 2" xfId="975" xr:uid="{00000000-0005-0000-0000-0000CD030000}"/>
    <cellStyle name="Output 2 27" xfId="976" xr:uid="{00000000-0005-0000-0000-0000CE030000}"/>
    <cellStyle name="Output 2 27 2" xfId="977" xr:uid="{00000000-0005-0000-0000-0000CF030000}"/>
    <cellStyle name="Output 2 28" xfId="978" xr:uid="{00000000-0005-0000-0000-0000D0030000}"/>
    <cellStyle name="Output 2 28 2" xfId="979" xr:uid="{00000000-0005-0000-0000-0000D1030000}"/>
    <cellStyle name="Output 2 29" xfId="980" xr:uid="{00000000-0005-0000-0000-0000D2030000}"/>
    <cellStyle name="Output 2 29 2" xfId="981" xr:uid="{00000000-0005-0000-0000-0000D3030000}"/>
    <cellStyle name="Output 2 3" xfId="982" xr:uid="{00000000-0005-0000-0000-0000D4030000}"/>
    <cellStyle name="Output 2 3 2" xfId="983" xr:uid="{00000000-0005-0000-0000-0000D5030000}"/>
    <cellStyle name="Output 2 30" xfId="984" xr:uid="{00000000-0005-0000-0000-0000D6030000}"/>
    <cellStyle name="Output 2 30 2" xfId="985" xr:uid="{00000000-0005-0000-0000-0000D7030000}"/>
    <cellStyle name="Output 2 31" xfId="986" xr:uid="{00000000-0005-0000-0000-0000D8030000}"/>
    <cellStyle name="Output 2 31 2" xfId="987" xr:uid="{00000000-0005-0000-0000-0000D9030000}"/>
    <cellStyle name="Output 2 32" xfId="988" xr:uid="{00000000-0005-0000-0000-0000DA030000}"/>
    <cellStyle name="Output 2 32 2" xfId="989" xr:uid="{00000000-0005-0000-0000-0000DB030000}"/>
    <cellStyle name="Output 2 33" xfId="990" xr:uid="{00000000-0005-0000-0000-0000DC030000}"/>
    <cellStyle name="Output 2 33 2" xfId="991" xr:uid="{00000000-0005-0000-0000-0000DD030000}"/>
    <cellStyle name="Output 2 34" xfId="992" xr:uid="{00000000-0005-0000-0000-0000DE030000}"/>
    <cellStyle name="Output 2 34 2" xfId="993" xr:uid="{00000000-0005-0000-0000-0000DF030000}"/>
    <cellStyle name="Output 2 35" xfId="994" xr:uid="{00000000-0005-0000-0000-0000E0030000}"/>
    <cellStyle name="Output 2 35 2" xfId="995" xr:uid="{00000000-0005-0000-0000-0000E1030000}"/>
    <cellStyle name="Output 2 36" xfId="996" xr:uid="{00000000-0005-0000-0000-0000E2030000}"/>
    <cellStyle name="Output 2 36 2" xfId="997" xr:uid="{00000000-0005-0000-0000-0000E3030000}"/>
    <cellStyle name="Output 2 37" xfId="998" xr:uid="{00000000-0005-0000-0000-0000E4030000}"/>
    <cellStyle name="Output 2 37 2" xfId="999" xr:uid="{00000000-0005-0000-0000-0000E5030000}"/>
    <cellStyle name="Output 2 38" xfId="1000" xr:uid="{00000000-0005-0000-0000-0000E6030000}"/>
    <cellStyle name="Output 2 38 2" xfId="1001" xr:uid="{00000000-0005-0000-0000-0000E7030000}"/>
    <cellStyle name="Output 2 39" xfId="1002" xr:uid="{00000000-0005-0000-0000-0000E8030000}"/>
    <cellStyle name="Output 2 39 2" xfId="1003" xr:uid="{00000000-0005-0000-0000-0000E9030000}"/>
    <cellStyle name="Output 2 4" xfId="1004" xr:uid="{00000000-0005-0000-0000-0000EA030000}"/>
    <cellStyle name="Output 2 4 2" xfId="1005" xr:uid="{00000000-0005-0000-0000-0000EB030000}"/>
    <cellStyle name="Output 2 40" xfId="1006" xr:uid="{00000000-0005-0000-0000-0000EC030000}"/>
    <cellStyle name="Output 2 40 2" xfId="1007" xr:uid="{00000000-0005-0000-0000-0000ED030000}"/>
    <cellStyle name="Output 2 41" xfId="1008" xr:uid="{00000000-0005-0000-0000-0000EE030000}"/>
    <cellStyle name="Output 2 41 2" xfId="1009" xr:uid="{00000000-0005-0000-0000-0000EF030000}"/>
    <cellStyle name="Output 2 42" xfId="1010" xr:uid="{00000000-0005-0000-0000-0000F0030000}"/>
    <cellStyle name="Output 2 42 2" xfId="1011" xr:uid="{00000000-0005-0000-0000-0000F1030000}"/>
    <cellStyle name="Output 2 43" xfId="1012" xr:uid="{00000000-0005-0000-0000-0000F2030000}"/>
    <cellStyle name="Output 2 43 2" xfId="1013" xr:uid="{00000000-0005-0000-0000-0000F3030000}"/>
    <cellStyle name="Output 2 44" xfId="1014" xr:uid="{00000000-0005-0000-0000-0000F4030000}"/>
    <cellStyle name="Output 2 44 2" xfId="1015" xr:uid="{00000000-0005-0000-0000-0000F5030000}"/>
    <cellStyle name="Output 2 45" xfId="1016" xr:uid="{00000000-0005-0000-0000-0000F6030000}"/>
    <cellStyle name="Output 2 45 2" xfId="1017" xr:uid="{00000000-0005-0000-0000-0000F7030000}"/>
    <cellStyle name="Output 2 46" xfId="1018" xr:uid="{00000000-0005-0000-0000-0000F8030000}"/>
    <cellStyle name="Output 2 46 2" xfId="1019" xr:uid="{00000000-0005-0000-0000-0000F9030000}"/>
    <cellStyle name="Output 2 47" xfId="1020" xr:uid="{00000000-0005-0000-0000-0000FA030000}"/>
    <cellStyle name="Output 2 47 2" xfId="1021" xr:uid="{00000000-0005-0000-0000-0000FB030000}"/>
    <cellStyle name="Output 2 48" xfId="1022" xr:uid="{00000000-0005-0000-0000-0000FC030000}"/>
    <cellStyle name="Output 2 48 2" xfId="1023" xr:uid="{00000000-0005-0000-0000-0000FD030000}"/>
    <cellStyle name="Output 2 49" xfId="1024" xr:uid="{00000000-0005-0000-0000-0000FE030000}"/>
    <cellStyle name="Output 2 49 2" xfId="1025" xr:uid="{00000000-0005-0000-0000-0000FF030000}"/>
    <cellStyle name="Output 2 5" xfId="1026" xr:uid="{00000000-0005-0000-0000-000000040000}"/>
    <cellStyle name="Output 2 5 2" xfId="1027" xr:uid="{00000000-0005-0000-0000-000001040000}"/>
    <cellStyle name="Output 2 50" xfId="1028" xr:uid="{00000000-0005-0000-0000-000002040000}"/>
    <cellStyle name="Output 2 50 2" xfId="1029" xr:uid="{00000000-0005-0000-0000-000003040000}"/>
    <cellStyle name="Output 2 51" xfId="1030" xr:uid="{00000000-0005-0000-0000-000004040000}"/>
    <cellStyle name="Output 2 51 2" xfId="1031" xr:uid="{00000000-0005-0000-0000-000005040000}"/>
    <cellStyle name="Output 2 52" xfId="1032" xr:uid="{00000000-0005-0000-0000-000006040000}"/>
    <cellStyle name="Output 2 52 2" xfId="1033" xr:uid="{00000000-0005-0000-0000-000007040000}"/>
    <cellStyle name="Output 2 53" xfId="1034" xr:uid="{00000000-0005-0000-0000-000008040000}"/>
    <cellStyle name="Output 2 53 2" xfId="1035" xr:uid="{00000000-0005-0000-0000-000009040000}"/>
    <cellStyle name="Output 2 54" xfId="1036" xr:uid="{00000000-0005-0000-0000-00000A040000}"/>
    <cellStyle name="Output 2 55" xfId="1037" xr:uid="{00000000-0005-0000-0000-00000B040000}"/>
    <cellStyle name="Output 2 56" xfId="1038" xr:uid="{00000000-0005-0000-0000-00000C040000}"/>
    <cellStyle name="Output 2 57" xfId="1039" xr:uid="{00000000-0005-0000-0000-00000D040000}"/>
    <cellStyle name="Output 2 58" xfId="1040" xr:uid="{00000000-0005-0000-0000-00000E040000}"/>
    <cellStyle name="Output 2 6" xfId="1041" xr:uid="{00000000-0005-0000-0000-00000F040000}"/>
    <cellStyle name="Output 2 6 2" xfId="1042" xr:uid="{00000000-0005-0000-0000-000010040000}"/>
    <cellStyle name="Output 2 7" xfId="1043" xr:uid="{00000000-0005-0000-0000-000011040000}"/>
    <cellStyle name="Output 2 7 2" xfId="1044" xr:uid="{00000000-0005-0000-0000-000012040000}"/>
    <cellStyle name="Output 2 8" xfId="1045" xr:uid="{00000000-0005-0000-0000-000013040000}"/>
    <cellStyle name="Output 2 8 2" xfId="1046" xr:uid="{00000000-0005-0000-0000-000014040000}"/>
    <cellStyle name="Output 2 9" xfId="1047" xr:uid="{00000000-0005-0000-0000-000015040000}"/>
    <cellStyle name="Output 2 9 2" xfId="1048" xr:uid="{00000000-0005-0000-0000-000016040000}"/>
    <cellStyle name="Percent 2" xfId="169" xr:uid="{00000000-0005-0000-0000-000017040000}"/>
    <cellStyle name="Percent 2 2" xfId="1049" xr:uid="{00000000-0005-0000-0000-000018040000}"/>
    <cellStyle name="Percent 2 3" xfId="1050" xr:uid="{00000000-0005-0000-0000-000019040000}"/>
    <cellStyle name="Title 2" xfId="170" xr:uid="{00000000-0005-0000-0000-00001A040000}"/>
    <cellStyle name="Total 2" xfId="171" xr:uid="{00000000-0005-0000-0000-00001B040000}"/>
    <cellStyle name="Total 2 10" xfId="1051" xr:uid="{00000000-0005-0000-0000-00001C040000}"/>
    <cellStyle name="Total 2 10 2" xfId="1052" xr:uid="{00000000-0005-0000-0000-00001D040000}"/>
    <cellStyle name="Total 2 11" xfId="1053" xr:uid="{00000000-0005-0000-0000-00001E040000}"/>
    <cellStyle name="Total 2 11 2" xfId="1054" xr:uid="{00000000-0005-0000-0000-00001F040000}"/>
    <cellStyle name="Total 2 12" xfId="1055" xr:uid="{00000000-0005-0000-0000-000020040000}"/>
    <cellStyle name="Total 2 12 2" xfId="1056" xr:uid="{00000000-0005-0000-0000-000021040000}"/>
    <cellStyle name="Total 2 13" xfId="1057" xr:uid="{00000000-0005-0000-0000-000022040000}"/>
    <cellStyle name="Total 2 13 2" xfId="1058" xr:uid="{00000000-0005-0000-0000-000023040000}"/>
    <cellStyle name="Total 2 14" xfId="1059" xr:uid="{00000000-0005-0000-0000-000024040000}"/>
    <cellStyle name="Total 2 14 2" xfId="1060" xr:uid="{00000000-0005-0000-0000-000025040000}"/>
    <cellStyle name="Total 2 15" xfId="1061" xr:uid="{00000000-0005-0000-0000-000026040000}"/>
    <cellStyle name="Total 2 15 2" xfId="1062" xr:uid="{00000000-0005-0000-0000-000027040000}"/>
    <cellStyle name="Total 2 16" xfId="1063" xr:uid="{00000000-0005-0000-0000-000028040000}"/>
    <cellStyle name="Total 2 16 2" xfId="1064" xr:uid="{00000000-0005-0000-0000-000029040000}"/>
    <cellStyle name="Total 2 17" xfId="1065" xr:uid="{00000000-0005-0000-0000-00002A040000}"/>
    <cellStyle name="Total 2 17 2" xfId="1066" xr:uid="{00000000-0005-0000-0000-00002B040000}"/>
    <cellStyle name="Total 2 18" xfId="1067" xr:uid="{00000000-0005-0000-0000-00002C040000}"/>
    <cellStyle name="Total 2 18 2" xfId="1068" xr:uid="{00000000-0005-0000-0000-00002D040000}"/>
    <cellStyle name="Total 2 19" xfId="1069" xr:uid="{00000000-0005-0000-0000-00002E040000}"/>
    <cellStyle name="Total 2 19 2" xfId="1070" xr:uid="{00000000-0005-0000-0000-00002F040000}"/>
    <cellStyle name="Total 2 2" xfId="172" xr:uid="{00000000-0005-0000-0000-000030040000}"/>
    <cellStyle name="Total 2 2 10" xfId="1071" xr:uid="{00000000-0005-0000-0000-000031040000}"/>
    <cellStyle name="Total 2 2 10 2" xfId="1072" xr:uid="{00000000-0005-0000-0000-000032040000}"/>
    <cellStyle name="Total 2 2 11" xfId="1073" xr:uid="{00000000-0005-0000-0000-000033040000}"/>
    <cellStyle name="Total 2 2 11 2" xfId="1074" xr:uid="{00000000-0005-0000-0000-000034040000}"/>
    <cellStyle name="Total 2 2 12" xfId="1075" xr:uid="{00000000-0005-0000-0000-000035040000}"/>
    <cellStyle name="Total 2 2 12 2" xfId="1076" xr:uid="{00000000-0005-0000-0000-000036040000}"/>
    <cellStyle name="Total 2 2 13" xfId="1077" xr:uid="{00000000-0005-0000-0000-000037040000}"/>
    <cellStyle name="Total 2 2 13 2" xfId="1078" xr:uid="{00000000-0005-0000-0000-000038040000}"/>
    <cellStyle name="Total 2 2 14" xfId="1079" xr:uid="{00000000-0005-0000-0000-000039040000}"/>
    <cellStyle name="Total 2 2 14 2" xfId="1080" xr:uid="{00000000-0005-0000-0000-00003A040000}"/>
    <cellStyle name="Total 2 2 15" xfId="1081" xr:uid="{00000000-0005-0000-0000-00003B040000}"/>
    <cellStyle name="Total 2 2 15 2" xfId="1082" xr:uid="{00000000-0005-0000-0000-00003C040000}"/>
    <cellStyle name="Total 2 2 16" xfId="1083" xr:uid="{00000000-0005-0000-0000-00003D040000}"/>
    <cellStyle name="Total 2 2 16 2" xfId="1084" xr:uid="{00000000-0005-0000-0000-00003E040000}"/>
    <cellStyle name="Total 2 2 17" xfId="1085" xr:uid="{00000000-0005-0000-0000-00003F040000}"/>
    <cellStyle name="Total 2 2 17 2" xfId="1086" xr:uid="{00000000-0005-0000-0000-000040040000}"/>
    <cellStyle name="Total 2 2 18" xfId="1087" xr:uid="{00000000-0005-0000-0000-000041040000}"/>
    <cellStyle name="Total 2 2 18 2" xfId="1088" xr:uid="{00000000-0005-0000-0000-000042040000}"/>
    <cellStyle name="Total 2 2 19" xfId="1089" xr:uid="{00000000-0005-0000-0000-000043040000}"/>
    <cellStyle name="Total 2 2 19 2" xfId="1090" xr:uid="{00000000-0005-0000-0000-000044040000}"/>
    <cellStyle name="Total 2 2 2" xfId="1091" xr:uid="{00000000-0005-0000-0000-000045040000}"/>
    <cellStyle name="Total 2 2 2 2" xfId="1092" xr:uid="{00000000-0005-0000-0000-000046040000}"/>
    <cellStyle name="Total 2 2 20" xfId="1093" xr:uid="{00000000-0005-0000-0000-000047040000}"/>
    <cellStyle name="Total 2 2 20 2" xfId="1094" xr:uid="{00000000-0005-0000-0000-000048040000}"/>
    <cellStyle name="Total 2 2 21" xfId="1095" xr:uid="{00000000-0005-0000-0000-000049040000}"/>
    <cellStyle name="Total 2 2 21 2" xfId="1096" xr:uid="{00000000-0005-0000-0000-00004A040000}"/>
    <cellStyle name="Total 2 2 22" xfId="1097" xr:uid="{00000000-0005-0000-0000-00004B040000}"/>
    <cellStyle name="Total 2 2 22 2" xfId="1098" xr:uid="{00000000-0005-0000-0000-00004C040000}"/>
    <cellStyle name="Total 2 2 23" xfId="1099" xr:uid="{00000000-0005-0000-0000-00004D040000}"/>
    <cellStyle name="Total 2 2 23 2" xfId="1100" xr:uid="{00000000-0005-0000-0000-00004E040000}"/>
    <cellStyle name="Total 2 2 24" xfId="1101" xr:uid="{00000000-0005-0000-0000-00004F040000}"/>
    <cellStyle name="Total 2 2 24 2" xfId="1102" xr:uid="{00000000-0005-0000-0000-000050040000}"/>
    <cellStyle name="Total 2 2 25" xfId="1103" xr:uid="{00000000-0005-0000-0000-000051040000}"/>
    <cellStyle name="Total 2 2 25 2" xfId="1104" xr:uid="{00000000-0005-0000-0000-000052040000}"/>
    <cellStyle name="Total 2 2 26" xfId="1105" xr:uid="{00000000-0005-0000-0000-000053040000}"/>
    <cellStyle name="Total 2 2 26 2" xfId="1106" xr:uid="{00000000-0005-0000-0000-000054040000}"/>
    <cellStyle name="Total 2 2 27" xfId="1107" xr:uid="{00000000-0005-0000-0000-000055040000}"/>
    <cellStyle name="Total 2 2 27 2" xfId="1108" xr:uid="{00000000-0005-0000-0000-000056040000}"/>
    <cellStyle name="Total 2 2 28" xfId="1109" xr:uid="{00000000-0005-0000-0000-000057040000}"/>
    <cellStyle name="Total 2 2 28 2" xfId="1110" xr:uid="{00000000-0005-0000-0000-000058040000}"/>
    <cellStyle name="Total 2 2 29" xfId="1111" xr:uid="{00000000-0005-0000-0000-000059040000}"/>
    <cellStyle name="Total 2 2 29 2" xfId="1112" xr:uid="{00000000-0005-0000-0000-00005A040000}"/>
    <cellStyle name="Total 2 2 3" xfId="1113" xr:uid="{00000000-0005-0000-0000-00005B040000}"/>
    <cellStyle name="Total 2 2 3 2" xfId="1114" xr:uid="{00000000-0005-0000-0000-00005C040000}"/>
    <cellStyle name="Total 2 2 30" xfId="1115" xr:uid="{00000000-0005-0000-0000-00005D040000}"/>
    <cellStyle name="Total 2 2 30 2" xfId="1116" xr:uid="{00000000-0005-0000-0000-00005E040000}"/>
    <cellStyle name="Total 2 2 31" xfId="1117" xr:uid="{00000000-0005-0000-0000-00005F040000}"/>
    <cellStyle name="Total 2 2 31 2" xfId="1118" xr:uid="{00000000-0005-0000-0000-000060040000}"/>
    <cellStyle name="Total 2 2 32" xfId="1119" xr:uid="{00000000-0005-0000-0000-000061040000}"/>
    <cellStyle name="Total 2 2 32 2" xfId="1120" xr:uid="{00000000-0005-0000-0000-000062040000}"/>
    <cellStyle name="Total 2 2 33" xfId="1121" xr:uid="{00000000-0005-0000-0000-000063040000}"/>
    <cellStyle name="Total 2 2 33 2" xfId="1122" xr:uid="{00000000-0005-0000-0000-000064040000}"/>
    <cellStyle name="Total 2 2 34" xfId="1123" xr:uid="{00000000-0005-0000-0000-000065040000}"/>
    <cellStyle name="Total 2 2 34 2" xfId="1124" xr:uid="{00000000-0005-0000-0000-000066040000}"/>
    <cellStyle name="Total 2 2 35" xfId="1125" xr:uid="{00000000-0005-0000-0000-000067040000}"/>
    <cellStyle name="Total 2 2 35 2" xfId="1126" xr:uid="{00000000-0005-0000-0000-000068040000}"/>
    <cellStyle name="Total 2 2 36" xfId="1127" xr:uid="{00000000-0005-0000-0000-000069040000}"/>
    <cellStyle name="Total 2 2 36 2" xfId="1128" xr:uid="{00000000-0005-0000-0000-00006A040000}"/>
    <cellStyle name="Total 2 2 37" xfId="1129" xr:uid="{00000000-0005-0000-0000-00006B040000}"/>
    <cellStyle name="Total 2 2 37 2" xfId="1130" xr:uid="{00000000-0005-0000-0000-00006C040000}"/>
    <cellStyle name="Total 2 2 38" xfId="1131" xr:uid="{00000000-0005-0000-0000-00006D040000}"/>
    <cellStyle name="Total 2 2 38 2" xfId="1132" xr:uid="{00000000-0005-0000-0000-00006E040000}"/>
    <cellStyle name="Total 2 2 39" xfId="1133" xr:uid="{00000000-0005-0000-0000-00006F040000}"/>
    <cellStyle name="Total 2 2 39 2" xfId="1134" xr:uid="{00000000-0005-0000-0000-000070040000}"/>
    <cellStyle name="Total 2 2 4" xfId="1135" xr:uid="{00000000-0005-0000-0000-000071040000}"/>
    <cellStyle name="Total 2 2 4 2" xfId="1136" xr:uid="{00000000-0005-0000-0000-000072040000}"/>
    <cellStyle name="Total 2 2 40" xfId="1137" xr:uid="{00000000-0005-0000-0000-000073040000}"/>
    <cellStyle name="Total 2 2 40 2" xfId="1138" xr:uid="{00000000-0005-0000-0000-000074040000}"/>
    <cellStyle name="Total 2 2 41" xfId="1139" xr:uid="{00000000-0005-0000-0000-000075040000}"/>
    <cellStyle name="Total 2 2 41 2" xfId="1140" xr:uid="{00000000-0005-0000-0000-000076040000}"/>
    <cellStyle name="Total 2 2 42" xfId="1141" xr:uid="{00000000-0005-0000-0000-000077040000}"/>
    <cellStyle name="Total 2 2 42 2" xfId="1142" xr:uid="{00000000-0005-0000-0000-000078040000}"/>
    <cellStyle name="Total 2 2 43" xfId="1143" xr:uid="{00000000-0005-0000-0000-000079040000}"/>
    <cellStyle name="Total 2 2 43 2" xfId="1144" xr:uid="{00000000-0005-0000-0000-00007A040000}"/>
    <cellStyle name="Total 2 2 44" xfId="1145" xr:uid="{00000000-0005-0000-0000-00007B040000}"/>
    <cellStyle name="Total 2 2 44 2" xfId="1146" xr:uid="{00000000-0005-0000-0000-00007C040000}"/>
    <cellStyle name="Total 2 2 45" xfId="1147" xr:uid="{00000000-0005-0000-0000-00007D040000}"/>
    <cellStyle name="Total 2 2 45 2" xfId="1148" xr:uid="{00000000-0005-0000-0000-00007E040000}"/>
    <cellStyle name="Total 2 2 46" xfId="1149" xr:uid="{00000000-0005-0000-0000-00007F040000}"/>
    <cellStyle name="Total 2 2 46 2" xfId="1150" xr:uid="{00000000-0005-0000-0000-000080040000}"/>
    <cellStyle name="Total 2 2 47" xfId="1151" xr:uid="{00000000-0005-0000-0000-000081040000}"/>
    <cellStyle name="Total 2 2 47 2" xfId="1152" xr:uid="{00000000-0005-0000-0000-000082040000}"/>
    <cellStyle name="Total 2 2 48" xfId="1153" xr:uid="{00000000-0005-0000-0000-000083040000}"/>
    <cellStyle name="Total 2 2 48 2" xfId="1154" xr:uid="{00000000-0005-0000-0000-000084040000}"/>
    <cellStyle name="Total 2 2 49" xfId="1155" xr:uid="{00000000-0005-0000-0000-000085040000}"/>
    <cellStyle name="Total 2 2 49 2" xfId="1156" xr:uid="{00000000-0005-0000-0000-000086040000}"/>
    <cellStyle name="Total 2 2 5" xfId="1157" xr:uid="{00000000-0005-0000-0000-000087040000}"/>
    <cellStyle name="Total 2 2 5 2" xfId="1158" xr:uid="{00000000-0005-0000-0000-000088040000}"/>
    <cellStyle name="Total 2 2 50" xfId="1159" xr:uid="{00000000-0005-0000-0000-000089040000}"/>
    <cellStyle name="Total 2 2 50 2" xfId="1160" xr:uid="{00000000-0005-0000-0000-00008A040000}"/>
    <cellStyle name="Total 2 2 51" xfId="1161" xr:uid="{00000000-0005-0000-0000-00008B040000}"/>
    <cellStyle name="Total 2 2 51 2" xfId="1162" xr:uid="{00000000-0005-0000-0000-00008C040000}"/>
    <cellStyle name="Total 2 2 52" xfId="1163" xr:uid="{00000000-0005-0000-0000-00008D040000}"/>
    <cellStyle name="Total 2 2 52 2" xfId="1164" xr:uid="{00000000-0005-0000-0000-00008E040000}"/>
    <cellStyle name="Total 2 2 53" xfId="1165" xr:uid="{00000000-0005-0000-0000-00008F040000}"/>
    <cellStyle name="Total 2 2 54" xfId="1166" xr:uid="{00000000-0005-0000-0000-000090040000}"/>
    <cellStyle name="Total 2 2 55" xfId="1167" xr:uid="{00000000-0005-0000-0000-000091040000}"/>
    <cellStyle name="Total 2 2 56" xfId="1168" xr:uid="{00000000-0005-0000-0000-000092040000}"/>
    <cellStyle name="Total 2 2 57" xfId="1169" xr:uid="{00000000-0005-0000-0000-000093040000}"/>
    <cellStyle name="Total 2 2 6" xfId="1170" xr:uid="{00000000-0005-0000-0000-000094040000}"/>
    <cellStyle name="Total 2 2 6 2" xfId="1171" xr:uid="{00000000-0005-0000-0000-000095040000}"/>
    <cellStyle name="Total 2 2 7" xfId="1172" xr:uid="{00000000-0005-0000-0000-000096040000}"/>
    <cellStyle name="Total 2 2 7 2" xfId="1173" xr:uid="{00000000-0005-0000-0000-000097040000}"/>
    <cellStyle name="Total 2 2 8" xfId="1174" xr:uid="{00000000-0005-0000-0000-000098040000}"/>
    <cellStyle name="Total 2 2 8 2" xfId="1175" xr:uid="{00000000-0005-0000-0000-000099040000}"/>
    <cellStyle name="Total 2 2 9" xfId="1176" xr:uid="{00000000-0005-0000-0000-00009A040000}"/>
    <cellStyle name="Total 2 2 9 2" xfId="1177" xr:uid="{00000000-0005-0000-0000-00009B040000}"/>
    <cellStyle name="Total 2 20" xfId="1178" xr:uid="{00000000-0005-0000-0000-00009C040000}"/>
    <cellStyle name="Total 2 20 2" xfId="1179" xr:uid="{00000000-0005-0000-0000-00009D040000}"/>
    <cellStyle name="Total 2 21" xfId="1180" xr:uid="{00000000-0005-0000-0000-00009E040000}"/>
    <cellStyle name="Total 2 21 2" xfId="1181" xr:uid="{00000000-0005-0000-0000-00009F040000}"/>
    <cellStyle name="Total 2 22" xfId="1182" xr:uid="{00000000-0005-0000-0000-0000A0040000}"/>
    <cellStyle name="Total 2 22 2" xfId="1183" xr:uid="{00000000-0005-0000-0000-0000A1040000}"/>
    <cellStyle name="Total 2 23" xfId="1184" xr:uid="{00000000-0005-0000-0000-0000A2040000}"/>
    <cellStyle name="Total 2 23 2" xfId="1185" xr:uid="{00000000-0005-0000-0000-0000A3040000}"/>
    <cellStyle name="Total 2 24" xfId="1186" xr:uid="{00000000-0005-0000-0000-0000A4040000}"/>
    <cellStyle name="Total 2 24 2" xfId="1187" xr:uid="{00000000-0005-0000-0000-0000A5040000}"/>
    <cellStyle name="Total 2 25" xfId="1188" xr:uid="{00000000-0005-0000-0000-0000A6040000}"/>
    <cellStyle name="Total 2 25 2" xfId="1189" xr:uid="{00000000-0005-0000-0000-0000A7040000}"/>
    <cellStyle name="Total 2 26" xfId="1190" xr:uid="{00000000-0005-0000-0000-0000A8040000}"/>
    <cellStyle name="Total 2 26 2" xfId="1191" xr:uid="{00000000-0005-0000-0000-0000A9040000}"/>
    <cellStyle name="Total 2 27" xfId="1192" xr:uid="{00000000-0005-0000-0000-0000AA040000}"/>
    <cellStyle name="Total 2 27 2" xfId="1193" xr:uid="{00000000-0005-0000-0000-0000AB040000}"/>
    <cellStyle name="Total 2 28" xfId="1194" xr:uid="{00000000-0005-0000-0000-0000AC040000}"/>
    <cellStyle name="Total 2 28 2" xfId="1195" xr:uid="{00000000-0005-0000-0000-0000AD040000}"/>
    <cellStyle name="Total 2 29" xfId="1196" xr:uid="{00000000-0005-0000-0000-0000AE040000}"/>
    <cellStyle name="Total 2 29 2" xfId="1197" xr:uid="{00000000-0005-0000-0000-0000AF040000}"/>
    <cellStyle name="Total 2 3" xfId="1198" xr:uid="{00000000-0005-0000-0000-0000B0040000}"/>
    <cellStyle name="Total 2 3 2" xfId="1199" xr:uid="{00000000-0005-0000-0000-0000B1040000}"/>
    <cellStyle name="Total 2 30" xfId="1200" xr:uid="{00000000-0005-0000-0000-0000B2040000}"/>
    <cellStyle name="Total 2 30 2" xfId="1201" xr:uid="{00000000-0005-0000-0000-0000B3040000}"/>
    <cellStyle name="Total 2 31" xfId="1202" xr:uid="{00000000-0005-0000-0000-0000B4040000}"/>
    <cellStyle name="Total 2 31 2" xfId="1203" xr:uid="{00000000-0005-0000-0000-0000B5040000}"/>
    <cellStyle name="Total 2 32" xfId="1204" xr:uid="{00000000-0005-0000-0000-0000B6040000}"/>
    <cellStyle name="Total 2 32 2" xfId="1205" xr:uid="{00000000-0005-0000-0000-0000B7040000}"/>
    <cellStyle name="Total 2 33" xfId="1206" xr:uid="{00000000-0005-0000-0000-0000B8040000}"/>
    <cellStyle name="Total 2 33 2" xfId="1207" xr:uid="{00000000-0005-0000-0000-0000B9040000}"/>
    <cellStyle name="Total 2 34" xfId="1208" xr:uid="{00000000-0005-0000-0000-0000BA040000}"/>
    <cellStyle name="Total 2 34 2" xfId="1209" xr:uid="{00000000-0005-0000-0000-0000BB040000}"/>
    <cellStyle name="Total 2 35" xfId="1210" xr:uid="{00000000-0005-0000-0000-0000BC040000}"/>
    <cellStyle name="Total 2 35 2" xfId="1211" xr:uid="{00000000-0005-0000-0000-0000BD040000}"/>
    <cellStyle name="Total 2 36" xfId="1212" xr:uid="{00000000-0005-0000-0000-0000BE040000}"/>
    <cellStyle name="Total 2 36 2" xfId="1213" xr:uid="{00000000-0005-0000-0000-0000BF040000}"/>
    <cellStyle name="Total 2 37" xfId="1214" xr:uid="{00000000-0005-0000-0000-0000C0040000}"/>
    <cellStyle name="Total 2 37 2" xfId="1215" xr:uid="{00000000-0005-0000-0000-0000C1040000}"/>
    <cellStyle name="Total 2 38" xfId="1216" xr:uid="{00000000-0005-0000-0000-0000C2040000}"/>
    <cellStyle name="Total 2 38 2" xfId="1217" xr:uid="{00000000-0005-0000-0000-0000C3040000}"/>
    <cellStyle name="Total 2 39" xfId="1218" xr:uid="{00000000-0005-0000-0000-0000C4040000}"/>
    <cellStyle name="Total 2 39 2" xfId="1219" xr:uid="{00000000-0005-0000-0000-0000C5040000}"/>
    <cellStyle name="Total 2 4" xfId="1220" xr:uid="{00000000-0005-0000-0000-0000C6040000}"/>
    <cellStyle name="Total 2 4 2" xfId="1221" xr:uid="{00000000-0005-0000-0000-0000C7040000}"/>
    <cellStyle name="Total 2 40" xfId="1222" xr:uid="{00000000-0005-0000-0000-0000C8040000}"/>
    <cellStyle name="Total 2 40 2" xfId="1223" xr:uid="{00000000-0005-0000-0000-0000C9040000}"/>
    <cellStyle name="Total 2 41" xfId="1224" xr:uid="{00000000-0005-0000-0000-0000CA040000}"/>
    <cellStyle name="Total 2 41 2" xfId="1225" xr:uid="{00000000-0005-0000-0000-0000CB040000}"/>
    <cellStyle name="Total 2 42" xfId="1226" xr:uid="{00000000-0005-0000-0000-0000CC040000}"/>
    <cellStyle name="Total 2 42 2" xfId="1227" xr:uid="{00000000-0005-0000-0000-0000CD040000}"/>
    <cellStyle name="Total 2 43" xfId="1228" xr:uid="{00000000-0005-0000-0000-0000CE040000}"/>
    <cellStyle name="Total 2 43 2" xfId="1229" xr:uid="{00000000-0005-0000-0000-0000CF040000}"/>
    <cellStyle name="Total 2 44" xfId="1230" xr:uid="{00000000-0005-0000-0000-0000D0040000}"/>
    <cellStyle name="Total 2 44 2" xfId="1231" xr:uid="{00000000-0005-0000-0000-0000D1040000}"/>
    <cellStyle name="Total 2 45" xfId="1232" xr:uid="{00000000-0005-0000-0000-0000D2040000}"/>
    <cellStyle name="Total 2 45 2" xfId="1233" xr:uid="{00000000-0005-0000-0000-0000D3040000}"/>
    <cellStyle name="Total 2 46" xfId="1234" xr:uid="{00000000-0005-0000-0000-0000D4040000}"/>
    <cellStyle name="Total 2 46 2" xfId="1235" xr:uid="{00000000-0005-0000-0000-0000D5040000}"/>
    <cellStyle name="Total 2 47" xfId="1236" xr:uid="{00000000-0005-0000-0000-0000D6040000}"/>
    <cellStyle name="Total 2 47 2" xfId="1237" xr:uid="{00000000-0005-0000-0000-0000D7040000}"/>
    <cellStyle name="Total 2 48" xfId="1238" xr:uid="{00000000-0005-0000-0000-0000D8040000}"/>
    <cellStyle name="Total 2 48 2" xfId="1239" xr:uid="{00000000-0005-0000-0000-0000D9040000}"/>
    <cellStyle name="Total 2 49" xfId="1240" xr:uid="{00000000-0005-0000-0000-0000DA040000}"/>
    <cellStyle name="Total 2 49 2" xfId="1241" xr:uid="{00000000-0005-0000-0000-0000DB040000}"/>
    <cellStyle name="Total 2 5" xfId="1242" xr:uid="{00000000-0005-0000-0000-0000DC040000}"/>
    <cellStyle name="Total 2 5 2" xfId="1243" xr:uid="{00000000-0005-0000-0000-0000DD040000}"/>
    <cellStyle name="Total 2 50" xfId="1244" xr:uid="{00000000-0005-0000-0000-0000DE040000}"/>
    <cellStyle name="Total 2 50 2" xfId="1245" xr:uid="{00000000-0005-0000-0000-0000DF040000}"/>
    <cellStyle name="Total 2 51" xfId="1246" xr:uid="{00000000-0005-0000-0000-0000E0040000}"/>
    <cellStyle name="Total 2 51 2" xfId="1247" xr:uid="{00000000-0005-0000-0000-0000E1040000}"/>
    <cellStyle name="Total 2 52" xfId="1248" xr:uid="{00000000-0005-0000-0000-0000E2040000}"/>
    <cellStyle name="Total 2 52 2" xfId="1249" xr:uid="{00000000-0005-0000-0000-0000E3040000}"/>
    <cellStyle name="Total 2 53" xfId="1250" xr:uid="{00000000-0005-0000-0000-0000E4040000}"/>
    <cellStyle name="Total 2 53 2" xfId="1251" xr:uid="{00000000-0005-0000-0000-0000E5040000}"/>
    <cellStyle name="Total 2 54" xfId="1252" xr:uid="{00000000-0005-0000-0000-0000E6040000}"/>
    <cellStyle name="Total 2 55" xfId="1253" xr:uid="{00000000-0005-0000-0000-0000E7040000}"/>
    <cellStyle name="Total 2 56" xfId="1254" xr:uid="{00000000-0005-0000-0000-0000E8040000}"/>
    <cellStyle name="Total 2 57" xfId="1255" xr:uid="{00000000-0005-0000-0000-0000E9040000}"/>
    <cellStyle name="Total 2 58" xfId="1256" xr:uid="{00000000-0005-0000-0000-0000EA040000}"/>
    <cellStyle name="Total 2 6" xfId="1257" xr:uid="{00000000-0005-0000-0000-0000EB040000}"/>
    <cellStyle name="Total 2 6 2" xfId="1258" xr:uid="{00000000-0005-0000-0000-0000EC040000}"/>
    <cellStyle name="Total 2 7" xfId="1259" xr:uid="{00000000-0005-0000-0000-0000ED040000}"/>
    <cellStyle name="Total 2 7 2" xfId="1260" xr:uid="{00000000-0005-0000-0000-0000EE040000}"/>
    <cellStyle name="Total 2 8" xfId="1261" xr:uid="{00000000-0005-0000-0000-0000EF040000}"/>
    <cellStyle name="Total 2 8 2" xfId="1262" xr:uid="{00000000-0005-0000-0000-0000F0040000}"/>
    <cellStyle name="Total 2 9" xfId="1263" xr:uid="{00000000-0005-0000-0000-0000F1040000}"/>
    <cellStyle name="Total 2 9 2" xfId="1264" xr:uid="{00000000-0005-0000-0000-0000F2040000}"/>
    <cellStyle name="Warning Text 2" xfId="173" xr:uid="{00000000-0005-0000-0000-0000F3040000}"/>
  </cellStyles>
  <dxfs count="169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none"/>
      </fill>
    </dxf>
    <dxf>
      <font>
        <b/>
        <color rgb="FFC00000"/>
      </font>
      <fill>
        <patternFill patternType="none"/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none"/>
      </fill>
    </dxf>
    <dxf>
      <font>
        <b/>
        <color rgb="FFC00000"/>
      </font>
      <fill>
        <patternFill patternType="none"/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none"/>
      </fill>
    </dxf>
    <dxf>
      <font>
        <b/>
        <color rgb="FFC00000"/>
      </font>
      <fill>
        <patternFill patternType="none"/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Finance\Reports%20&amp;%20Surveys\AFR\2022-2023\Colleges%20AFRs\Broward\2022-23%20AFR%20Broward%20College%2009.06.23%201002AM%20-%20YPH.xlsx" TargetMode="External"/><Relationship Id="rId1" Type="http://schemas.openxmlformats.org/officeDocument/2006/relationships/externalLinkPath" Target="/Finance/Reports%20&amp;%20Surveys/AFR/2022-2023/Colleges%20AFRs/Broward/2022-23%20AFR%20Broward%20College%2009.06.23%201002AM%20-%20YP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Work/Reports%20&amp;%20Surveys/AFR/2013-2014/College%20AFRs/Eastern%20Florida/Sent%20to%20DFS%20&amp;%20AG/Eastern%20Florida%202013-14%20AFR%20Workbook%202014%20v03%20JRD%207-31-14%20JRD%20REVISED%208-15-14%20JRD%208-29-14%20Final%20DF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22-2023/Colleges%20AFRs/Central%20FL/2022-23%20AFR%20Central%20FL%2008.24.23%20943AM%20-%20Y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justment Form"/>
      <sheetName val="Adjustment Form-NEW"/>
      <sheetName val="DOEFSDownload"/>
      <sheetName val="DFS-A1-1835 Adjustment Form"/>
      <sheetName val="DFS-A1-1835 Table GL Code"/>
      <sheetName val="Contact Information"/>
      <sheetName val="CFI Calculation"/>
      <sheetName val="Days of Operation"/>
      <sheetName val="Certification Form"/>
      <sheetName val="Check Sheet"/>
      <sheetName val="Accounts by GL"/>
      <sheetName val="Consolidated AGL Codes "/>
      <sheetName val="SNP"/>
      <sheetName val="SRECNP"/>
      <sheetName val="SCF"/>
      <sheetName val="SCF Support"/>
      <sheetName val="Exp by Function"/>
      <sheetName val="CIF"/>
      <sheetName val="Dist Learning"/>
      <sheetName val="Student Activity Fee Report"/>
      <sheetName val="Tuition and Fee Report"/>
      <sheetName val="FCS Notes Sched LTD"/>
      <sheetName val="FCS Notes Sched Inv &amp; Cash"/>
      <sheetName val="FCS Notes Sched Cap Assets"/>
      <sheetName val="CU Notes Sched"/>
      <sheetName val="FCS Instructions ARO"/>
      <sheetName val="FCS Asset Retirement Obligation"/>
      <sheetName val="GASB84-Fiduciary Activities"/>
      <sheetName val="GASB87-Leases"/>
      <sheetName val="CU1_Deposits"/>
      <sheetName val="CU1-Deposits"/>
      <sheetName val="CU2-Other InvestmentsOLD"/>
      <sheetName val="CU2_Other Investments"/>
      <sheetName val="CU2-Other Investments"/>
      <sheetName val="CU2 Instructions Sections A &amp; B"/>
      <sheetName val="CU3_Deficit Ending Equity"/>
      <sheetName val="CU3-Deficit Ending Equity"/>
      <sheetName val="CU6-Chges in Long Term Liab."/>
      <sheetName val="CU5_Prior Period Adjustment"/>
      <sheetName val="CU5- Prior Period Adjustment"/>
      <sheetName val="CU7_Instructions"/>
      <sheetName val="CU7_Bonds Payable &amp; COP"/>
      <sheetName val="CU7-Bonds Payable &amp; COP"/>
      <sheetName val="CU8 Instructions"/>
      <sheetName val="CU8 _Instructions"/>
      <sheetName val="CU8_Install Purch Contracts"/>
      <sheetName val="CU8- Install Purch &amp; Leases"/>
      <sheetName val="CU9 Instructions"/>
      <sheetName val="CU9_Line of Credit"/>
      <sheetName val="CU9-Lines of Credit"/>
      <sheetName val="CU11_Pollution Remed-Pt1"/>
      <sheetName val="CU11_Pollution Remed-Pt2"/>
      <sheetName val="CUR1-Operating Leases-OLD"/>
      <sheetName val="CUR2_Construct.&amp; Other Sig"/>
      <sheetName val="CUR2-Construct. &amp; Other Sig."/>
      <sheetName val="CUR3_Related Party Trans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"/>
      <sheetName val="DOEAGLDownload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2023.v02</v>
          </cell>
        </row>
        <row r="5">
          <cell r="C5" t="str">
            <v>BROWARD COLLEGE</v>
          </cell>
        </row>
        <row r="9">
          <cell r="C9">
            <v>45107</v>
          </cell>
        </row>
      </sheetData>
      <sheetData sheetId="6"/>
      <sheetData sheetId="7"/>
      <sheetData sheetId="8"/>
      <sheetData sheetId="9"/>
      <sheetData sheetId="10">
        <row r="6">
          <cell r="D6">
            <v>58999932</v>
          </cell>
        </row>
        <row r="193">
          <cell r="O193">
            <v>7509818</v>
          </cell>
        </row>
        <row r="194">
          <cell r="O194">
            <v>0</v>
          </cell>
        </row>
        <row r="195">
          <cell r="O195">
            <v>533897</v>
          </cell>
        </row>
      </sheetData>
      <sheetData sheetId="11"/>
      <sheetData sheetId="12">
        <row r="9">
          <cell r="O9" t="str">
            <v>Unit</v>
          </cell>
        </row>
      </sheetData>
      <sheetData sheetId="13">
        <row r="11">
          <cell r="G11">
            <v>36072842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5">
          <cell r="A45" t="str">
            <v>EASTERN FLORIDA STATE COLLEGE</v>
          </cell>
        </row>
        <row r="80">
          <cell r="A80" t="str">
            <v>EASTERN FLORIDA STATE COLLEGE</v>
          </cell>
          <cell r="B80">
            <v>5748777.3499999996</v>
          </cell>
          <cell r="C80">
            <v>675633.69</v>
          </cell>
          <cell r="D80">
            <v>6424411.0399999991</v>
          </cell>
        </row>
        <row r="81">
          <cell r="A81" t="str">
            <v>BROWARD COLLEGE</v>
          </cell>
          <cell r="B81">
            <v>10987924.880000003</v>
          </cell>
          <cell r="C81">
            <v>5854.98</v>
          </cell>
          <cell r="D81">
            <v>10993779.860000003</v>
          </cell>
        </row>
        <row r="82">
          <cell r="A82" t="str">
            <v>COLLEGE OF CENTRAL FLORIDA</v>
          </cell>
          <cell r="B82">
            <v>5379079</v>
          </cell>
          <cell r="C82">
            <v>1042050.37</v>
          </cell>
          <cell r="D82">
            <v>6421129.3700000001</v>
          </cell>
        </row>
        <row r="83">
          <cell r="A83" t="str">
            <v>CHIPOLA COLLEGE</v>
          </cell>
          <cell r="B83">
            <v>509179.78999999992</v>
          </cell>
          <cell r="C83">
            <v>0</v>
          </cell>
          <cell r="D83">
            <v>509179.78999999992</v>
          </cell>
        </row>
        <row r="84">
          <cell r="A84" t="str">
            <v>DAYTONA STATE COLLEGE</v>
          </cell>
          <cell r="B84">
            <v>2442623.1399999997</v>
          </cell>
          <cell r="C84">
            <v>359344.44</v>
          </cell>
          <cell r="D84">
            <v>2801967.5799999996</v>
          </cell>
        </row>
        <row r="85">
          <cell r="A85" t="str">
            <v>FLORIDA SOUTHWESTERN STATE COLLEGE</v>
          </cell>
          <cell r="B85">
            <v>1125175.5199999996</v>
          </cell>
          <cell r="C85">
            <v>4967490.5199999996</v>
          </cell>
          <cell r="D85">
            <v>6092666.0399999991</v>
          </cell>
        </row>
        <row r="86">
          <cell r="A86" t="str">
            <v>FLORIDA STATE COLLEGE AT JACKSONVILLE</v>
          </cell>
          <cell r="B86">
            <v>10419506.859999999</v>
          </cell>
          <cell r="C86">
            <v>805983.32000000007</v>
          </cell>
          <cell r="D86">
            <v>11225490.18</v>
          </cell>
        </row>
        <row r="87">
          <cell r="A87" t="str">
            <v>THE COLLEGE OF THE FLORIDA KEYS</v>
          </cell>
          <cell r="B87">
            <v>902360.71000000008</v>
          </cell>
          <cell r="C87">
            <v>0</v>
          </cell>
          <cell r="D87">
            <v>902360.71000000008</v>
          </cell>
        </row>
        <row r="88">
          <cell r="A88" t="str">
            <v>GULF COAST STATE COLLEGE</v>
          </cell>
          <cell r="B88">
            <v>0</v>
          </cell>
          <cell r="C88">
            <v>0</v>
          </cell>
          <cell r="D88">
            <v>0</v>
          </cell>
        </row>
        <row r="89">
          <cell r="A89" t="str">
            <v>HILLSBOROUGH COMMUNITY COLLEGE</v>
          </cell>
          <cell r="B89">
            <v>-3840645.04</v>
          </cell>
          <cell r="C89">
            <v>551835.96</v>
          </cell>
          <cell r="D89">
            <v>-3288809.08</v>
          </cell>
        </row>
        <row r="90">
          <cell r="A90" t="str">
            <v>INDIAN RIVER STATE COLLEGE</v>
          </cell>
          <cell r="B90">
            <v>288108.55999999982</v>
          </cell>
          <cell r="C90">
            <v>564272.75</v>
          </cell>
          <cell r="D90">
            <v>852381.30999999982</v>
          </cell>
        </row>
        <row r="91">
          <cell r="A91" t="str">
            <v>FLORIDA GATEWAY COLLEGE</v>
          </cell>
          <cell r="B91">
            <v>585297.6599999998</v>
          </cell>
          <cell r="C91">
            <v>92077.64</v>
          </cell>
          <cell r="D91">
            <v>677375.29999999981</v>
          </cell>
        </row>
        <row r="92">
          <cell r="A92" t="str">
            <v>LAKE-SUMTER STATE COLLEGE</v>
          </cell>
          <cell r="B92">
            <v>536929.52</v>
          </cell>
          <cell r="C92">
            <v>186753.46000000002</v>
          </cell>
          <cell r="D92">
            <v>723682.98</v>
          </cell>
        </row>
        <row r="93">
          <cell r="A93" t="str">
            <v>STATE COLLEGE OF FLORIDA, MANATEE-SARASOTA</v>
          </cell>
          <cell r="B93">
            <v>4176332.16</v>
          </cell>
          <cell r="C93">
            <v>556214.56999999995</v>
          </cell>
          <cell r="D93">
            <v>4732546.7300000004</v>
          </cell>
        </row>
        <row r="94">
          <cell r="A94" t="str">
            <v>MIAMI DADE COLLEGE</v>
          </cell>
          <cell r="B94">
            <v>74473528.75</v>
          </cell>
          <cell r="C94">
            <v>22029900.77</v>
          </cell>
          <cell r="D94">
            <v>96503429.519999996</v>
          </cell>
        </row>
        <row r="95">
          <cell r="A95" t="str">
            <v>NORTH FLORIDA COLLEGE</v>
          </cell>
          <cell r="B95">
            <v>273113.03999999998</v>
          </cell>
          <cell r="C95">
            <v>134249.82</v>
          </cell>
          <cell r="D95">
            <v>407362.86</v>
          </cell>
        </row>
        <row r="96">
          <cell r="A96" t="str">
            <v>NORTHWEST FLORIDA STATE COLLEGE</v>
          </cell>
          <cell r="B96">
            <v>370787.1100000001</v>
          </cell>
          <cell r="C96">
            <v>0</v>
          </cell>
          <cell r="D96">
            <v>370787.1100000001</v>
          </cell>
        </row>
        <row r="97">
          <cell r="A97" t="str">
            <v>PALM BEACH STATE COLLEGE</v>
          </cell>
          <cell r="B97">
            <v>18137427.030000001</v>
          </cell>
          <cell r="C97">
            <v>5505413.9500000002</v>
          </cell>
          <cell r="D97">
            <v>23642840.98</v>
          </cell>
        </row>
        <row r="98">
          <cell r="A98" t="str">
            <v>PASCO-HERNANDO STATE COLLEGE</v>
          </cell>
          <cell r="B98">
            <v>5485595.1700000009</v>
          </cell>
          <cell r="C98">
            <v>1786027.13</v>
          </cell>
          <cell r="D98">
            <v>7271622.3000000007</v>
          </cell>
        </row>
        <row r="99">
          <cell r="A99" t="str">
            <v>PENSACOLA STATE COLLEGE</v>
          </cell>
          <cell r="B99">
            <v>6630719.2599999988</v>
          </cell>
          <cell r="C99">
            <v>400227.89999999997</v>
          </cell>
          <cell r="D99">
            <v>7030947.1599999992</v>
          </cell>
        </row>
        <row r="100">
          <cell r="A100" t="str">
            <v>POLK STATE COLLEGE</v>
          </cell>
          <cell r="B100">
            <v>5496900.0499999998</v>
          </cell>
          <cell r="C100">
            <v>0</v>
          </cell>
          <cell r="D100">
            <v>5496900.0499999998</v>
          </cell>
        </row>
        <row r="101">
          <cell r="A101" t="str">
            <v>ST. JOHNS RIVER STATE COLLEGE</v>
          </cell>
          <cell r="B101">
            <v>3802733.8799999994</v>
          </cell>
          <cell r="C101">
            <v>541157.08000000007</v>
          </cell>
          <cell r="D101">
            <v>4343890.959999999</v>
          </cell>
        </row>
        <row r="102">
          <cell r="A102" t="str">
            <v>ST. PETERSBURG COLLEGE</v>
          </cell>
          <cell r="B102">
            <v>115515.45999999903</v>
          </cell>
          <cell r="C102">
            <v>4060615.3500000006</v>
          </cell>
          <cell r="D102">
            <v>4176130.8099999996</v>
          </cell>
        </row>
        <row r="103">
          <cell r="A103" t="str">
            <v>SANTA FE COLLEGE</v>
          </cell>
          <cell r="B103">
            <v>9042145.4099999983</v>
          </cell>
          <cell r="C103">
            <v>0</v>
          </cell>
          <cell r="D103">
            <v>9042145.4099999983</v>
          </cell>
        </row>
        <row r="104">
          <cell r="A104" t="str">
            <v>SEMINOLE STATE COLLEGE OF FLORIDA</v>
          </cell>
          <cell r="B104">
            <v>3210300.4800000004</v>
          </cell>
          <cell r="C104">
            <v>5476207.8699999992</v>
          </cell>
          <cell r="D104">
            <v>8686508.3499999996</v>
          </cell>
        </row>
        <row r="105">
          <cell r="A105" t="str">
            <v>SOUTH FLORIDA STATE COLLEGE</v>
          </cell>
          <cell r="B105">
            <v>861324.71999999986</v>
          </cell>
          <cell r="C105">
            <v>0</v>
          </cell>
          <cell r="D105">
            <v>861324.71999999986</v>
          </cell>
        </row>
        <row r="106">
          <cell r="A106" t="str">
            <v>TALLAHASSEE COMMUNITY COLLEGE</v>
          </cell>
          <cell r="B106">
            <v>6270368.8800000008</v>
          </cell>
          <cell r="C106">
            <v>295864.78000000003</v>
          </cell>
          <cell r="D106">
            <v>6566233.6600000011</v>
          </cell>
        </row>
        <row r="107">
          <cell r="A107" t="str">
            <v>VALENCIA COLLEGE</v>
          </cell>
          <cell r="B107">
            <v>16885342.550000001</v>
          </cell>
          <cell r="C107">
            <v>638213.92999999993</v>
          </cell>
          <cell r="D107">
            <v>17523556.48</v>
          </cell>
        </row>
      </sheetData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ct Information"/>
      <sheetName val="Check Sheet"/>
      <sheetName val="Accounts by GL"/>
      <sheetName val="DOEFSDownload"/>
      <sheetName val="SNP"/>
      <sheetName val="SRECNP"/>
      <sheetName val="SCF"/>
      <sheetName val="Adjustment Form"/>
      <sheetName val="Exp by Function"/>
      <sheetName val="CIF"/>
      <sheetName val="Dist Learning"/>
      <sheetName val="Student Activity Fee Report"/>
      <sheetName val="Tuition and Fee Report"/>
      <sheetName val="FCS Notes Sched Inv &amp; Cash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DOEAGLDownload"/>
    </sheetNames>
    <sheetDataSet>
      <sheetData sheetId="0">
        <row r="3">
          <cell r="C3" t="str">
            <v>2014.v03</v>
          </cell>
        </row>
        <row r="45">
          <cell r="A45" t="str">
            <v>BROWARD COLLEGE</v>
          </cell>
        </row>
        <row r="46">
          <cell r="A46" t="str">
            <v>CHIPOLA COLLEGE</v>
          </cell>
        </row>
        <row r="47">
          <cell r="A47" t="str">
            <v>COLLEGE OF CENTRAL FLORIDA</v>
          </cell>
        </row>
        <row r="48">
          <cell r="A48" t="str">
            <v>DAYTONA STATE COLLEGE</v>
          </cell>
        </row>
        <row r="49">
          <cell r="A49" t="str">
            <v>EASTERN FLORIDA STATE COLLEGE</v>
          </cell>
        </row>
        <row r="50">
          <cell r="A50" t="str">
            <v>FLORIDA SOUTHWESTERN STATE COLLEGE</v>
          </cell>
        </row>
        <row r="51">
          <cell r="A51" t="str">
            <v>FLORIDA GATEWAY COLLEGE</v>
          </cell>
        </row>
        <row r="52">
          <cell r="A52" t="str">
            <v>FLORIDA KEYS COMMUNITY COLLEGE</v>
          </cell>
        </row>
        <row r="53">
          <cell r="A53" t="str">
            <v>FLORIDA STATE COLLEGE AT JACKSONVILLE</v>
          </cell>
        </row>
        <row r="54">
          <cell r="A54" t="str">
            <v>GULF COAST STATE COLLEGE</v>
          </cell>
        </row>
        <row r="55">
          <cell r="A55" t="str">
            <v>HILLSBOROUGH COMMUNITY COLLEGE</v>
          </cell>
        </row>
        <row r="56">
          <cell r="A56" t="str">
            <v>INDIAN RIVER STATE COLLEGE</v>
          </cell>
        </row>
        <row r="57">
          <cell r="A57" t="str">
            <v>LAKE-SUMTER STATE COLLEGE</v>
          </cell>
        </row>
        <row r="58">
          <cell r="A58" t="str">
            <v>MIAMI DADE COLLEGE</v>
          </cell>
        </row>
        <row r="59">
          <cell r="A59" t="str">
            <v>NORTH FLORIDA COMMUNITY COLLEGE</v>
          </cell>
        </row>
        <row r="60">
          <cell r="A60" t="str">
            <v>NORTHWEST FLORIDA STATE COLLEGE</v>
          </cell>
        </row>
        <row r="61">
          <cell r="A61" t="str">
            <v>PALM BEACH STATE COLLEGE</v>
          </cell>
        </row>
        <row r="62">
          <cell r="A62" t="str">
            <v>PASCO-HERNANDO STATE COLLEGE</v>
          </cell>
        </row>
        <row r="63">
          <cell r="A63" t="str">
            <v>PENSACOLA STATE COLLEGE</v>
          </cell>
        </row>
        <row r="64">
          <cell r="A64" t="str">
            <v>POLK STATE COLLEGE</v>
          </cell>
        </row>
        <row r="65">
          <cell r="A65" t="str">
            <v>SANTA FE COLLEGE</v>
          </cell>
        </row>
        <row r="66">
          <cell r="A66" t="str">
            <v>SEMINOLE STATE COLLEGE OF FLORIDA</v>
          </cell>
        </row>
        <row r="67">
          <cell r="A67" t="str">
            <v>SOUTH FLORIDA STATE COLLEGE</v>
          </cell>
        </row>
        <row r="68">
          <cell r="A68" t="str">
            <v>ST. JOHNS RIVER STATE COLLEGE</v>
          </cell>
        </row>
        <row r="69">
          <cell r="A69" t="str">
            <v>ST. PETERSBURG COLLEGE</v>
          </cell>
        </row>
        <row r="70">
          <cell r="A70" t="str">
            <v>STATE COLLEGE OF FLORIDA, MANATEE-SARASOTA</v>
          </cell>
        </row>
        <row r="71">
          <cell r="A71" t="str">
            <v>TALLAHASSEE COMMUNITY COLLEGE</v>
          </cell>
        </row>
        <row r="72">
          <cell r="A72" t="str">
            <v>VALENCIA COLLEGE</v>
          </cell>
        </row>
      </sheetData>
      <sheetData sheetId="1" refreshError="1"/>
      <sheetData sheetId="2">
        <row r="183">
          <cell r="M183">
            <v>23188848.900000002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 Form"/>
      <sheetName val="Adjustment Form-NEW"/>
      <sheetName val="DOEFSDownload"/>
      <sheetName val="DFS-A1-1835 Adjustment Form"/>
      <sheetName val="DFS-A1-1835 Table GL Code"/>
      <sheetName val="Contact Information"/>
      <sheetName val="CFI Calculation"/>
      <sheetName val="Days of Operation"/>
      <sheetName val="Certification Form"/>
      <sheetName val="Check Sheet"/>
      <sheetName val="Accounts by GL"/>
      <sheetName val="Consolidated AGL Codes "/>
      <sheetName val="SNP"/>
      <sheetName val="SRECNP"/>
      <sheetName val="SCF"/>
      <sheetName val="SCF Support"/>
      <sheetName val="Exp by Function"/>
      <sheetName val="CIF"/>
      <sheetName val="Dist Learning"/>
      <sheetName val="Student Activity Fee Report"/>
      <sheetName val="Tuition and Fee Report"/>
      <sheetName val="FCS Notes Sched LTD"/>
      <sheetName val="FCS Notes Sched Inv &amp; Cash"/>
      <sheetName val="FCS Notes Sched Cap Assets"/>
      <sheetName val="CU Notes Sched"/>
      <sheetName val="FCS Instructions ARO"/>
      <sheetName val="FCS Asset Retirement Obligation"/>
      <sheetName val="GASB84-Fiduciary Activities"/>
      <sheetName val="GASB87-Leases"/>
      <sheetName val="CU1_Deposits"/>
      <sheetName val="CU1-Deposits"/>
      <sheetName val="CU2-Other InvestmentsOLD"/>
      <sheetName val="CU2_Other Investments"/>
      <sheetName val="CU2-Other Investments"/>
      <sheetName val="CU2 Instructions Sections A &amp; B"/>
      <sheetName val="CU3_Deficit Ending Equity"/>
      <sheetName val="CU3-Deficit Ending Equity"/>
      <sheetName val="CU6-Chges in Long Term Liab."/>
      <sheetName val="CU5_Prior Period Adjustment"/>
      <sheetName val="CU5- Prior Period Adjustment"/>
      <sheetName val="CU7_Instructions"/>
      <sheetName val="CU7_Bonds Payable &amp; COP"/>
      <sheetName val="CU7-Bonds Payable &amp; COP"/>
      <sheetName val="CU8 Instructions"/>
      <sheetName val="CU8 _Instructions"/>
      <sheetName val="CU8_Install Purch Contracts"/>
      <sheetName val="CU8- Install Purch &amp; Leases"/>
      <sheetName val="CU9 Instructions"/>
      <sheetName val="CU9_Line of Credit"/>
      <sheetName val="CU9-Lines of Credit"/>
      <sheetName val="CU11_Pollution Remed-Pt1"/>
      <sheetName val="CU11_Pollution Remed-Pt2"/>
      <sheetName val="CUR1-Operating Leases-OLD"/>
      <sheetName val="CUR2_Construct.&amp; Other Sig"/>
      <sheetName val="CUR2-Construct. &amp; Other Sig."/>
      <sheetName val="CUR3_Related Party Trans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"/>
      <sheetName val="DOEAGLDownload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2023.v02</v>
          </cell>
        </row>
        <row r="5">
          <cell r="C5" t="str">
            <v>COLLEGE OF CENTRAL FLORIDA</v>
          </cell>
        </row>
      </sheetData>
      <sheetData sheetId="6"/>
      <sheetData sheetId="7"/>
      <sheetData sheetId="8"/>
      <sheetData sheetId="9"/>
      <sheetData sheetId="10">
        <row r="159">
          <cell r="B159" t="str">
            <v>Tuition-Advanced &amp; Professional - Baccalaureate</v>
          </cell>
        </row>
        <row r="193">
          <cell r="O193">
            <v>1514286.48</v>
          </cell>
        </row>
        <row r="194">
          <cell r="O194">
            <v>14821.18</v>
          </cell>
        </row>
        <row r="195">
          <cell r="O195">
            <v>125333.18</v>
          </cell>
        </row>
      </sheetData>
      <sheetData sheetId="11"/>
      <sheetData sheetId="12"/>
      <sheetData sheetId="13">
        <row r="11">
          <cell r="G11">
            <v>6786543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80">
          <cell r="A80" t="str">
            <v>EASTERN FLORIDA STATE COLLEGE</v>
          </cell>
          <cell r="B80">
            <v>5748777.3499999996</v>
          </cell>
          <cell r="C80">
            <v>675633.69</v>
          </cell>
          <cell r="D80">
            <v>6424411.0399999991</v>
          </cell>
        </row>
        <row r="81">
          <cell r="A81" t="str">
            <v>BROWARD COLLEGE</v>
          </cell>
          <cell r="B81">
            <v>10987924.880000003</v>
          </cell>
          <cell r="C81">
            <v>5854.98</v>
          </cell>
          <cell r="D81">
            <v>10993779.860000003</v>
          </cell>
        </row>
        <row r="82">
          <cell r="A82" t="str">
            <v>COLLEGE OF CENTRAL FLORIDA</v>
          </cell>
          <cell r="B82">
            <v>5379079</v>
          </cell>
          <cell r="C82">
            <v>1042050.37</v>
          </cell>
          <cell r="D82">
            <v>6421129.3700000001</v>
          </cell>
        </row>
        <row r="83">
          <cell r="A83" t="str">
            <v>CHIPOLA COLLEGE</v>
          </cell>
          <cell r="B83">
            <v>509179.78999999992</v>
          </cell>
          <cell r="C83">
            <v>0</v>
          </cell>
          <cell r="D83">
            <v>509179.78999999992</v>
          </cell>
        </row>
        <row r="84">
          <cell r="A84" t="str">
            <v>DAYTONA STATE COLLEGE</v>
          </cell>
          <cell r="B84">
            <v>2442623.1399999997</v>
          </cell>
          <cell r="C84">
            <v>359344.44</v>
          </cell>
          <cell r="D84">
            <v>2801967.5799999996</v>
          </cell>
        </row>
        <row r="85">
          <cell r="A85" t="str">
            <v>FLORIDA SOUTHWESTERN STATE COLLEGE</v>
          </cell>
          <cell r="B85">
            <v>1125175.5199999996</v>
          </cell>
          <cell r="C85">
            <v>4967490.5199999996</v>
          </cell>
          <cell r="D85">
            <v>6092666.0399999991</v>
          </cell>
        </row>
        <row r="86">
          <cell r="A86" t="str">
            <v>FLORIDA STATE COLLEGE AT JACKSONVILLE</v>
          </cell>
          <cell r="B86">
            <v>10419506.859999999</v>
          </cell>
          <cell r="C86">
            <v>805983.32000000007</v>
          </cell>
          <cell r="D86">
            <v>11225490.18</v>
          </cell>
        </row>
        <row r="87">
          <cell r="A87" t="str">
            <v>THE COLLEGE OF THE FLORIDA KEYS</v>
          </cell>
          <cell r="B87">
            <v>902360.71000000008</v>
          </cell>
          <cell r="C87">
            <v>0</v>
          </cell>
          <cell r="D87">
            <v>902360.71000000008</v>
          </cell>
        </row>
        <row r="88">
          <cell r="A88" t="str">
            <v>GULF COAST STATE COLLEGE</v>
          </cell>
          <cell r="B88">
            <v>0</v>
          </cell>
          <cell r="C88">
            <v>0</v>
          </cell>
          <cell r="D88">
            <v>0</v>
          </cell>
        </row>
        <row r="89">
          <cell r="A89" t="str">
            <v>HILLSBOROUGH COMMUNITY COLLEGE</v>
          </cell>
          <cell r="B89">
            <v>-3840645.04</v>
          </cell>
          <cell r="C89">
            <v>551835.96</v>
          </cell>
          <cell r="D89">
            <v>-3288809.08</v>
          </cell>
        </row>
        <row r="90">
          <cell r="A90" t="str">
            <v>INDIAN RIVER STATE COLLEGE</v>
          </cell>
          <cell r="B90">
            <v>288108.55999999982</v>
          </cell>
          <cell r="C90">
            <v>564272.75</v>
          </cell>
          <cell r="D90">
            <v>852381.30999999982</v>
          </cell>
        </row>
        <row r="91">
          <cell r="A91" t="str">
            <v>FLORIDA GATEWAY COLLEGE</v>
          </cell>
          <cell r="B91">
            <v>585297.6599999998</v>
          </cell>
          <cell r="C91">
            <v>92077.64</v>
          </cell>
          <cell r="D91">
            <v>677375.29999999981</v>
          </cell>
        </row>
        <row r="92">
          <cell r="A92" t="str">
            <v>LAKE-SUMTER STATE COLLEGE</v>
          </cell>
          <cell r="B92">
            <v>536929.52</v>
          </cell>
          <cell r="C92">
            <v>186753.46000000002</v>
          </cell>
          <cell r="D92">
            <v>723682.98</v>
          </cell>
        </row>
        <row r="93">
          <cell r="A93" t="str">
            <v>STATE COLLEGE OF FLORIDA, MANATEE-SARASOTA</v>
          </cell>
          <cell r="B93">
            <v>4176332.16</v>
          </cell>
          <cell r="C93">
            <v>556214.56999999995</v>
          </cell>
          <cell r="D93">
            <v>4732546.7300000004</v>
          </cell>
        </row>
        <row r="94">
          <cell r="A94" t="str">
            <v>MIAMI DADE COLLEGE</v>
          </cell>
          <cell r="B94">
            <v>74473528.75</v>
          </cell>
          <cell r="C94">
            <v>22029900.77</v>
          </cell>
          <cell r="D94">
            <v>96503429.519999996</v>
          </cell>
        </row>
        <row r="95">
          <cell r="A95" t="str">
            <v>NORTH FLORIDA COLLEGE</v>
          </cell>
          <cell r="B95">
            <v>273113.03999999998</v>
          </cell>
          <cell r="C95">
            <v>134249.82</v>
          </cell>
          <cell r="D95">
            <v>407362.86</v>
          </cell>
        </row>
        <row r="96">
          <cell r="A96" t="str">
            <v>NORTHWEST FLORIDA STATE COLLEGE</v>
          </cell>
          <cell r="B96">
            <v>370787.1100000001</v>
          </cell>
          <cell r="C96">
            <v>0</v>
          </cell>
          <cell r="D96">
            <v>370787.1100000001</v>
          </cell>
        </row>
        <row r="97">
          <cell r="A97" t="str">
            <v>PALM BEACH STATE COLLEGE</v>
          </cell>
          <cell r="B97">
            <v>18137427.030000001</v>
          </cell>
          <cell r="C97">
            <v>5505413.9500000002</v>
          </cell>
          <cell r="D97">
            <v>23642840.98</v>
          </cell>
        </row>
        <row r="98">
          <cell r="A98" t="str">
            <v>PASCO-HERNANDO STATE COLLEGE</v>
          </cell>
          <cell r="B98">
            <v>5485595.1700000009</v>
          </cell>
          <cell r="C98">
            <v>1786027.13</v>
          </cell>
          <cell r="D98">
            <v>7271622.3000000007</v>
          </cell>
        </row>
        <row r="99">
          <cell r="A99" t="str">
            <v>PENSACOLA STATE COLLEGE</v>
          </cell>
          <cell r="B99">
            <v>6630719.2599999988</v>
          </cell>
          <cell r="C99">
            <v>400227.89999999997</v>
          </cell>
          <cell r="D99">
            <v>7030947.1599999992</v>
          </cell>
        </row>
        <row r="100">
          <cell r="A100" t="str">
            <v>POLK STATE COLLEGE</v>
          </cell>
          <cell r="B100">
            <v>5496900.0499999998</v>
          </cell>
          <cell r="C100">
            <v>0</v>
          </cell>
          <cell r="D100">
            <v>5496900.0499999998</v>
          </cell>
        </row>
        <row r="101">
          <cell r="A101" t="str">
            <v>ST. JOHNS RIVER STATE COLLEGE</v>
          </cell>
          <cell r="B101">
            <v>3802733.8799999994</v>
          </cell>
          <cell r="C101">
            <v>541157.08000000007</v>
          </cell>
          <cell r="D101">
            <v>4343890.959999999</v>
          </cell>
        </row>
        <row r="102">
          <cell r="A102" t="str">
            <v>ST. PETERSBURG COLLEGE</v>
          </cell>
          <cell r="B102">
            <v>115515.45999999903</v>
          </cell>
          <cell r="C102">
            <v>4060615.3500000006</v>
          </cell>
          <cell r="D102">
            <v>4176130.8099999996</v>
          </cell>
        </row>
        <row r="103">
          <cell r="A103" t="str">
            <v>SANTA FE COLLEGE</v>
          </cell>
          <cell r="B103">
            <v>9042145.4099999983</v>
          </cell>
          <cell r="C103">
            <v>0</v>
          </cell>
          <cell r="D103">
            <v>9042145.4099999983</v>
          </cell>
        </row>
        <row r="104">
          <cell r="A104" t="str">
            <v>SEMINOLE STATE COLLEGE OF FLORIDA</v>
          </cell>
          <cell r="B104">
            <v>3210300.4800000004</v>
          </cell>
          <cell r="C104">
            <v>5476207.8699999992</v>
          </cell>
          <cell r="D104">
            <v>8686508.3499999996</v>
          </cell>
        </row>
        <row r="105">
          <cell r="A105" t="str">
            <v>SOUTH FLORIDA STATE COLLEGE</v>
          </cell>
          <cell r="B105">
            <v>861324.71999999986</v>
          </cell>
          <cell r="C105">
            <v>0</v>
          </cell>
          <cell r="D105">
            <v>861324.71999999986</v>
          </cell>
        </row>
        <row r="106">
          <cell r="A106" t="str">
            <v>TALLAHASSEE COMMUNITY COLLEGE</v>
          </cell>
          <cell r="B106">
            <v>6270368.8800000008</v>
          </cell>
          <cell r="C106">
            <v>295864.78000000003</v>
          </cell>
          <cell r="D106">
            <v>6566233.6600000011</v>
          </cell>
        </row>
        <row r="107">
          <cell r="A107" t="str">
            <v>VALENCIA COLLEGE</v>
          </cell>
          <cell r="B107">
            <v>16885342.550000001</v>
          </cell>
          <cell r="C107">
            <v>638213.92999999993</v>
          </cell>
          <cell r="D107">
            <v>17523556.48</v>
          </cell>
        </row>
      </sheetData>
      <sheetData sheetId="6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ickens, Jamaal" id="{3E8CCB91-A740-4DA4-8360-4763E4B62A3F}" userId="Dickens, Jamaal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8" personId="{3E8CCB91-A740-4DA4-8360-4763E4B62A3F}" id="{ABB8065E-CEDA-4486-AA77-1C53EF637D2E}">
    <text>Unhide HERE!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U109"/>
  <sheetViews>
    <sheetView showGridLines="0" tabSelected="1" zoomScale="90" zoomScaleNormal="90" zoomScaleSheetLayoutView="90" zoomScalePageLayoutView="80" workbookViewId="0"/>
  </sheetViews>
  <sheetFormatPr defaultColWidth="12.42578125" defaultRowHeight="15"/>
  <cols>
    <col min="1" max="1" width="53" bestFit="1" customWidth="1"/>
    <col min="2" max="2" width="20.7109375" customWidth="1"/>
    <col min="3" max="3" width="1" customWidth="1"/>
    <col min="4" max="4" width="20.42578125" customWidth="1"/>
    <col min="5" max="5" width="1" customWidth="1"/>
    <col min="6" max="6" width="19.7109375" customWidth="1"/>
    <col min="14" max="14" width="12.42578125" customWidth="1"/>
  </cols>
  <sheetData>
    <row r="1" spans="1:255">
      <c r="B1" s="89"/>
      <c r="C1" s="98" t="s">
        <v>31</v>
      </c>
      <c r="D1" s="89"/>
      <c r="E1" s="89"/>
      <c r="F1" s="8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>
      <c r="B2" s="89"/>
      <c r="C2" s="98" t="s">
        <v>0</v>
      </c>
      <c r="D2" s="89"/>
      <c r="E2" s="89"/>
      <c r="F2" s="8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>
      <c r="B3" s="89"/>
      <c r="C3" s="98" t="s">
        <v>1</v>
      </c>
      <c r="D3" s="89"/>
      <c r="E3" s="89"/>
      <c r="F3" s="8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14.1" customHeight="1">
      <c r="B4" s="89"/>
      <c r="C4" s="98" t="s">
        <v>103</v>
      </c>
      <c r="D4" s="89"/>
      <c r="E4" s="89"/>
      <c r="F4" s="8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14.1" customHeight="1">
      <c r="A5" s="15"/>
      <c r="B5" s="15"/>
      <c r="C5" s="16"/>
      <c r="D5" s="15"/>
      <c r="E5" s="17" t="s">
        <v>2</v>
      </c>
      <c r="F5" s="18" t="s">
        <v>104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s="148" customFormat="1" ht="50.25" customHeight="1">
      <c r="A6" s="146"/>
      <c r="B6" s="149" t="s">
        <v>112</v>
      </c>
      <c r="C6" s="147"/>
      <c r="D6" s="149" t="s">
        <v>110</v>
      </c>
      <c r="E6" s="146"/>
      <c r="F6" s="149" t="s">
        <v>111</v>
      </c>
    </row>
    <row r="7" spans="1:255" s="2" customFormat="1" ht="6.75" customHeight="1">
      <c r="A7" s="15"/>
      <c r="B7" s="19"/>
      <c r="C7" s="20"/>
      <c r="D7" s="19"/>
      <c r="E7" s="19"/>
      <c r="F7" s="19"/>
    </row>
    <row r="8" spans="1:255" s="2" customFormat="1">
      <c r="A8" s="15" t="s">
        <v>105</v>
      </c>
      <c r="B8" s="21">
        <f>SUM(EASTERNFL:VALENCIA!B8)</f>
        <v>190316451.90000001</v>
      </c>
      <c r="C8" s="21"/>
      <c r="D8" s="21">
        <f>SUM(EASTERNFL:VALENCIA!D8)</f>
        <v>50675390.280000001</v>
      </c>
      <c r="E8" s="21"/>
      <c r="F8" s="21">
        <f>SUM(EASTERNFL:VALENCIA!F8)</f>
        <v>240991842.18000001</v>
      </c>
    </row>
    <row r="9" spans="1:255" s="2" customFormat="1" ht="6.75" customHeight="1">
      <c r="A9" s="19"/>
      <c r="B9" s="22"/>
      <c r="C9" s="23"/>
      <c r="D9" s="24"/>
      <c r="E9" s="25"/>
      <c r="F9" s="24"/>
    </row>
    <row r="10" spans="1:255" s="2" customFormat="1">
      <c r="A10" s="26" t="s">
        <v>3</v>
      </c>
      <c r="B10" s="27"/>
      <c r="C10" s="27"/>
      <c r="D10" s="27"/>
      <c r="E10" s="27"/>
      <c r="F10" s="27"/>
    </row>
    <row r="11" spans="1:255" s="2" customFormat="1">
      <c r="A11" s="15" t="s">
        <v>4</v>
      </c>
      <c r="B11" s="27"/>
      <c r="C11" s="27"/>
      <c r="D11" s="27"/>
      <c r="E11" s="27"/>
      <c r="F11" s="27"/>
    </row>
    <row r="12" spans="1:255" s="2" customFormat="1" ht="14.25">
      <c r="A12" s="20" t="s">
        <v>5</v>
      </c>
      <c r="B12" s="28">
        <f>SUM(EASTERNFL:VALENCIA!B12)</f>
        <v>76869455.420000002</v>
      </c>
      <c r="C12" s="28"/>
      <c r="D12" s="28">
        <f>SUM(EASTERNFL:VALENCIA!D12)</f>
        <v>35084.120000000003</v>
      </c>
      <c r="E12" s="28"/>
      <c r="F12" s="28">
        <f>SUM(EASTERNFL:VALENCIA!F12)</f>
        <v>76904539.539999992</v>
      </c>
    </row>
    <row r="13" spans="1:255" s="2" customFormat="1" ht="14.25">
      <c r="A13" s="20" t="s">
        <v>6</v>
      </c>
      <c r="B13" s="28">
        <f>SUM(EASTERNFL:VALENCIA!B13)</f>
        <v>592017.29999999993</v>
      </c>
      <c r="C13" s="28"/>
      <c r="D13" s="28">
        <f>SUM(EASTERNFL:VALENCIA!D13)</f>
        <v>210</v>
      </c>
      <c r="E13" s="28"/>
      <c r="F13" s="28">
        <f>SUM(EASTERNFL:VALENCIA!F13)</f>
        <v>592227.29999999993</v>
      </c>
    </row>
    <row r="14" spans="1:255" s="2" customFormat="1" ht="14.25">
      <c r="A14" s="20" t="s">
        <v>7</v>
      </c>
      <c r="B14" s="28">
        <f>SUM(EASTERNFL:VALENCIA!B14)</f>
        <v>6511784.4899999984</v>
      </c>
      <c r="C14" s="28"/>
      <c r="D14" s="81">
        <f>SUM(EASTERNFL:VALENCIA!D14)</f>
        <v>0</v>
      </c>
      <c r="E14" s="28"/>
      <c r="F14" s="81">
        <f>SUM(EASTERNFL:VALENCIA!F14)</f>
        <v>6511784.4899999984</v>
      </c>
    </row>
    <row r="15" spans="1:255" s="2" customFormat="1" ht="14.25">
      <c r="A15" s="20" t="s">
        <v>8</v>
      </c>
      <c r="B15" s="29">
        <f>SUM(B12:B14)</f>
        <v>83973257.209999993</v>
      </c>
      <c r="C15" s="23"/>
      <c r="D15" s="30">
        <f>SUM(D12:D14)</f>
        <v>35294.120000000003</v>
      </c>
      <c r="E15" s="23"/>
      <c r="F15" s="30">
        <f>B15+D15</f>
        <v>84008551.329999998</v>
      </c>
    </row>
    <row r="16" spans="1:255" s="2" customFormat="1" ht="6.75" customHeight="1">
      <c r="A16" s="19"/>
      <c r="B16" s="31"/>
      <c r="C16" s="23"/>
      <c r="D16" s="24"/>
      <c r="E16" s="25"/>
      <c r="F16" s="24"/>
    </row>
    <row r="17" spans="1:6" s="2" customFormat="1" ht="14.25">
      <c r="A17" s="19" t="s">
        <v>9</v>
      </c>
      <c r="B17" s="32">
        <f>SUM(EASTERNFL:VALENCIA!B17)</f>
        <v>110965.08</v>
      </c>
      <c r="C17" s="30"/>
      <c r="D17" s="32">
        <f>SUM(EASTERNFL:VALENCIA!D17)</f>
        <v>2641038.13</v>
      </c>
      <c r="E17" s="32"/>
      <c r="F17" s="32">
        <f>SUM(EASTERNFL:VALENCIA!F17)</f>
        <v>2752003.21</v>
      </c>
    </row>
    <row r="18" spans="1:6" s="2" customFormat="1" ht="6.75" customHeight="1">
      <c r="A18" s="19"/>
      <c r="B18" s="22"/>
      <c r="C18" s="23"/>
      <c r="D18" s="24"/>
      <c r="E18" s="25"/>
      <c r="F18" s="24"/>
    </row>
    <row r="19" spans="1:6" s="2" customFormat="1" ht="14.25">
      <c r="A19" s="33" t="s">
        <v>10</v>
      </c>
      <c r="B19" s="34" t="s">
        <v>11</v>
      </c>
      <c r="C19" s="23"/>
      <c r="D19" s="35">
        <f>SUM(EASTERNFL:VALENCIA!D19)</f>
        <v>6056765.7599999998</v>
      </c>
      <c r="E19" s="25"/>
      <c r="F19" s="36">
        <f>D19</f>
        <v>6056765.7599999998</v>
      </c>
    </row>
    <row r="20" spans="1:6" s="2" customFormat="1" ht="6.75" customHeight="1">
      <c r="A20" s="15"/>
      <c r="B20" s="22"/>
      <c r="C20" s="23"/>
      <c r="D20" s="24"/>
      <c r="E20" s="25"/>
      <c r="F20" s="24"/>
    </row>
    <row r="21" spans="1:6" s="2" customFormat="1">
      <c r="A21" s="15" t="s">
        <v>12</v>
      </c>
      <c r="B21" s="37">
        <f>B15+B17</f>
        <v>84084222.289999992</v>
      </c>
      <c r="C21" s="23"/>
      <c r="D21" s="38">
        <f>D15+D17+D19</f>
        <v>8733098.0099999998</v>
      </c>
      <c r="E21" s="25"/>
      <c r="F21" s="38">
        <f>F15+F17+F19</f>
        <v>92817320.299999997</v>
      </c>
    </row>
    <row r="22" spans="1:6" s="2" customFormat="1" ht="6.75" customHeight="1">
      <c r="A22" s="15"/>
      <c r="B22" s="27"/>
      <c r="C22" s="27"/>
      <c r="D22" s="27"/>
      <c r="E22" s="27"/>
      <c r="F22" s="27"/>
    </row>
    <row r="23" spans="1:6" s="2" customFormat="1">
      <c r="A23" s="26" t="s">
        <v>13</v>
      </c>
      <c r="B23" s="27"/>
      <c r="C23" s="27"/>
      <c r="D23" s="27"/>
      <c r="E23" s="27"/>
      <c r="F23" s="27"/>
    </row>
    <row r="24" spans="1:6" s="2" customFormat="1" ht="14.25">
      <c r="A24" s="19" t="s">
        <v>14</v>
      </c>
      <c r="B24" s="35">
        <f>SUM(EASTERNFL:VALENCIA!B24)</f>
        <v>18816725.550000001</v>
      </c>
      <c r="C24" s="30"/>
      <c r="D24" s="35">
        <f>SUM(EASTERNFL:VALENCIA!D24)</f>
        <v>0</v>
      </c>
      <c r="E24" s="25"/>
      <c r="F24" s="36">
        <f t="shared" ref="F24:F29" si="0">B24+D24</f>
        <v>18816725.550000001</v>
      </c>
    </row>
    <row r="25" spans="1:6" s="2" customFormat="1" ht="14.25">
      <c r="A25" s="20" t="s">
        <v>15</v>
      </c>
      <c r="B25" s="35">
        <f>SUM(EASTERNFL:VALENCIA!B25)</f>
        <v>6865463.6299999999</v>
      </c>
      <c r="C25" s="30"/>
      <c r="D25" s="35">
        <f>SUM(EASTERNFL:VALENCIA!D25)</f>
        <v>0</v>
      </c>
      <c r="E25" s="39"/>
      <c r="F25" s="30">
        <f t="shared" si="0"/>
        <v>6865463.6299999999</v>
      </c>
    </row>
    <row r="26" spans="1:6" s="2" customFormat="1" ht="14.25">
      <c r="A26" s="20" t="s">
        <v>16</v>
      </c>
      <c r="B26" s="35">
        <f>SUM(EASTERNFL:VALENCIA!B26)</f>
        <v>12953043.250000002</v>
      </c>
      <c r="C26" s="30"/>
      <c r="D26" s="35">
        <f>SUM(EASTERNFL:VALENCIA!D26)</f>
        <v>0</v>
      </c>
      <c r="E26" s="39"/>
      <c r="F26" s="30">
        <f t="shared" si="0"/>
        <v>12953043.250000002</v>
      </c>
    </row>
    <row r="27" spans="1:6" s="2" customFormat="1" ht="14.25">
      <c r="A27" s="20" t="s">
        <v>17</v>
      </c>
      <c r="B27" s="35">
        <f>SUM(EASTERNFL:VALENCIA!B27)</f>
        <v>5611806.5500000007</v>
      </c>
      <c r="C27" s="30"/>
      <c r="D27" s="35">
        <f>SUM(EASTERNFL:VALENCIA!D27)</f>
        <v>0</v>
      </c>
      <c r="E27" s="39"/>
      <c r="F27" s="30">
        <f t="shared" si="0"/>
        <v>5611806.5500000007</v>
      </c>
    </row>
    <row r="28" spans="1:6" s="2" customFormat="1" ht="14.25">
      <c r="A28" s="19" t="s">
        <v>18</v>
      </c>
      <c r="B28" s="35">
        <f>SUM(EASTERNFL:VALENCIA!B28)</f>
        <v>16223933.989999998</v>
      </c>
      <c r="C28" s="30"/>
      <c r="D28" s="35">
        <f>SUM(EASTERNFL:VALENCIA!D28)</f>
        <v>94390.05</v>
      </c>
      <c r="E28" s="40"/>
      <c r="F28" s="36">
        <f t="shared" si="0"/>
        <v>16318324.039999999</v>
      </c>
    </row>
    <row r="29" spans="1:6" s="2" customFormat="1" ht="14.25">
      <c r="A29" s="19" t="s">
        <v>19</v>
      </c>
      <c r="B29" s="35">
        <f>SUM(EASTERNFL:VALENCIA!B29)</f>
        <v>5101330.0999999987</v>
      </c>
      <c r="C29" s="30"/>
      <c r="D29" s="35">
        <f>SUM(EASTERNFL:VALENCIA!D29)</f>
        <v>0</v>
      </c>
      <c r="E29" s="40"/>
      <c r="F29" s="36">
        <f t="shared" si="0"/>
        <v>5101330.0999999987</v>
      </c>
    </row>
    <row r="30" spans="1:6" s="2" customFormat="1" ht="14.25">
      <c r="A30" s="33" t="s">
        <v>20</v>
      </c>
      <c r="B30" s="82">
        <f>SUM(EASTERNFL:VALENCIA!B30)</f>
        <v>4539335.53</v>
      </c>
      <c r="C30" s="30"/>
      <c r="D30" s="82">
        <f>SUM(EASTERNFL:VALENCIA!D30)</f>
        <v>0</v>
      </c>
      <c r="E30" s="40"/>
      <c r="F30" s="41">
        <f>B30+D30</f>
        <v>4539335.53</v>
      </c>
    </row>
    <row r="31" spans="1:6" s="2" customFormat="1">
      <c r="A31" s="15" t="s">
        <v>21</v>
      </c>
      <c r="B31" s="37">
        <f>SUM(B24:B30)</f>
        <v>70111638.599999994</v>
      </c>
      <c r="C31" s="23"/>
      <c r="D31" s="38">
        <f>SUM(D24:D30)</f>
        <v>94390.05</v>
      </c>
      <c r="E31" s="25"/>
      <c r="F31" s="38">
        <f>SUM(F24:F30)</f>
        <v>70206028.650000006</v>
      </c>
    </row>
    <row r="32" spans="1:6" s="2" customFormat="1" ht="6.75" customHeight="1">
      <c r="A32" s="15"/>
      <c r="B32" s="22"/>
      <c r="C32" s="23"/>
      <c r="D32" s="24"/>
      <c r="E32" s="25"/>
      <c r="F32" s="24"/>
    </row>
    <row r="33" spans="1:255" s="2" customFormat="1">
      <c r="A33" s="16" t="s">
        <v>22</v>
      </c>
      <c r="B33" s="42">
        <f>SUM(EASTERNFL:VALENCIA!B33)</f>
        <v>3848693.25</v>
      </c>
      <c r="C33" s="28"/>
      <c r="D33" s="42">
        <f>SUM(EASTERNFL:VALENCIA!D33)</f>
        <v>1960385</v>
      </c>
      <c r="E33" s="23"/>
      <c r="F33" s="28">
        <f>+B33+D33</f>
        <v>5809078.25</v>
      </c>
    </row>
    <row r="34" spans="1:255" s="2" customFormat="1" ht="6.75" customHeight="1">
      <c r="A34" s="15"/>
      <c r="B34" s="22"/>
      <c r="C34" s="23"/>
      <c r="D34" s="24"/>
      <c r="E34" s="25"/>
      <c r="F34" s="24"/>
    </row>
    <row r="35" spans="1:255" s="2" customFormat="1" ht="15.75" thickBot="1">
      <c r="A35" s="15" t="s">
        <v>106</v>
      </c>
      <c r="B35" s="43">
        <f>+B8+B21-B31-B33</f>
        <v>200440342.34</v>
      </c>
      <c r="C35" s="23"/>
      <c r="D35" s="43">
        <f>+D8+D21-D31-D33</f>
        <v>57353713.240000002</v>
      </c>
      <c r="E35" s="25"/>
      <c r="F35" s="43">
        <f>+F8+F21-F31-F33</f>
        <v>257794055.58000001</v>
      </c>
    </row>
    <row r="36" spans="1:255" s="2" customFormat="1" ht="8.25" customHeight="1" thickTop="1">
      <c r="A36" s="33"/>
      <c r="B36" s="44"/>
      <c r="C36" s="20"/>
      <c r="D36" s="33"/>
      <c r="E36" s="33"/>
      <c r="F36" s="33"/>
    </row>
    <row r="37" spans="1:255" s="2" customFormat="1" ht="12.75" customHeight="1">
      <c r="A37" s="90" t="s">
        <v>57</v>
      </c>
      <c r="B37" s="85"/>
      <c r="C37" s="85"/>
      <c r="D37" s="85"/>
      <c r="E37" s="85"/>
      <c r="F37" s="85"/>
    </row>
    <row r="38" spans="1:255" s="2" customFormat="1" ht="12.75" customHeight="1">
      <c r="A38" s="90" t="s">
        <v>55</v>
      </c>
      <c r="B38" s="85"/>
      <c r="C38" s="85"/>
      <c r="D38" s="85"/>
      <c r="E38" s="85"/>
      <c r="F38" s="85"/>
    </row>
    <row r="39" spans="1:255" s="2" customFormat="1" ht="12.75" customHeight="1">
      <c r="A39" s="90" t="s">
        <v>56</v>
      </c>
      <c r="B39" s="90"/>
      <c r="C39" s="90"/>
      <c r="D39" s="90"/>
      <c r="E39" s="90"/>
      <c r="F39" s="90"/>
    </row>
    <row r="40" spans="1:255" s="2" customFormat="1" ht="12.75" customHeight="1">
      <c r="A40" s="90" t="s">
        <v>58</v>
      </c>
      <c r="B40" s="90"/>
      <c r="C40" s="90"/>
      <c r="D40" s="90"/>
      <c r="E40" s="90"/>
      <c r="F40" s="90"/>
    </row>
    <row r="41" spans="1:255" s="2" customFormat="1" ht="14.25">
      <c r="A41" s="90" t="s">
        <v>59</v>
      </c>
      <c r="B41" s="90"/>
      <c r="C41" s="90"/>
      <c r="D41" s="90"/>
      <c r="E41" s="90"/>
      <c r="F41" s="90"/>
    </row>
    <row r="42" spans="1:255" s="2" customFormat="1" ht="14.25">
      <c r="A42" s="27"/>
      <c r="B42" s="27"/>
      <c r="C42" s="27"/>
      <c r="D42" s="27"/>
      <c r="E42" s="27"/>
      <c r="F42" s="27"/>
    </row>
    <row r="43" spans="1:255">
      <c r="A43" s="45" t="s">
        <v>23</v>
      </c>
      <c r="B43" s="45"/>
      <c r="C43" s="45"/>
      <c r="D43" s="45"/>
      <c r="E43" s="45"/>
      <c r="F43" s="4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ht="15" customHeight="1">
      <c r="A44" s="142" t="s">
        <v>108</v>
      </c>
      <c r="B44" s="84"/>
      <c r="C44" s="84"/>
      <c r="D44" s="84"/>
      <c r="E44" s="84"/>
      <c r="F44" s="8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>
      <c r="A45" s="142" t="s">
        <v>107</v>
      </c>
      <c r="B45" s="84"/>
      <c r="C45" s="84"/>
      <c r="D45" s="84"/>
      <c r="E45" s="84"/>
      <c r="F45" s="8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>
      <c r="A46" s="84"/>
      <c r="B46" s="84"/>
      <c r="C46" s="84"/>
      <c r="D46" s="84"/>
      <c r="E46" s="84"/>
      <c r="F46" s="8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>
      <c r="A47" s="84"/>
      <c r="B47" s="84"/>
      <c r="C47" s="84"/>
      <c r="D47" s="84"/>
      <c r="E47" s="84"/>
      <c r="F47" s="84"/>
    </row>
    <row r="48" spans="1:255">
      <c r="A48" s="45" t="s">
        <v>24</v>
      </c>
      <c r="B48" s="45"/>
      <c r="C48" s="45"/>
      <c r="D48" s="45"/>
      <c r="E48" s="45"/>
      <c r="F48" s="45"/>
    </row>
    <row r="49" spans="1:7" ht="15" customHeight="1">
      <c r="A49" s="142" t="s">
        <v>109</v>
      </c>
      <c r="B49" s="84"/>
      <c r="C49" s="84"/>
      <c r="D49" s="84"/>
      <c r="E49" s="84"/>
      <c r="F49" s="84"/>
    </row>
    <row r="50" spans="1:7">
      <c r="A50" s="84"/>
      <c r="B50" s="84"/>
      <c r="C50" s="84"/>
      <c r="D50" s="84"/>
      <c r="E50" s="84"/>
      <c r="F50" s="84"/>
    </row>
    <row r="51" spans="1:7">
      <c r="A51" s="84"/>
      <c r="B51" s="84"/>
      <c r="C51" s="84"/>
      <c r="D51" s="84"/>
      <c r="E51" s="84"/>
      <c r="F51" s="84"/>
    </row>
    <row r="52" spans="1:7">
      <c r="A52" s="84"/>
      <c r="B52" s="84"/>
      <c r="C52" s="84"/>
      <c r="D52" s="84"/>
      <c r="E52" s="84"/>
      <c r="F52" s="84"/>
    </row>
    <row r="55" spans="1:7">
      <c r="A55" s="4" t="s">
        <v>25</v>
      </c>
      <c r="B55" s="3"/>
      <c r="C55" s="14"/>
      <c r="D55" s="3"/>
      <c r="E55" s="3"/>
      <c r="F55" s="3"/>
    </row>
    <row r="56" spans="1:7">
      <c r="A56" s="1"/>
      <c r="B56" s="3"/>
      <c r="C56" s="14"/>
      <c r="D56" s="3"/>
      <c r="E56" s="3"/>
      <c r="F56" s="3"/>
    </row>
    <row r="57" spans="1:7">
      <c r="A57" s="1"/>
      <c r="B57" s="3"/>
      <c r="C57" s="14"/>
      <c r="D57" s="3"/>
      <c r="E57" s="3"/>
      <c r="F57" s="3"/>
    </row>
    <row r="58" spans="1:7">
      <c r="A58" s="1"/>
      <c r="B58" s="3"/>
      <c r="C58" s="14"/>
      <c r="D58" s="3"/>
      <c r="E58" s="3"/>
      <c r="F58" s="3"/>
    </row>
    <row r="59" spans="1:7">
      <c r="A59" s="1"/>
      <c r="B59" s="3"/>
      <c r="C59" s="14"/>
      <c r="D59" s="3"/>
      <c r="E59" s="3"/>
      <c r="F59" s="3"/>
    </row>
    <row r="60" spans="1:7">
      <c r="A60" s="1"/>
      <c r="B60" s="3"/>
      <c r="C60" s="14"/>
      <c r="D60" s="3"/>
      <c r="E60" s="3"/>
      <c r="F60" s="3"/>
    </row>
    <row r="61" spans="1:7">
      <c r="A61" s="1"/>
      <c r="B61" s="3"/>
      <c r="C61" s="14"/>
      <c r="D61" s="3"/>
      <c r="E61" s="3"/>
      <c r="F61" s="3"/>
    </row>
    <row r="62" spans="1:7">
      <c r="A62" s="1"/>
      <c r="B62" s="3"/>
      <c r="C62" s="14"/>
      <c r="D62" s="3"/>
      <c r="E62" s="3"/>
      <c r="F62" s="3"/>
    </row>
    <row r="63" spans="1:7">
      <c r="A63" s="1"/>
      <c r="B63" s="3"/>
      <c r="C63" s="14"/>
      <c r="D63" s="3"/>
      <c r="E63" s="3"/>
      <c r="F63" s="3"/>
      <c r="G63" s="1"/>
    </row>
    <row r="64" spans="1:7">
      <c r="A64" s="1"/>
      <c r="B64" s="3"/>
      <c r="C64" s="14"/>
      <c r="D64" s="3"/>
      <c r="E64" s="3"/>
      <c r="F64" s="3"/>
      <c r="G64" s="1"/>
    </row>
    <row r="65" spans="1:7">
      <c r="A65" s="1"/>
      <c r="B65" s="3"/>
      <c r="C65" s="14"/>
      <c r="D65" s="3"/>
      <c r="E65" s="3"/>
      <c r="F65" s="3"/>
      <c r="G65" s="1"/>
    </row>
    <row r="66" spans="1:7">
      <c r="A66" s="1"/>
      <c r="B66" s="3"/>
      <c r="C66" s="14"/>
      <c r="D66" s="3"/>
      <c r="E66" s="3"/>
      <c r="F66" s="3"/>
      <c r="G66" s="1"/>
    </row>
    <row r="67" spans="1:7">
      <c r="A67" s="1"/>
      <c r="B67" s="3"/>
      <c r="C67" s="14"/>
      <c r="D67" s="3"/>
      <c r="E67" s="3"/>
      <c r="F67" s="3"/>
      <c r="G67" s="1"/>
    </row>
    <row r="68" spans="1:7">
      <c r="A68" s="1"/>
      <c r="B68" s="3"/>
      <c r="C68" s="14"/>
      <c r="D68" s="3"/>
      <c r="E68" s="3"/>
      <c r="F68" s="3"/>
      <c r="G68" s="1"/>
    </row>
    <row r="69" spans="1:7">
      <c r="A69" s="1"/>
      <c r="B69" s="3"/>
      <c r="C69" s="14"/>
      <c r="D69" s="3"/>
      <c r="E69" s="3"/>
      <c r="F69" s="3"/>
      <c r="G69" s="1"/>
    </row>
    <row r="74" spans="1:7" ht="15" hidden="1" customHeight="1">
      <c r="A74" s="1"/>
      <c r="B74" s="1"/>
      <c r="C74" s="1"/>
      <c r="D74" s="1"/>
      <c r="E74" s="1"/>
      <c r="F74" s="1"/>
      <c r="G74" s="1"/>
    </row>
    <row r="75" spans="1:7" ht="15" hidden="1" customHeight="1">
      <c r="A75" s="5" t="s">
        <v>26</v>
      </c>
      <c r="B75" s="5"/>
      <c r="C75" s="1"/>
      <c r="D75" s="1"/>
      <c r="E75" s="1"/>
      <c r="F75" s="1"/>
      <c r="G75" s="1"/>
    </row>
    <row r="76" spans="1:7" ht="15" hidden="1" customHeight="1">
      <c r="A76" s="1"/>
      <c r="B76" s="1"/>
      <c r="C76" s="1"/>
      <c r="D76" s="1"/>
      <c r="E76" s="1"/>
      <c r="F76" s="1"/>
      <c r="G76" s="1"/>
    </row>
    <row r="77" spans="1:7" ht="34.5" hidden="1" customHeight="1">
      <c r="A77" s="6" t="s">
        <v>27</v>
      </c>
      <c r="B77" s="7" t="s">
        <v>28</v>
      </c>
      <c r="C77" s="1"/>
      <c r="D77" s="7" t="s">
        <v>29</v>
      </c>
      <c r="E77" s="1"/>
      <c r="F77" s="1"/>
      <c r="G77" s="1"/>
    </row>
    <row r="78" spans="1:7" ht="15" hidden="1" customHeight="1">
      <c r="A78" s="8" t="str">
        <f>'[4]Contact Information'!A45</f>
        <v>BROWARD COLLEGE</v>
      </c>
      <c r="B78" s="9"/>
      <c r="C78" s="1"/>
      <c r="D78" s="9"/>
      <c r="E78" s="1"/>
      <c r="F78" s="1" t="s">
        <v>30</v>
      </c>
      <c r="G78" s="1"/>
    </row>
    <row r="79" spans="1:7" ht="15" hidden="1" customHeight="1">
      <c r="A79" s="8" t="str">
        <f>'[4]Contact Information'!A46</f>
        <v>CHIPOLA COLLEGE</v>
      </c>
      <c r="B79" s="9"/>
      <c r="C79" s="1"/>
      <c r="D79" s="9"/>
      <c r="E79" s="1"/>
      <c r="F79" s="1"/>
      <c r="G79" s="1"/>
    </row>
    <row r="80" spans="1:7" ht="15" hidden="1" customHeight="1">
      <c r="A80" s="8" t="str">
        <f>'[4]Contact Information'!A47</f>
        <v>COLLEGE OF CENTRAL FLORIDA</v>
      </c>
      <c r="B80" s="9"/>
      <c r="C80" s="1"/>
      <c r="D80" s="9"/>
      <c r="E80" s="1"/>
      <c r="F80" s="1"/>
      <c r="G80" s="1"/>
    </row>
    <row r="81" spans="1:7" ht="15" hidden="1" customHeight="1">
      <c r="A81" s="8" t="str">
        <f>'[4]Contact Information'!A48</f>
        <v>DAYTONA STATE COLLEGE</v>
      </c>
      <c r="B81" s="9"/>
      <c r="C81" s="1"/>
      <c r="D81" s="9"/>
      <c r="E81" s="1"/>
      <c r="F81" s="1"/>
      <c r="G81" s="1"/>
    </row>
    <row r="82" spans="1:7" ht="15" hidden="1" customHeight="1">
      <c r="A82" s="10" t="str">
        <f>'[4]Contact Information'!A49</f>
        <v>EASTERN FLORIDA STATE COLLEGE</v>
      </c>
      <c r="B82" s="11"/>
      <c r="C82" s="1"/>
      <c r="D82" s="11"/>
      <c r="E82" s="1"/>
      <c r="F82" s="1"/>
      <c r="G82" s="1"/>
    </row>
    <row r="83" spans="1:7" ht="15" hidden="1" customHeight="1">
      <c r="A83" s="10" t="str">
        <f>'[4]Contact Information'!A50</f>
        <v>FLORIDA SOUTHWESTERN STATE COLLEGE</v>
      </c>
      <c r="B83" s="11"/>
      <c r="C83" s="1"/>
      <c r="D83" s="11"/>
      <c r="E83" s="1"/>
      <c r="F83" s="1"/>
      <c r="G83" s="1"/>
    </row>
    <row r="84" spans="1:7" ht="15" hidden="1" customHeight="1">
      <c r="A84" s="10" t="str">
        <f>'[4]Contact Information'!A51</f>
        <v>FLORIDA GATEWAY COLLEGE</v>
      </c>
      <c r="B84" s="11"/>
      <c r="C84" s="1"/>
      <c r="D84" s="11"/>
      <c r="E84" s="1"/>
      <c r="F84" s="1"/>
      <c r="G84" s="1"/>
    </row>
    <row r="85" spans="1:7" ht="15" hidden="1" customHeight="1">
      <c r="A85" s="10" t="str">
        <f>'[4]Contact Information'!A52</f>
        <v>FLORIDA KEYS COMMUNITY COLLEGE</v>
      </c>
      <c r="B85" s="11"/>
      <c r="C85" s="1"/>
      <c r="D85" s="11"/>
      <c r="E85" s="1"/>
      <c r="F85" s="1"/>
      <c r="G85" s="1"/>
    </row>
    <row r="86" spans="1:7" ht="15" hidden="1" customHeight="1">
      <c r="A86" s="10" t="str">
        <f>'[4]Contact Information'!A53</f>
        <v>FLORIDA STATE COLLEGE AT JACKSONVILLE</v>
      </c>
      <c r="B86" s="11"/>
      <c r="C86" s="1"/>
      <c r="D86" s="11"/>
      <c r="E86" s="1"/>
      <c r="F86" s="1"/>
      <c r="G86" s="1"/>
    </row>
    <row r="87" spans="1:7" ht="15" hidden="1" customHeight="1">
      <c r="A87" s="10" t="str">
        <f>'[4]Contact Information'!A54</f>
        <v>GULF COAST STATE COLLEGE</v>
      </c>
      <c r="B87" s="11"/>
      <c r="C87" s="1"/>
      <c r="D87" s="11"/>
      <c r="E87" s="1"/>
      <c r="F87" s="1"/>
      <c r="G87" s="1"/>
    </row>
    <row r="88" spans="1:7" ht="15" hidden="1" customHeight="1">
      <c r="A88" s="10" t="str">
        <f>'[4]Contact Information'!A55</f>
        <v>HILLSBOROUGH COMMUNITY COLLEGE</v>
      </c>
      <c r="B88" s="11"/>
      <c r="C88" s="1"/>
      <c r="D88" s="11"/>
      <c r="E88" s="1"/>
      <c r="F88" s="1"/>
      <c r="G88" s="1"/>
    </row>
    <row r="89" spans="1:7" ht="15" hidden="1" customHeight="1">
      <c r="A89" s="10" t="str">
        <f>'[4]Contact Information'!A56</f>
        <v>INDIAN RIVER STATE COLLEGE</v>
      </c>
      <c r="B89" s="11"/>
      <c r="C89" s="1"/>
      <c r="D89" s="11"/>
      <c r="E89" s="1"/>
      <c r="F89" s="1"/>
      <c r="G89" s="1"/>
    </row>
    <row r="90" spans="1:7" ht="15" hidden="1" customHeight="1">
      <c r="A90" s="10" t="str">
        <f>'[4]Contact Information'!A57</f>
        <v>LAKE-SUMTER STATE COLLEGE</v>
      </c>
      <c r="B90" s="11"/>
      <c r="C90" s="1"/>
      <c r="D90" s="11"/>
      <c r="E90" s="1"/>
      <c r="F90" s="1"/>
      <c r="G90" s="1"/>
    </row>
    <row r="91" spans="1:7" ht="15" hidden="1" customHeight="1">
      <c r="A91" s="10" t="str">
        <f>'[4]Contact Information'!A58</f>
        <v>MIAMI DADE COLLEGE</v>
      </c>
      <c r="B91" s="11"/>
      <c r="C91" s="1"/>
      <c r="D91" s="11"/>
      <c r="E91" s="1"/>
      <c r="F91" s="1"/>
      <c r="G91" s="1"/>
    </row>
    <row r="92" spans="1:7" ht="15" hidden="1" customHeight="1">
      <c r="A92" s="10" t="str">
        <f>'[4]Contact Information'!A59</f>
        <v>NORTH FLORIDA COMMUNITY COLLEGE</v>
      </c>
      <c r="B92" s="11"/>
      <c r="C92" s="1"/>
      <c r="D92" s="11"/>
      <c r="E92" s="1"/>
      <c r="F92" s="1"/>
      <c r="G92" s="1"/>
    </row>
    <row r="93" spans="1:7" ht="15" hidden="1" customHeight="1">
      <c r="A93" s="10" t="str">
        <f>'[4]Contact Information'!A60</f>
        <v>NORTHWEST FLORIDA STATE COLLEGE</v>
      </c>
      <c r="B93" s="11"/>
      <c r="C93" s="1"/>
      <c r="D93" s="11"/>
      <c r="E93" s="1"/>
      <c r="F93" s="1"/>
      <c r="G93" s="1"/>
    </row>
    <row r="94" spans="1:7" ht="15" hidden="1" customHeight="1">
      <c r="A94" s="10" t="str">
        <f>'[4]Contact Information'!A61</f>
        <v>PALM BEACH STATE COLLEGE</v>
      </c>
      <c r="B94" s="11"/>
      <c r="C94" s="1"/>
      <c r="D94" s="11"/>
      <c r="E94" s="1"/>
      <c r="F94" s="1"/>
      <c r="G94" s="1"/>
    </row>
    <row r="95" spans="1:7" ht="15" hidden="1" customHeight="1">
      <c r="A95" s="10" t="str">
        <f>'[4]Contact Information'!A62</f>
        <v>PASCO-HERNANDO STATE COLLEGE</v>
      </c>
      <c r="B95" s="11"/>
      <c r="C95" s="1"/>
      <c r="D95" s="11"/>
    </row>
    <row r="96" spans="1:7" ht="15" hidden="1" customHeight="1">
      <c r="A96" s="10" t="str">
        <f>'[4]Contact Information'!A63</f>
        <v>PENSACOLA STATE COLLEGE</v>
      </c>
      <c r="B96" s="11"/>
      <c r="C96" s="1"/>
      <c r="D96" s="11"/>
    </row>
    <row r="97" spans="1:4" ht="15" hidden="1" customHeight="1">
      <c r="A97" s="10" t="str">
        <f>'[4]Contact Information'!A64</f>
        <v>POLK STATE COLLEGE</v>
      </c>
      <c r="B97" s="11"/>
      <c r="C97" s="1"/>
      <c r="D97" s="11"/>
    </row>
    <row r="98" spans="1:4" ht="15" hidden="1" customHeight="1">
      <c r="A98" s="10" t="str">
        <f>'[4]Contact Information'!A65</f>
        <v>SANTA FE COLLEGE</v>
      </c>
      <c r="B98" s="11"/>
      <c r="C98" s="1"/>
      <c r="D98" s="11"/>
    </row>
    <row r="99" spans="1:4" ht="15" hidden="1" customHeight="1">
      <c r="A99" s="10" t="str">
        <f>'[4]Contact Information'!A66</f>
        <v>SEMINOLE STATE COLLEGE OF FLORIDA</v>
      </c>
      <c r="B99" s="11"/>
      <c r="C99" s="1"/>
      <c r="D99" s="11"/>
    </row>
    <row r="100" spans="1:4" ht="15" hidden="1" customHeight="1">
      <c r="A100" s="10" t="str">
        <f>'[4]Contact Information'!A67</f>
        <v>SOUTH FLORIDA STATE COLLEGE</v>
      </c>
      <c r="B100" s="11"/>
      <c r="C100" s="1"/>
      <c r="D100" s="11"/>
    </row>
    <row r="101" spans="1:4" ht="15" hidden="1" customHeight="1">
      <c r="A101" s="10" t="str">
        <f>'[4]Contact Information'!A68</f>
        <v>ST. JOHNS RIVER STATE COLLEGE</v>
      </c>
      <c r="B101" s="11"/>
      <c r="C101" s="1"/>
      <c r="D101" s="11"/>
    </row>
    <row r="102" spans="1:4" ht="15" hidden="1" customHeight="1">
      <c r="A102" s="10" t="str">
        <f>'[4]Contact Information'!A69</f>
        <v>ST. PETERSBURG COLLEGE</v>
      </c>
      <c r="B102" s="11"/>
      <c r="C102" s="1"/>
      <c r="D102" s="11"/>
    </row>
    <row r="103" spans="1:4" ht="15" hidden="1" customHeight="1">
      <c r="A103" s="10" t="str">
        <f>'[4]Contact Information'!A70</f>
        <v>STATE COLLEGE OF FLORIDA, MANATEE-SARASOTA</v>
      </c>
      <c r="B103" s="11"/>
      <c r="C103" s="1"/>
      <c r="D103" s="11"/>
    </row>
    <row r="104" spans="1:4" ht="15" hidden="1" customHeight="1">
      <c r="A104" s="10" t="str">
        <f>'[4]Contact Information'!A71</f>
        <v>TALLAHASSEE COMMUNITY COLLEGE</v>
      </c>
      <c r="B104" s="11"/>
      <c r="C104" s="1"/>
      <c r="D104" s="11"/>
    </row>
    <row r="105" spans="1:4" ht="15" hidden="1" customHeight="1">
      <c r="A105" s="10" t="str">
        <f>'[4]Contact Information'!A72</f>
        <v>VALENCIA COLLEGE</v>
      </c>
      <c r="B105" s="11"/>
      <c r="C105" s="1"/>
      <c r="D105" s="11"/>
    </row>
    <row r="106" spans="1:4" ht="15" hidden="1" customHeight="1">
      <c r="A106" s="12"/>
      <c r="B106" s="13"/>
      <c r="C106" s="1"/>
      <c r="D106" s="13"/>
    </row>
    <row r="107" spans="1:4" ht="15" hidden="1" customHeight="1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</sheetData>
  <sheetProtection algorithmName="SHA-512" hashValue="ywkuyeIn4FavMmgXP1Y7shJzLmAJyIHi4vBsaqMDMO5aYG4pgqgTQEsEWEBaGUe+d9HSHhFw33Q7EK/WDmUI1w==" saltValue="J3lJkVo5Gd4ffZkjgmTLPg==" spinCount="100000" sheet="1" formatColumns="0"/>
  <conditionalFormatting sqref="A19">
    <cfRule type="expression" dxfId="168" priority="8">
      <formula>$F19&lt;&gt;0</formula>
    </cfRule>
  </conditionalFormatting>
  <conditionalFormatting sqref="A30">
    <cfRule type="expression" dxfId="167" priority="9">
      <formula>$F30&lt;&gt;0</formula>
    </cfRule>
  </conditionalFormatting>
  <conditionalFormatting sqref="A43">
    <cfRule type="expression" dxfId="166" priority="6">
      <formula>$F$19&lt;&gt;0</formula>
    </cfRule>
  </conditionalFormatting>
  <conditionalFormatting sqref="A44">
    <cfRule type="expression" dxfId="165" priority="2">
      <formula>$F$19&lt;&gt;0</formula>
    </cfRule>
  </conditionalFormatting>
  <conditionalFormatting sqref="A48">
    <cfRule type="expression" dxfId="164" priority="4">
      <formula>$F$30&lt;&gt;0</formula>
    </cfRule>
  </conditionalFormatting>
  <conditionalFormatting sqref="A49">
    <cfRule type="expression" dxfId="163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37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0</v>
      </c>
      <c r="C8" s="51"/>
      <c r="D8" s="50">
        <v>0</v>
      </c>
      <c r="E8" s="51"/>
      <c r="F8" s="52">
        <v>0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562846.62</v>
      </c>
      <c r="C12" s="60"/>
      <c r="D12" s="61">
        <v>0</v>
      </c>
      <c r="E12" s="60"/>
      <c r="F12" s="59">
        <v>562846.62</v>
      </c>
      <c r="G12" s="3"/>
    </row>
    <row r="13" spans="1:7" s="2" customFormat="1">
      <c r="A13" s="58" t="s">
        <v>6</v>
      </c>
      <c r="B13" s="59">
        <v>18319.509999999998</v>
      </c>
      <c r="C13" s="62"/>
      <c r="D13" s="61">
        <v>0</v>
      </c>
      <c r="E13" s="60"/>
      <c r="F13" s="59">
        <v>18319.509999999998</v>
      </c>
      <c r="G13" s="3"/>
    </row>
    <row r="14" spans="1:7" s="2" customFormat="1">
      <c r="A14" s="58" t="s">
        <v>7</v>
      </c>
      <c r="B14" s="59">
        <v>33228.85</v>
      </c>
      <c r="C14" s="62"/>
      <c r="D14" s="63">
        <v>0</v>
      </c>
      <c r="E14" s="60"/>
      <c r="F14" s="64">
        <v>33228.85</v>
      </c>
      <c r="G14" s="3"/>
    </row>
    <row r="15" spans="1:7" s="2" customFormat="1">
      <c r="A15" s="58" t="s">
        <v>8</v>
      </c>
      <c r="B15" s="65">
        <v>614394.98</v>
      </c>
      <c r="C15" s="60"/>
      <c r="D15" s="66">
        <v>0</v>
      </c>
      <c r="E15" s="60"/>
      <c r="F15" s="66">
        <v>614394.98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614394.98</v>
      </c>
      <c r="C21" s="54"/>
      <c r="D21" s="52">
        <v>0</v>
      </c>
      <c r="E21" s="54"/>
      <c r="F21" s="52">
        <v>614394.98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0</v>
      </c>
      <c r="C27" s="62"/>
      <c r="D27" s="69">
        <v>0</v>
      </c>
      <c r="E27" s="62"/>
      <c r="F27" s="66">
        <v>0</v>
      </c>
      <c r="G27" s="3"/>
    </row>
    <row r="28" spans="1:7" s="2" customFormat="1">
      <c r="A28" s="49" t="s">
        <v>18</v>
      </c>
      <c r="B28" s="69">
        <v>265894.98</v>
      </c>
      <c r="C28" s="74"/>
      <c r="D28" s="69">
        <v>0</v>
      </c>
      <c r="E28" s="74"/>
      <c r="F28" s="70">
        <v>265894.98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265894.98</v>
      </c>
      <c r="C31" s="54"/>
      <c r="D31" s="52">
        <v>0</v>
      </c>
      <c r="E31" s="54"/>
      <c r="F31" s="52">
        <v>265894.98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348500</v>
      </c>
      <c r="C33" s="60"/>
      <c r="D33" s="61">
        <v>0</v>
      </c>
      <c r="E33" s="60"/>
      <c r="F33" s="59">
        <v>348500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0</v>
      </c>
      <c r="C35" s="54"/>
      <c r="D35" s="77">
        <v>0</v>
      </c>
      <c r="E35" s="54"/>
      <c r="F35" s="77">
        <v>0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3BwBEv95NUxYMufiQyp+kWO90GNvKEAw6Xp28yfWOQ3z6LAQfg/dHqUAkzwb7vKJfSAq4OevzvHyBh2s/fRDXA==" saltValue="MdNknc9HN3pDD5TzZUc7Kg==" spinCount="100000" sheet="1" formatColumns="0"/>
  <conditionalFormatting sqref="A19">
    <cfRule type="expression" dxfId="115" priority="5">
      <formula>$F19&lt;&gt;0</formula>
    </cfRule>
  </conditionalFormatting>
  <conditionalFormatting sqref="A30">
    <cfRule type="expression" dxfId="114" priority="6">
      <formula>$F30&lt;&gt;0</formula>
    </cfRule>
  </conditionalFormatting>
  <conditionalFormatting sqref="A43">
    <cfRule type="expression" dxfId="113" priority="3">
      <formula>$F$19&lt;&gt;0</formula>
    </cfRule>
  </conditionalFormatting>
  <conditionalFormatting sqref="A49">
    <cfRule type="expression" dxfId="112" priority="2">
      <formula>$F$30&lt;&gt;0</formula>
    </cfRule>
  </conditionalFormatting>
  <conditionalFormatting sqref="A44:F48">
    <cfRule type="expression" dxfId="111" priority="4">
      <formula>$F$19&lt;&gt;0</formula>
    </cfRule>
  </conditionalFormatting>
  <conditionalFormatting sqref="A50:F54">
    <cfRule type="expression" dxfId="110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38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-3840645.04</v>
      </c>
      <c r="C8" s="51"/>
      <c r="D8" s="50">
        <v>551835.96</v>
      </c>
      <c r="E8" s="51"/>
      <c r="F8" s="52">
        <v>-3288809.08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4732469.71</v>
      </c>
      <c r="C12" s="60"/>
      <c r="D12" s="61">
        <v>0</v>
      </c>
      <c r="E12" s="60"/>
      <c r="F12" s="59">
        <v>4732469.71</v>
      </c>
      <c r="G12" s="3"/>
    </row>
    <row r="13" spans="1:7" s="2" customFormat="1">
      <c r="A13" s="58" t="s">
        <v>6</v>
      </c>
      <c r="B13" s="59">
        <v>20172.580000000002</v>
      </c>
      <c r="C13" s="62"/>
      <c r="D13" s="61">
        <v>0</v>
      </c>
      <c r="E13" s="60"/>
      <c r="F13" s="59">
        <v>20172.580000000002</v>
      </c>
      <c r="G13" s="3"/>
    </row>
    <row r="14" spans="1:7" s="2" customFormat="1">
      <c r="A14" s="58" t="s">
        <v>7</v>
      </c>
      <c r="B14" s="59">
        <v>20079.96</v>
      </c>
      <c r="C14" s="62"/>
      <c r="D14" s="63">
        <v>0</v>
      </c>
      <c r="E14" s="60"/>
      <c r="F14" s="64">
        <v>20079.96</v>
      </c>
      <c r="G14" s="3"/>
    </row>
    <row r="15" spans="1:7" s="2" customFormat="1">
      <c r="A15" s="58" t="s">
        <v>8</v>
      </c>
      <c r="B15" s="65">
        <v>4772722.25</v>
      </c>
      <c r="C15" s="60"/>
      <c r="D15" s="66">
        <v>0</v>
      </c>
      <c r="E15" s="60"/>
      <c r="F15" s="66">
        <v>4772722.25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4772722.25</v>
      </c>
      <c r="C21" s="54"/>
      <c r="D21" s="52">
        <v>0</v>
      </c>
      <c r="E21" s="54"/>
      <c r="F21" s="52">
        <v>4772722.25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1010901.85</v>
      </c>
      <c r="C25" s="62"/>
      <c r="D25" s="69">
        <v>0</v>
      </c>
      <c r="E25" s="62"/>
      <c r="F25" s="66">
        <v>1010901.85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382383.55</v>
      </c>
      <c r="C27" s="62"/>
      <c r="D27" s="69">
        <v>0</v>
      </c>
      <c r="E27" s="62"/>
      <c r="F27" s="66">
        <v>382383.55</v>
      </c>
      <c r="G27" s="3"/>
    </row>
    <row r="28" spans="1:7" s="2" customFormat="1">
      <c r="A28" s="49" t="s">
        <v>18</v>
      </c>
      <c r="B28" s="69">
        <v>1220935.55</v>
      </c>
      <c r="C28" s="74"/>
      <c r="D28" s="69">
        <v>0</v>
      </c>
      <c r="E28" s="74"/>
      <c r="F28" s="70">
        <v>1220935.55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2614220.9500000002</v>
      </c>
      <c r="C31" s="54"/>
      <c r="D31" s="52">
        <v>0</v>
      </c>
      <c r="E31" s="54"/>
      <c r="F31" s="52">
        <v>2614220.9500000002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-1682143.7400000002</v>
      </c>
      <c r="C35" s="54"/>
      <c r="D35" s="77">
        <v>551835.96</v>
      </c>
      <c r="E35" s="54"/>
      <c r="F35" s="77">
        <v>-1130307.7800000003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 ht="12.75" customHeight="1">
      <c r="A50" s="97"/>
      <c r="B50" s="97"/>
      <c r="C50" s="97"/>
      <c r="D50" s="97"/>
      <c r="E50" s="97"/>
      <c r="F50" s="97"/>
      <c r="G50" s="80"/>
    </row>
    <row r="51" spans="1:7">
      <c r="A51" s="97"/>
      <c r="B51" s="97"/>
      <c r="C51" s="97"/>
      <c r="D51" s="97"/>
      <c r="E51" s="97"/>
      <c r="F51" s="97"/>
      <c r="G51" s="80"/>
    </row>
    <row r="52" spans="1:7">
      <c r="A52" s="97"/>
      <c r="B52" s="97"/>
      <c r="C52" s="97"/>
      <c r="D52" s="97"/>
      <c r="E52" s="97"/>
      <c r="F52" s="97"/>
      <c r="G52" s="80"/>
    </row>
    <row r="53" spans="1:7">
      <c r="A53" s="97"/>
      <c r="B53" s="97"/>
      <c r="C53" s="97"/>
      <c r="D53" s="97"/>
      <c r="E53" s="97"/>
      <c r="F53" s="97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JHqWS3eitdTfqHN7IbkEK/eBnWJjy2wByJuWpyiZTQExuvLhN1ORXyDYGuUfUhPNbfbolk2MlGs8PG64omphCw==" saltValue="Jrfq5nJNa6Uy0fCxxv4eWQ==" spinCount="100000" sheet="1" formatColumns="0"/>
  <conditionalFormatting sqref="A19">
    <cfRule type="expression" dxfId="109" priority="6">
      <formula>$F19&lt;&gt;0</formula>
    </cfRule>
  </conditionalFormatting>
  <conditionalFormatting sqref="A30">
    <cfRule type="expression" dxfId="108" priority="7">
      <formula>$F30&lt;&gt;0</formula>
    </cfRule>
  </conditionalFormatting>
  <conditionalFormatting sqref="A43">
    <cfRule type="expression" dxfId="107" priority="4">
      <formula>$F$19&lt;&gt;0</formula>
    </cfRule>
  </conditionalFormatting>
  <conditionalFormatting sqref="A49">
    <cfRule type="expression" dxfId="106" priority="3">
      <formula>$F$30&lt;&gt;0</formula>
    </cfRule>
  </conditionalFormatting>
  <conditionalFormatting sqref="A44:F48">
    <cfRule type="expression" dxfId="105" priority="5">
      <formula>$F$19&lt;&gt;0</formula>
    </cfRule>
  </conditionalFormatting>
  <conditionalFormatting sqref="A50:F54">
    <cfRule type="expression" dxfId="104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39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288108.55999999982</v>
      </c>
      <c r="C8" s="51"/>
      <c r="D8" s="50">
        <v>564272.75</v>
      </c>
      <c r="E8" s="51"/>
      <c r="F8" s="52">
        <v>852381.30999999982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2030224.5</v>
      </c>
      <c r="C12" s="60"/>
      <c r="D12" s="61">
        <v>0</v>
      </c>
      <c r="E12" s="60"/>
      <c r="F12" s="59">
        <v>2030224.5</v>
      </c>
      <c r="G12" s="3"/>
    </row>
    <row r="13" spans="1:7" s="2" customFormat="1">
      <c r="A13" s="58" t="s">
        <v>6</v>
      </c>
      <c r="B13" s="59">
        <v>24250.2</v>
      </c>
      <c r="C13" s="62"/>
      <c r="D13" s="61">
        <v>0</v>
      </c>
      <c r="E13" s="60"/>
      <c r="F13" s="59">
        <v>24250.2</v>
      </c>
      <c r="G13" s="3"/>
    </row>
    <row r="14" spans="1:7" s="2" customFormat="1">
      <c r="A14" s="58" t="s">
        <v>7</v>
      </c>
      <c r="B14" s="59">
        <v>402728.52</v>
      </c>
      <c r="C14" s="62"/>
      <c r="D14" s="63">
        <v>0</v>
      </c>
      <c r="E14" s="60"/>
      <c r="F14" s="64">
        <v>402728.52</v>
      </c>
      <c r="G14" s="3"/>
    </row>
    <row r="15" spans="1:7" s="2" customFormat="1">
      <c r="A15" s="58" t="s">
        <v>8</v>
      </c>
      <c r="B15" s="65">
        <v>2457203.2199999997</v>
      </c>
      <c r="C15" s="60"/>
      <c r="D15" s="66">
        <v>0</v>
      </c>
      <c r="E15" s="60"/>
      <c r="F15" s="66">
        <v>2457203.2199999997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2457203.2199999997</v>
      </c>
      <c r="C21" s="54"/>
      <c r="D21" s="52">
        <v>0</v>
      </c>
      <c r="E21" s="54"/>
      <c r="F21" s="52">
        <v>2457203.2199999997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187697.88</v>
      </c>
      <c r="C27" s="62"/>
      <c r="D27" s="69">
        <v>0</v>
      </c>
      <c r="E27" s="62"/>
      <c r="F27" s="66">
        <v>187697.88</v>
      </c>
      <c r="G27" s="3"/>
    </row>
    <row r="28" spans="1:7" s="2" customFormat="1">
      <c r="A28" s="49" t="s">
        <v>18</v>
      </c>
      <c r="B28" s="69">
        <v>5444.16</v>
      </c>
      <c r="C28" s="74"/>
      <c r="D28" s="69">
        <v>0</v>
      </c>
      <c r="E28" s="74"/>
      <c r="F28" s="70">
        <v>5444.16</v>
      </c>
      <c r="G28" s="3"/>
    </row>
    <row r="29" spans="1:7" s="2" customFormat="1">
      <c r="A29" s="49" t="s">
        <v>19</v>
      </c>
      <c r="B29" s="69">
        <v>927878.01</v>
      </c>
      <c r="C29" s="74"/>
      <c r="D29" s="69">
        <v>0</v>
      </c>
      <c r="E29" s="74"/>
      <c r="F29" s="70">
        <v>927878.01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1121020.05</v>
      </c>
      <c r="C31" s="54"/>
      <c r="D31" s="52">
        <v>0</v>
      </c>
      <c r="E31" s="54"/>
      <c r="F31" s="52">
        <v>1121020.05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1624291.7299999993</v>
      </c>
      <c r="C35" s="54"/>
      <c r="D35" s="77">
        <v>564272.75</v>
      </c>
      <c r="E35" s="54"/>
      <c r="F35" s="77">
        <v>2188564.4799999995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vb4MtxaI8Yv9DUxj66VPQ9RkJyOHJUQooK6TjIHDULmQMPg/oqsf7X114wS7x5TzYjIIRaRIy+MlsveYNxJQNw==" saltValue="JXCfv+sOYucMvn2uHzrBZg==" spinCount="100000" sheet="1" formatColumns="0"/>
  <conditionalFormatting sqref="A19">
    <cfRule type="expression" dxfId="103" priority="7">
      <formula>$F19&lt;&gt;0</formula>
    </cfRule>
  </conditionalFormatting>
  <conditionalFormatting sqref="A30">
    <cfRule type="expression" dxfId="102" priority="8">
      <formula>$F30&lt;&gt;0</formula>
    </cfRule>
  </conditionalFormatting>
  <conditionalFormatting sqref="A43">
    <cfRule type="expression" dxfId="101" priority="5">
      <formula>$F$19&lt;&gt;0</formula>
    </cfRule>
  </conditionalFormatting>
  <conditionalFormatting sqref="A49">
    <cfRule type="expression" dxfId="100" priority="4">
      <formula>$F$30&lt;&gt;0</formula>
    </cfRule>
  </conditionalFormatting>
  <conditionalFormatting sqref="A44:F48">
    <cfRule type="expression" dxfId="99" priority="6">
      <formula>$F$19&lt;&gt;0</formula>
    </cfRule>
  </conditionalFormatting>
  <conditionalFormatting sqref="A50:F54">
    <cfRule type="expression" dxfId="98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40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585297.6599999998</v>
      </c>
      <c r="C8" s="51"/>
      <c r="D8" s="50">
        <v>92077.64</v>
      </c>
      <c r="E8" s="51"/>
      <c r="F8" s="52">
        <v>677375.29999999981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312201.87</v>
      </c>
      <c r="C12" s="60"/>
      <c r="D12" s="61">
        <v>1150</v>
      </c>
      <c r="E12" s="60"/>
      <c r="F12" s="59">
        <v>313351.87</v>
      </c>
      <c r="G12" s="3"/>
    </row>
    <row r="13" spans="1:7" s="2" customFormat="1">
      <c r="A13" s="58" t="s">
        <v>6</v>
      </c>
      <c r="B13" s="59">
        <v>29172.560000000001</v>
      </c>
      <c r="C13" s="62"/>
      <c r="D13" s="61">
        <v>210</v>
      </c>
      <c r="E13" s="60"/>
      <c r="F13" s="59">
        <v>29382.560000000001</v>
      </c>
      <c r="G13" s="3"/>
    </row>
    <row r="14" spans="1:7" s="2" customFormat="1">
      <c r="A14" s="58" t="s">
        <v>7</v>
      </c>
      <c r="B14" s="59">
        <v>30430.799999999999</v>
      </c>
      <c r="C14" s="62"/>
      <c r="D14" s="63">
        <v>0</v>
      </c>
      <c r="E14" s="60"/>
      <c r="F14" s="64">
        <v>30430.799999999999</v>
      </c>
      <c r="G14" s="3"/>
    </row>
    <row r="15" spans="1:7" s="2" customFormat="1">
      <c r="A15" s="58" t="s">
        <v>8</v>
      </c>
      <c r="B15" s="65">
        <v>371805.23</v>
      </c>
      <c r="C15" s="60"/>
      <c r="D15" s="66">
        <v>1360</v>
      </c>
      <c r="E15" s="60"/>
      <c r="F15" s="66">
        <v>373165.23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12607.5</v>
      </c>
      <c r="E19" s="54"/>
      <c r="F19" s="70">
        <v>12607.5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371805.23</v>
      </c>
      <c r="C21" s="54"/>
      <c r="D21" s="52">
        <v>13967.5</v>
      </c>
      <c r="E21" s="54"/>
      <c r="F21" s="52">
        <v>385772.73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0</v>
      </c>
      <c r="C27" s="62"/>
      <c r="D27" s="69">
        <v>0</v>
      </c>
      <c r="E27" s="62"/>
      <c r="F27" s="66">
        <v>0</v>
      </c>
      <c r="G27" s="3"/>
    </row>
    <row r="28" spans="1:7" s="2" customFormat="1">
      <c r="A28" s="49" t="s">
        <v>18</v>
      </c>
      <c r="B28" s="69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583015.04</v>
      </c>
      <c r="C30" s="74"/>
      <c r="D30" s="63">
        <v>0</v>
      </c>
      <c r="E30" s="74"/>
      <c r="F30" s="75">
        <v>583015.04</v>
      </c>
      <c r="G30" s="3"/>
    </row>
    <row r="31" spans="1:7" s="2" customFormat="1">
      <c r="A31" s="47" t="s">
        <v>21</v>
      </c>
      <c r="B31" s="73">
        <v>583015.04</v>
      </c>
      <c r="C31" s="54"/>
      <c r="D31" s="52">
        <v>0</v>
      </c>
      <c r="E31" s="54"/>
      <c r="F31" s="52">
        <v>583015.04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374087.84999999974</v>
      </c>
      <c r="C35" s="54"/>
      <c r="D35" s="77">
        <v>106045.14</v>
      </c>
      <c r="E35" s="54"/>
      <c r="F35" s="77">
        <v>480132.98999999976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 t="s">
        <v>71</v>
      </c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86" t="s">
        <v>72</v>
      </c>
      <c r="B50" s="86"/>
      <c r="C50" s="86"/>
      <c r="D50" s="86"/>
      <c r="E50" s="86"/>
      <c r="F50" s="86"/>
      <c r="G50" s="80"/>
    </row>
    <row r="51" spans="1:7">
      <c r="A51" s="86"/>
      <c r="B51" s="86"/>
      <c r="C51" s="86"/>
      <c r="D51" s="86"/>
      <c r="E51" s="86"/>
      <c r="F51" s="86"/>
      <c r="G51" s="80"/>
    </row>
    <row r="52" spans="1:7">
      <c r="A52" s="86"/>
      <c r="B52" s="86"/>
      <c r="C52" s="86"/>
      <c r="D52" s="86"/>
      <c r="E52" s="86"/>
      <c r="F52" s="86"/>
      <c r="G52" s="80"/>
    </row>
    <row r="53" spans="1:7">
      <c r="A53" s="86"/>
      <c r="B53" s="86"/>
      <c r="C53" s="86"/>
      <c r="D53" s="86"/>
      <c r="E53" s="86"/>
      <c r="F53" s="86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Hb4ir4wsYG02tbmqGqbU/eAyHpTuMcrdh2Y2SXpvWNf84ssJHMzfeDHgTu+4hSb5X8X8ew6o70ElSD1RwnMmyQ==" saltValue="Qvs8DHirW2XuFdSsqy1C8A==" spinCount="100000" sheet="1" formatColumns="0"/>
  <conditionalFormatting sqref="A19">
    <cfRule type="expression" dxfId="97" priority="6">
      <formula>$F19&lt;&gt;0</formula>
    </cfRule>
  </conditionalFormatting>
  <conditionalFormatting sqref="A30">
    <cfRule type="expression" dxfId="96" priority="7">
      <formula>$F30&lt;&gt;0</formula>
    </cfRule>
  </conditionalFormatting>
  <conditionalFormatting sqref="A43">
    <cfRule type="expression" dxfId="95" priority="4">
      <formula>$F$19&lt;&gt;0</formula>
    </cfRule>
  </conditionalFormatting>
  <conditionalFormatting sqref="A49">
    <cfRule type="expression" dxfId="94" priority="3">
      <formula>$F$30&lt;&gt;0</formula>
    </cfRule>
  </conditionalFormatting>
  <conditionalFormatting sqref="A44:F48">
    <cfRule type="expression" dxfId="93" priority="5">
      <formula>$F$19&lt;&gt;0</formula>
    </cfRule>
  </conditionalFormatting>
  <conditionalFormatting sqref="A50:F54">
    <cfRule type="expression" dxfId="92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41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536929.52</v>
      </c>
      <c r="C8" s="51"/>
      <c r="D8" s="50">
        <v>186753.46000000002</v>
      </c>
      <c r="E8" s="51"/>
      <c r="F8" s="52">
        <v>723682.98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918936.03</v>
      </c>
      <c r="C12" s="60"/>
      <c r="D12" s="61">
        <v>0</v>
      </c>
      <c r="E12" s="60"/>
      <c r="F12" s="59">
        <v>918936.03</v>
      </c>
      <c r="G12" s="3"/>
    </row>
    <row r="13" spans="1:7" s="2" customFormat="1">
      <c r="A13" s="58" t="s">
        <v>6</v>
      </c>
      <c r="B13" s="59">
        <v>0</v>
      </c>
      <c r="C13" s="62"/>
      <c r="D13" s="61">
        <v>0</v>
      </c>
      <c r="E13" s="60"/>
      <c r="F13" s="59">
        <v>0</v>
      </c>
      <c r="G13" s="3"/>
    </row>
    <row r="14" spans="1:7" s="2" customFormat="1">
      <c r="A14" s="58" t="s">
        <v>7</v>
      </c>
      <c r="B14" s="59">
        <v>46496.76</v>
      </c>
      <c r="C14" s="62"/>
      <c r="D14" s="63">
        <v>0</v>
      </c>
      <c r="E14" s="60"/>
      <c r="F14" s="64">
        <v>46496.76</v>
      </c>
      <c r="G14" s="3"/>
    </row>
    <row r="15" spans="1:7" s="2" customFormat="1">
      <c r="A15" s="58" t="s">
        <v>8</v>
      </c>
      <c r="B15" s="65">
        <v>965432.79</v>
      </c>
      <c r="C15" s="60"/>
      <c r="D15" s="66">
        <v>0</v>
      </c>
      <c r="E15" s="60"/>
      <c r="F15" s="66">
        <v>965432.79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965432.79</v>
      </c>
      <c r="C21" s="54"/>
      <c r="D21" s="52">
        <v>0</v>
      </c>
      <c r="E21" s="54"/>
      <c r="F21" s="52">
        <v>965432.79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0</v>
      </c>
      <c r="C27" s="62"/>
      <c r="D27" s="69">
        <v>0</v>
      </c>
      <c r="E27" s="62"/>
      <c r="F27" s="66">
        <v>0</v>
      </c>
      <c r="G27" s="3"/>
    </row>
    <row r="28" spans="1:7" s="2" customFormat="1">
      <c r="A28" s="49" t="s">
        <v>18</v>
      </c>
      <c r="B28" s="69">
        <v>5200</v>
      </c>
      <c r="C28" s="74"/>
      <c r="D28" s="69">
        <v>0</v>
      </c>
      <c r="E28" s="74"/>
      <c r="F28" s="70">
        <v>5200</v>
      </c>
      <c r="G28" s="3"/>
    </row>
    <row r="29" spans="1:7" s="2" customFormat="1">
      <c r="A29" s="49" t="s">
        <v>19</v>
      </c>
      <c r="B29" s="69">
        <v>647303.75</v>
      </c>
      <c r="C29" s="74"/>
      <c r="D29" s="69">
        <v>0</v>
      </c>
      <c r="E29" s="74"/>
      <c r="F29" s="70">
        <v>647303.75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652503.75</v>
      </c>
      <c r="C31" s="54"/>
      <c r="D31" s="52">
        <v>0</v>
      </c>
      <c r="E31" s="54"/>
      <c r="F31" s="52">
        <v>652503.75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849858.56000000006</v>
      </c>
      <c r="C35" s="54"/>
      <c r="D35" s="77">
        <v>186753.46000000002</v>
      </c>
      <c r="E35" s="54"/>
      <c r="F35" s="77">
        <v>1036612.02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140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RGu8rTYyjvvx0HNX2zkzDfEIMrES4Q0VHJcHxTRmeoXVGjZeZB46zHa8nUZ31zIXSJeN7+mExGflLlhXmEUAOA==" saltValue="8N8PR3n+VKGWNNRxI+oyKw==" spinCount="100000" sheet="1" formatColumns="0"/>
  <conditionalFormatting sqref="A19">
    <cfRule type="expression" dxfId="91" priority="5">
      <formula>$F19&lt;&gt;0</formula>
    </cfRule>
  </conditionalFormatting>
  <conditionalFormatting sqref="A30">
    <cfRule type="expression" dxfId="90" priority="6">
      <formula>$F30&lt;&gt;0</formula>
    </cfRule>
  </conditionalFormatting>
  <conditionalFormatting sqref="A43">
    <cfRule type="expression" dxfId="89" priority="3">
      <formula>$F$19&lt;&gt;0</formula>
    </cfRule>
  </conditionalFormatting>
  <conditionalFormatting sqref="A49">
    <cfRule type="expression" dxfId="88" priority="2">
      <formula>$F$30&lt;&gt;0</formula>
    </cfRule>
  </conditionalFormatting>
  <conditionalFormatting sqref="A45:F48 A50:F54">
    <cfRule type="expression" dxfId="87" priority="1">
      <formula>$F$19&lt;&gt;0</formula>
    </cfRule>
  </conditionalFormatting>
  <conditionalFormatting sqref="B44:F44">
    <cfRule type="expression" dxfId="86" priority="4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42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4176332.16</v>
      </c>
      <c r="C8" s="51"/>
      <c r="D8" s="50">
        <v>556214.56999999995</v>
      </c>
      <c r="E8" s="51"/>
      <c r="F8" s="52">
        <v>4732546.7300000004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1441297.71</v>
      </c>
      <c r="C12" s="60"/>
      <c r="D12" s="61">
        <v>0</v>
      </c>
      <c r="E12" s="60"/>
      <c r="F12" s="59">
        <v>1441297.71</v>
      </c>
      <c r="G12" s="3"/>
    </row>
    <row r="13" spans="1:7" s="2" customFormat="1">
      <c r="A13" s="58" t="s">
        <v>6</v>
      </c>
      <c r="B13" s="59">
        <v>0</v>
      </c>
      <c r="C13" s="62"/>
      <c r="D13" s="61">
        <v>0</v>
      </c>
      <c r="E13" s="60"/>
      <c r="F13" s="59">
        <v>0</v>
      </c>
      <c r="G13" s="3"/>
    </row>
    <row r="14" spans="1:7" s="2" customFormat="1">
      <c r="A14" s="58" t="s">
        <v>7</v>
      </c>
      <c r="B14" s="59">
        <v>97306.340000000011</v>
      </c>
      <c r="C14" s="62"/>
      <c r="D14" s="63">
        <v>0</v>
      </c>
      <c r="E14" s="60"/>
      <c r="F14" s="64">
        <v>97306.340000000011</v>
      </c>
      <c r="G14" s="3"/>
    </row>
    <row r="15" spans="1:7" s="2" customFormat="1">
      <c r="A15" s="58" t="s">
        <v>8</v>
      </c>
      <c r="B15" s="65">
        <v>1538604.05</v>
      </c>
      <c r="C15" s="60"/>
      <c r="D15" s="66">
        <v>0</v>
      </c>
      <c r="E15" s="60"/>
      <c r="F15" s="66">
        <v>1538604.05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1538604.05</v>
      </c>
      <c r="C21" s="54"/>
      <c r="D21" s="52">
        <v>0</v>
      </c>
      <c r="E21" s="54"/>
      <c r="F21" s="52">
        <v>1538604.05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0</v>
      </c>
      <c r="C27" s="62"/>
      <c r="D27" s="69">
        <v>0</v>
      </c>
      <c r="E27" s="62"/>
      <c r="F27" s="66">
        <v>0</v>
      </c>
      <c r="G27" s="3"/>
    </row>
    <row r="28" spans="1:7" s="2" customFormat="1">
      <c r="A28" s="49" t="s">
        <v>18</v>
      </c>
      <c r="B28" s="69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0</v>
      </c>
      <c r="C31" s="54"/>
      <c r="D31" s="52">
        <v>0</v>
      </c>
      <c r="E31" s="54"/>
      <c r="F31" s="52">
        <v>0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5714936.21</v>
      </c>
      <c r="C35" s="54"/>
      <c r="D35" s="77">
        <v>556214.56999999995</v>
      </c>
      <c r="E35" s="54"/>
      <c r="F35" s="77">
        <v>6271150.7800000003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rZGzXLQcZ5qniLpuSosgyUjF4EndzLOJQdy0teWCBpoFP1VAOEy0VfTxgi8EKNcV/4ACuKg5GmhcFewA1vk8Yw==" saltValue="u0KMCfElQtqGWxUD84RQcg==" spinCount="100000" sheet="1" formatColumns="0"/>
  <conditionalFormatting sqref="A19">
    <cfRule type="expression" dxfId="85" priority="5">
      <formula>$F19&lt;&gt;0</formula>
    </cfRule>
  </conditionalFormatting>
  <conditionalFormatting sqref="A30">
    <cfRule type="expression" dxfId="84" priority="6">
      <formula>$F30&lt;&gt;0</formula>
    </cfRule>
  </conditionalFormatting>
  <conditionalFormatting sqref="A43">
    <cfRule type="expression" dxfId="83" priority="3">
      <formula>$F$19&lt;&gt;0</formula>
    </cfRule>
  </conditionalFormatting>
  <conditionalFormatting sqref="A49">
    <cfRule type="expression" dxfId="82" priority="2">
      <formula>$F$30&lt;&gt;0</formula>
    </cfRule>
  </conditionalFormatting>
  <conditionalFormatting sqref="A44:F48">
    <cfRule type="expression" dxfId="81" priority="4">
      <formula>$F$19&lt;&gt;0</formula>
    </cfRule>
  </conditionalFormatting>
  <conditionalFormatting sqref="A50:F54">
    <cfRule type="expression" dxfId="80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43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74473528.75</v>
      </c>
      <c r="C8" s="51"/>
      <c r="D8" s="50">
        <v>22029900.77</v>
      </c>
      <c r="E8" s="51"/>
      <c r="F8" s="52">
        <v>96503429.519999996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16111423.949999999</v>
      </c>
      <c r="C12" s="60"/>
      <c r="D12" s="61">
        <v>0</v>
      </c>
      <c r="E12" s="60"/>
      <c r="F12" s="59">
        <v>16111423.949999999</v>
      </c>
      <c r="G12" s="3"/>
    </row>
    <row r="13" spans="1:7" s="2" customFormat="1">
      <c r="A13" s="58" t="s">
        <v>6</v>
      </c>
      <c r="B13" s="59">
        <v>84326.2</v>
      </c>
      <c r="C13" s="62"/>
      <c r="D13" s="61">
        <v>0</v>
      </c>
      <c r="E13" s="60"/>
      <c r="F13" s="59">
        <v>84326.2</v>
      </c>
      <c r="G13" s="3"/>
    </row>
    <row r="14" spans="1:7" s="2" customFormat="1">
      <c r="A14" s="58" t="s">
        <v>7</v>
      </c>
      <c r="B14" s="59">
        <v>1246825.3900000001</v>
      </c>
      <c r="C14" s="62"/>
      <c r="D14" s="63">
        <v>0</v>
      </c>
      <c r="E14" s="60"/>
      <c r="F14" s="64">
        <v>1246825.3900000001</v>
      </c>
      <c r="G14" s="3"/>
    </row>
    <row r="15" spans="1:7" s="2" customFormat="1">
      <c r="A15" s="58" t="s">
        <v>8</v>
      </c>
      <c r="B15" s="65">
        <v>17442575.539999999</v>
      </c>
      <c r="C15" s="60"/>
      <c r="D15" s="66">
        <v>0</v>
      </c>
      <c r="E15" s="60"/>
      <c r="F15" s="66">
        <v>17442575.539999999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1676230.72</v>
      </c>
      <c r="E17" s="54"/>
      <c r="F17" s="70">
        <v>1676230.72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3005922.19</v>
      </c>
      <c r="E19" s="54"/>
      <c r="F19" s="70">
        <v>3005922.19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17442575.539999999</v>
      </c>
      <c r="C21" s="54"/>
      <c r="D21" s="52">
        <v>4682152.91</v>
      </c>
      <c r="E21" s="54"/>
      <c r="F21" s="52">
        <v>22124728.449999999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15784803.25</v>
      </c>
      <c r="C24" s="54"/>
      <c r="D24" s="69">
        <v>0</v>
      </c>
      <c r="E24" s="54"/>
      <c r="F24" s="70">
        <v>15784803.25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854153.36</v>
      </c>
      <c r="C26" s="62"/>
      <c r="D26" s="69">
        <v>0</v>
      </c>
      <c r="E26" s="62"/>
      <c r="F26" s="66">
        <v>854153.36</v>
      </c>
      <c r="G26" s="3"/>
    </row>
    <row r="27" spans="1:7" s="2" customFormat="1">
      <c r="A27" s="58" t="s">
        <v>17</v>
      </c>
      <c r="B27" s="69">
        <v>0</v>
      </c>
      <c r="C27" s="62"/>
      <c r="D27" s="69">
        <v>0</v>
      </c>
      <c r="E27" s="62"/>
      <c r="F27" s="66">
        <v>0</v>
      </c>
      <c r="G27" s="3"/>
    </row>
    <row r="28" spans="1:7" s="2" customFormat="1">
      <c r="A28" s="49" t="s">
        <v>18</v>
      </c>
      <c r="B28" s="69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52092.06</v>
      </c>
      <c r="C30" s="74"/>
      <c r="D30" s="63">
        <v>0</v>
      </c>
      <c r="E30" s="74"/>
      <c r="F30" s="75">
        <v>52092.06</v>
      </c>
      <c r="G30" s="3"/>
    </row>
    <row r="31" spans="1:7" s="2" customFormat="1">
      <c r="A31" s="47" t="s">
        <v>21</v>
      </c>
      <c r="B31" s="73">
        <v>16691048.67</v>
      </c>
      <c r="C31" s="54"/>
      <c r="D31" s="52">
        <v>0</v>
      </c>
      <c r="E31" s="54"/>
      <c r="F31" s="52">
        <v>16691048.67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75225055.61999999</v>
      </c>
      <c r="C35" s="54"/>
      <c r="D35" s="77">
        <v>26712053.68</v>
      </c>
      <c r="E35" s="54"/>
      <c r="F35" s="77">
        <v>101937109.3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 ht="15.75">
      <c r="A43" s="143" t="s">
        <v>23</v>
      </c>
      <c r="G43" s="80"/>
    </row>
    <row r="44" spans="1:7">
      <c r="A44" s="95" t="s">
        <v>86</v>
      </c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 ht="15.75">
      <c r="A50" s="144" t="s">
        <v>87</v>
      </c>
      <c r="B50" s="99"/>
      <c r="C50" s="99"/>
      <c r="D50" s="99"/>
      <c r="E50" s="99"/>
      <c r="F50" s="99"/>
      <c r="G50" s="80"/>
    </row>
    <row r="51" spans="1:7">
      <c r="A51" s="99" t="s">
        <v>88</v>
      </c>
      <c r="B51" s="99"/>
      <c r="C51" s="99"/>
      <c r="D51" s="99"/>
      <c r="E51" s="99"/>
      <c r="F51" s="99"/>
      <c r="G51" s="80"/>
    </row>
    <row r="52" spans="1:7">
      <c r="A52" s="100"/>
      <c r="B52" s="100"/>
      <c r="C52" s="100"/>
      <c r="D52" s="100"/>
      <c r="E52" s="100"/>
      <c r="F52" s="100"/>
      <c r="G52" s="80"/>
    </row>
    <row r="53" spans="1:7">
      <c r="A53" s="100"/>
      <c r="B53" s="100"/>
      <c r="C53" s="100"/>
      <c r="D53" s="100"/>
      <c r="E53" s="100"/>
      <c r="F53" s="100"/>
      <c r="G53" s="80"/>
    </row>
    <row r="54" spans="1:7">
      <c r="A54" s="100"/>
      <c r="B54" s="100"/>
      <c r="C54" s="100"/>
      <c r="D54" s="100"/>
      <c r="E54" s="100"/>
      <c r="F54" s="100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gAwBO6jbcszZbwU11H4s9ROvXUsxr38vBsvumzauj21p+uvaRfGbZCCJuI7W7okWSAt3TKYIYERpeZyv70+7kg==" saltValue="zvyjqI4TDGwPjNGRS2nxNA==" spinCount="100000" sheet="1" formatColumns="0"/>
  <conditionalFormatting sqref="A19">
    <cfRule type="expression" dxfId="79" priority="5">
      <formula>$F19&lt;&gt;0</formula>
    </cfRule>
  </conditionalFormatting>
  <conditionalFormatting sqref="A30">
    <cfRule type="expression" dxfId="78" priority="6">
      <formula>$F30&lt;&gt;0</formula>
    </cfRule>
  </conditionalFormatting>
  <conditionalFormatting sqref="A43">
    <cfRule type="expression" dxfId="77" priority="3">
      <formula>$F$19&lt;&gt;0</formula>
    </cfRule>
  </conditionalFormatting>
  <conditionalFormatting sqref="A49">
    <cfRule type="expression" dxfId="76" priority="2">
      <formula>$F$30&lt;&gt;0</formula>
    </cfRule>
  </conditionalFormatting>
  <conditionalFormatting sqref="A44:F48">
    <cfRule type="expression" dxfId="75" priority="4">
      <formula>$F$19&lt;&gt;0</formula>
    </cfRule>
  </conditionalFormatting>
  <conditionalFormatting sqref="A50:F54">
    <cfRule type="expression" dxfId="74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68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273113.03999999998</v>
      </c>
      <c r="C8" s="51"/>
      <c r="D8" s="50">
        <v>134249.82</v>
      </c>
      <c r="E8" s="51"/>
      <c r="F8" s="52">
        <v>407362.86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170211.17</v>
      </c>
      <c r="C12" s="60"/>
      <c r="D12" s="61">
        <v>0</v>
      </c>
      <c r="E12" s="60"/>
      <c r="F12" s="59">
        <v>170211.17</v>
      </c>
      <c r="G12" s="3">
        <v>273113.03999999998</v>
      </c>
    </row>
    <row r="13" spans="1:7" s="2" customFormat="1">
      <c r="A13" s="58" t="s">
        <v>6</v>
      </c>
      <c r="B13" s="59">
        <v>4490.97</v>
      </c>
      <c r="C13" s="62"/>
      <c r="D13" s="61">
        <v>0</v>
      </c>
      <c r="E13" s="60"/>
      <c r="F13" s="59">
        <v>4490.97</v>
      </c>
      <c r="G13" s="3">
        <v>346414.07</v>
      </c>
    </row>
    <row r="14" spans="1:7" s="2" customFormat="1">
      <c r="A14" s="58" t="s">
        <v>7</v>
      </c>
      <c r="B14" s="59">
        <v>6859.48</v>
      </c>
      <c r="C14" s="62"/>
      <c r="D14" s="63">
        <v>0</v>
      </c>
      <c r="E14" s="60"/>
      <c r="F14" s="64">
        <v>6859.48</v>
      </c>
      <c r="G14" s="3">
        <v>73301.030000000028</v>
      </c>
    </row>
    <row r="15" spans="1:7" s="2" customFormat="1">
      <c r="A15" s="58" t="s">
        <v>8</v>
      </c>
      <c r="B15" s="65">
        <v>181561.62000000002</v>
      </c>
      <c r="C15" s="60"/>
      <c r="D15" s="66">
        <v>0</v>
      </c>
      <c r="E15" s="60"/>
      <c r="F15" s="66">
        <v>181561.62000000002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181561.62000000002</v>
      </c>
      <c r="C21" s="54"/>
      <c r="D21" s="52">
        <v>0</v>
      </c>
      <c r="E21" s="54"/>
      <c r="F21" s="52">
        <v>181561.62000000002</v>
      </c>
      <c r="G21" s="3">
        <v>471676</v>
      </c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>
        <v>73300.960000000021</v>
      </c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3994.52</v>
      </c>
      <c r="C27" s="62"/>
      <c r="D27" s="69">
        <v>0</v>
      </c>
      <c r="E27" s="62"/>
      <c r="F27" s="66">
        <v>3994.52</v>
      </c>
      <c r="G27" s="3"/>
    </row>
    <row r="28" spans="1:7" s="2" customFormat="1">
      <c r="A28" s="49" t="s">
        <v>18</v>
      </c>
      <c r="B28" s="69">
        <v>52305.1</v>
      </c>
      <c r="C28" s="74"/>
      <c r="D28" s="69">
        <v>0</v>
      </c>
      <c r="E28" s="74"/>
      <c r="F28" s="70">
        <v>52305.1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56299.619999999995</v>
      </c>
      <c r="C31" s="54"/>
      <c r="D31" s="52">
        <v>0</v>
      </c>
      <c r="E31" s="54"/>
      <c r="F31" s="52">
        <v>56299.619999999995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398375.04000000004</v>
      </c>
      <c r="C35" s="54"/>
      <c r="D35" s="77">
        <v>134249.82</v>
      </c>
      <c r="E35" s="54"/>
      <c r="F35" s="77">
        <v>532624.86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 t="s">
        <v>89</v>
      </c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liQKrlBQY9MsV/zVTv607RIxFAjcGvTP/S63pmEIPN0w+aum5LCLZjSQUjQfpZ/Ujnbsq9ckWtKOEAzo0GddMA==" saltValue="10o7o8/dXxkgf8YGZZUrlQ==" spinCount="100000" sheet="1" formatColumns="0"/>
  <conditionalFormatting sqref="A19">
    <cfRule type="expression" dxfId="73" priority="5">
      <formula>$F19&lt;&gt;0</formula>
    </cfRule>
  </conditionalFormatting>
  <conditionalFormatting sqref="A30">
    <cfRule type="expression" dxfId="72" priority="6">
      <formula>$F30&lt;&gt;0</formula>
    </cfRule>
  </conditionalFormatting>
  <conditionalFormatting sqref="A43">
    <cfRule type="expression" dxfId="71" priority="3">
      <formula>$F$19&lt;&gt;0</formula>
    </cfRule>
  </conditionalFormatting>
  <conditionalFormatting sqref="A49">
    <cfRule type="expression" dxfId="70" priority="2">
      <formula>$F$30&lt;&gt;0</formula>
    </cfRule>
  </conditionalFormatting>
  <conditionalFormatting sqref="A44:F48">
    <cfRule type="expression" dxfId="69" priority="4">
      <formula>$F$19&lt;&gt;0</formula>
    </cfRule>
  </conditionalFormatting>
  <conditionalFormatting sqref="A50:F54">
    <cfRule type="expression" dxfId="68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44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370787.1100000001</v>
      </c>
      <c r="C8" s="51"/>
      <c r="D8" s="50">
        <v>0</v>
      </c>
      <c r="E8" s="51"/>
      <c r="F8" s="52">
        <v>370787.1100000001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876377.83</v>
      </c>
      <c r="C12" s="60"/>
      <c r="D12" s="61">
        <v>0</v>
      </c>
      <c r="E12" s="60"/>
      <c r="F12" s="59">
        <v>876377.83</v>
      </c>
      <c r="G12" s="3"/>
    </row>
    <row r="13" spans="1:7" s="2" customFormat="1">
      <c r="A13" s="58" t="s">
        <v>6</v>
      </c>
      <c r="B13" s="59">
        <v>25281.98</v>
      </c>
      <c r="C13" s="62"/>
      <c r="D13" s="61">
        <v>0</v>
      </c>
      <c r="E13" s="60"/>
      <c r="F13" s="59">
        <v>25281.98</v>
      </c>
      <c r="G13" s="3"/>
    </row>
    <row r="14" spans="1:7" s="2" customFormat="1">
      <c r="A14" s="58" t="s">
        <v>7</v>
      </c>
      <c r="B14" s="59">
        <v>126788.03</v>
      </c>
      <c r="C14" s="62"/>
      <c r="D14" s="63">
        <v>0</v>
      </c>
      <c r="E14" s="60"/>
      <c r="F14" s="64">
        <v>126788.03</v>
      </c>
      <c r="G14" s="3"/>
    </row>
    <row r="15" spans="1:7" s="2" customFormat="1">
      <c r="A15" s="58" t="s">
        <v>8</v>
      </c>
      <c r="B15" s="65">
        <v>1028447.84</v>
      </c>
      <c r="C15" s="60"/>
      <c r="D15" s="66">
        <v>0</v>
      </c>
      <c r="E15" s="60"/>
      <c r="F15" s="66">
        <v>1028447.84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1028447.84</v>
      </c>
      <c r="C21" s="54"/>
      <c r="D21" s="52">
        <v>0</v>
      </c>
      <c r="E21" s="54"/>
      <c r="F21" s="52">
        <v>1028447.84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1078231.82</v>
      </c>
      <c r="C26" s="62"/>
      <c r="D26" s="69">
        <v>0</v>
      </c>
      <c r="E26" s="62"/>
      <c r="F26" s="66">
        <v>1078231.82</v>
      </c>
      <c r="G26" s="3"/>
    </row>
    <row r="27" spans="1:7" s="2" customFormat="1">
      <c r="A27" s="58" t="s">
        <v>17</v>
      </c>
      <c r="B27" s="69">
        <v>34656.65</v>
      </c>
      <c r="C27" s="62"/>
      <c r="D27" s="69">
        <v>0</v>
      </c>
      <c r="E27" s="62"/>
      <c r="F27" s="66">
        <v>34656.65</v>
      </c>
      <c r="G27" s="3"/>
    </row>
    <row r="28" spans="1:7" s="2" customFormat="1">
      <c r="A28" s="49" t="s">
        <v>18</v>
      </c>
      <c r="B28" s="69">
        <v>508707.87</v>
      </c>
      <c r="C28" s="74"/>
      <c r="D28" s="69">
        <v>0</v>
      </c>
      <c r="E28" s="74"/>
      <c r="F28" s="70">
        <v>508707.87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335676.77</v>
      </c>
      <c r="C30" s="74"/>
      <c r="D30" s="63">
        <v>0</v>
      </c>
      <c r="E30" s="74"/>
      <c r="F30" s="75">
        <v>335676.77</v>
      </c>
      <c r="G30" s="3"/>
    </row>
    <row r="31" spans="1:7" s="2" customFormat="1">
      <c r="A31" s="47" t="s">
        <v>21</v>
      </c>
      <c r="B31" s="73">
        <v>1957273.1099999999</v>
      </c>
      <c r="C31" s="54"/>
      <c r="D31" s="52">
        <v>0</v>
      </c>
      <c r="E31" s="54"/>
      <c r="F31" s="52">
        <v>1957273.1099999999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-558038.15999999968</v>
      </c>
      <c r="C35" s="54"/>
      <c r="D35" s="77">
        <v>0</v>
      </c>
      <c r="E35" s="54"/>
      <c r="F35" s="77">
        <v>-558038.15999999968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 ht="15">
      <c r="A50" s="145" t="s">
        <v>90</v>
      </c>
      <c r="B50" s="101"/>
      <c r="C50" s="101"/>
      <c r="D50" s="101"/>
      <c r="E50" s="101"/>
      <c r="F50" s="101"/>
      <c r="G50" s="80"/>
    </row>
    <row r="51" spans="1:7">
      <c r="A51" s="101"/>
      <c r="B51" s="101"/>
      <c r="C51" s="101"/>
      <c r="D51" s="101"/>
      <c r="E51" s="101"/>
      <c r="F51" s="101"/>
      <c r="G51" s="80"/>
    </row>
    <row r="52" spans="1:7">
      <c r="A52" s="101"/>
      <c r="B52" s="101"/>
      <c r="C52" s="101"/>
      <c r="D52" s="101"/>
      <c r="E52" s="101"/>
      <c r="F52" s="101"/>
      <c r="G52" s="80"/>
    </row>
    <row r="53" spans="1:7">
      <c r="A53" s="101"/>
      <c r="B53" s="101"/>
      <c r="C53" s="101"/>
      <c r="D53" s="101"/>
      <c r="E53" s="101"/>
      <c r="F53" s="101"/>
      <c r="G53" s="80"/>
    </row>
    <row r="54" spans="1:7">
      <c r="A54" s="101"/>
      <c r="B54" s="101"/>
      <c r="C54" s="101"/>
      <c r="D54" s="101"/>
      <c r="E54" s="101"/>
      <c r="F54" s="101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d8swygwbrl6P+PY4CWPnZw5XoGP1dAqmXDf3VL7iauwo8M6TJ6Iv60mItCOT/Am/8EvFKLzBxe5nNS+Gdht3wg==" saltValue="2JPKGDc1S2wrj1uUYiWA+g==" spinCount="100000" sheet="1" formatColumns="0"/>
  <conditionalFormatting sqref="A19">
    <cfRule type="expression" dxfId="67" priority="5">
      <formula>$F19&lt;&gt;0</formula>
    </cfRule>
  </conditionalFormatting>
  <conditionalFormatting sqref="A30">
    <cfRule type="expression" dxfId="66" priority="6">
      <formula>$F30&lt;&gt;0</formula>
    </cfRule>
  </conditionalFormatting>
  <conditionalFormatting sqref="A43">
    <cfRule type="expression" dxfId="65" priority="3">
      <formula>$F$19&lt;&gt;0</formula>
    </cfRule>
  </conditionalFormatting>
  <conditionalFormatting sqref="A49">
    <cfRule type="expression" dxfId="64" priority="2">
      <formula>$F$30&lt;&gt;0</formula>
    </cfRule>
  </conditionalFormatting>
  <conditionalFormatting sqref="A44:F48">
    <cfRule type="expression" dxfId="63" priority="4">
      <formula>$F$19&lt;&gt;0</formula>
    </cfRule>
  </conditionalFormatting>
  <conditionalFormatting sqref="A50:F54">
    <cfRule type="expression" dxfId="62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39997558519241921"/>
    <pageSetUpPr fitToPage="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45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18137427.030000001</v>
      </c>
      <c r="C8" s="51"/>
      <c r="D8" s="50">
        <v>5505413.9500000002</v>
      </c>
      <c r="E8" s="51"/>
      <c r="F8" s="52">
        <v>23642840.98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4545061.1500000004</v>
      </c>
      <c r="C12" s="60"/>
      <c r="D12" s="61">
        <v>0</v>
      </c>
      <c r="E12" s="60"/>
      <c r="F12" s="59">
        <v>4545061.1500000004</v>
      </c>
      <c r="G12" s="3"/>
    </row>
    <row r="13" spans="1:7" s="2" customFormat="1">
      <c r="A13" s="58" t="s">
        <v>6</v>
      </c>
      <c r="B13" s="59">
        <v>67835.13</v>
      </c>
      <c r="C13" s="62"/>
      <c r="D13" s="61">
        <v>0</v>
      </c>
      <c r="E13" s="60"/>
      <c r="F13" s="59">
        <v>67835.13</v>
      </c>
      <c r="G13" s="3"/>
    </row>
    <row r="14" spans="1:7" s="2" customFormat="1">
      <c r="A14" s="58" t="s">
        <v>7</v>
      </c>
      <c r="B14" s="59">
        <v>343852.5</v>
      </c>
      <c r="C14" s="62"/>
      <c r="D14" s="63">
        <v>0</v>
      </c>
      <c r="E14" s="60"/>
      <c r="F14" s="64">
        <v>343852.5</v>
      </c>
      <c r="G14" s="3"/>
    </row>
    <row r="15" spans="1:7" s="2" customFormat="1">
      <c r="A15" s="58" t="s">
        <v>8</v>
      </c>
      <c r="B15" s="65">
        <v>4956748.78</v>
      </c>
      <c r="C15" s="60"/>
      <c r="D15" s="66">
        <v>0</v>
      </c>
      <c r="E15" s="60"/>
      <c r="F15" s="66">
        <v>4956748.78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127294.1</v>
      </c>
      <c r="E17" s="54"/>
      <c r="F17" s="70">
        <v>127294.1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14630.46</v>
      </c>
      <c r="E19" s="54"/>
      <c r="F19" s="70">
        <v>14630.46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4956748.78</v>
      </c>
      <c r="C21" s="54"/>
      <c r="D21" s="52">
        <v>141924.56</v>
      </c>
      <c r="E21" s="54"/>
      <c r="F21" s="52">
        <v>5098673.34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1859802.09</v>
      </c>
      <c r="C25" s="62"/>
      <c r="D25" s="69">
        <v>0</v>
      </c>
      <c r="E25" s="62"/>
      <c r="F25" s="66">
        <v>1859802.09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523567.01</v>
      </c>
      <c r="C27" s="62"/>
      <c r="D27" s="69">
        <v>0</v>
      </c>
      <c r="E27" s="62"/>
      <c r="F27" s="66">
        <v>523567.01</v>
      </c>
      <c r="G27" s="3"/>
    </row>
    <row r="28" spans="1:7" s="2" customFormat="1">
      <c r="A28" s="49" t="s">
        <v>18</v>
      </c>
      <c r="B28" s="69">
        <v>1935303.85</v>
      </c>
      <c r="C28" s="74"/>
      <c r="D28" s="69">
        <v>0</v>
      </c>
      <c r="E28" s="74"/>
      <c r="F28" s="70">
        <v>1935303.85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4318672.95</v>
      </c>
      <c r="C31" s="54"/>
      <c r="D31" s="52">
        <v>0</v>
      </c>
      <c r="E31" s="54"/>
      <c r="F31" s="52">
        <v>4318672.95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1234495.5</v>
      </c>
      <c r="C33" s="60"/>
      <c r="D33" s="61">
        <v>0</v>
      </c>
      <c r="E33" s="60"/>
      <c r="F33" s="59">
        <v>1234495.5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17541007.360000003</v>
      </c>
      <c r="C35" s="54"/>
      <c r="D35" s="77">
        <v>5647338.5099999998</v>
      </c>
      <c r="E35" s="54"/>
      <c r="F35" s="77">
        <v>23188345.870000001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 ht="25.5">
      <c r="A44" s="95" t="s">
        <v>91</v>
      </c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3"/>
      <c r="B50" s="3"/>
      <c r="C50" s="3"/>
      <c r="D50" s="3"/>
      <c r="E50" s="3"/>
      <c r="F50" s="3"/>
      <c r="G50" s="80"/>
    </row>
    <row r="51" spans="1:7">
      <c r="A51" s="3"/>
      <c r="B51" s="3"/>
      <c r="C51" s="3"/>
      <c r="D51" s="3"/>
      <c r="E51" s="3"/>
      <c r="F51" s="3"/>
      <c r="G51" s="80"/>
    </row>
    <row r="52" spans="1:7">
      <c r="A52" s="3"/>
      <c r="B52" s="3"/>
      <c r="C52" s="3"/>
      <c r="D52" s="3"/>
      <c r="E52" s="3"/>
      <c r="F52" s="3"/>
      <c r="G52" s="80"/>
    </row>
    <row r="53" spans="1:7">
      <c r="A53" s="3"/>
      <c r="B53" s="3"/>
      <c r="C53" s="3"/>
      <c r="D53" s="3"/>
      <c r="E53" s="3"/>
      <c r="F53" s="3"/>
      <c r="G53" s="80"/>
    </row>
    <row r="54" spans="1:7">
      <c r="A54" s="3"/>
      <c r="B54" s="3"/>
      <c r="C54" s="3"/>
      <c r="D54" s="3"/>
      <c r="E54" s="3"/>
      <c r="F54" s="3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pu8Nk+LhMmTO4Z66bGDVjMQ7U2R2JTG7qqT5LOETwm0hpSzwNo/kRmnfAI1N7xMOPKTJ3uvqaa1ybdQ73p6SbQ==" saltValue="qbeC8Z8U6bHoHBZLMJrs2g==" spinCount="100000" sheet="1" formatColumns="0"/>
  <conditionalFormatting sqref="A19">
    <cfRule type="expression" dxfId="61" priority="5">
      <formula>$F19&lt;&gt;0</formula>
    </cfRule>
  </conditionalFormatting>
  <conditionalFormatting sqref="A30">
    <cfRule type="expression" dxfId="60" priority="6">
      <formula>$F30&lt;&gt;0</formula>
    </cfRule>
  </conditionalFormatting>
  <conditionalFormatting sqref="A43">
    <cfRule type="expression" dxfId="59" priority="3">
      <formula>$F$19&lt;&gt;0</formula>
    </cfRule>
  </conditionalFormatting>
  <conditionalFormatting sqref="A49">
    <cfRule type="expression" dxfId="58" priority="2">
      <formula>$F$30&lt;&gt;0</formula>
    </cfRule>
  </conditionalFormatting>
  <conditionalFormatting sqref="A44:F48">
    <cfRule type="expression" dxfId="57" priority="4">
      <formula>$F$19&lt;&gt;0</formula>
    </cfRule>
  </conditionalFormatting>
  <printOptions horizontalCentered="1"/>
  <pageMargins left="0.7" right="0.7" top="0.75" bottom="0.75" header="0.5" footer="0.5"/>
  <pageSetup scale="85" fitToHeight="0" orientation="portrait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54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5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5748777.3499999996</v>
      </c>
      <c r="C8" s="51"/>
      <c r="D8" s="50">
        <v>675633.69</v>
      </c>
      <c r="E8" s="51"/>
      <c r="F8" s="52">
        <v>6424411.0399999991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2142317.39</v>
      </c>
      <c r="C12" s="60"/>
      <c r="D12" s="61">
        <v>0</v>
      </c>
      <c r="E12" s="60"/>
      <c r="F12" s="59">
        <v>2142317.39</v>
      </c>
      <c r="G12" s="3"/>
    </row>
    <row r="13" spans="1:7" s="2" customFormat="1">
      <c r="A13" s="58" t="s">
        <v>6</v>
      </c>
      <c r="B13" s="59">
        <v>35366.71</v>
      </c>
      <c r="C13" s="62"/>
      <c r="D13" s="61">
        <v>0</v>
      </c>
      <c r="E13" s="60"/>
      <c r="F13" s="59">
        <v>35366.71</v>
      </c>
      <c r="G13" s="3"/>
    </row>
    <row r="14" spans="1:7" s="2" customFormat="1">
      <c r="A14" s="58" t="s">
        <v>7</v>
      </c>
      <c r="B14" s="59">
        <v>488961.89</v>
      </c>
      <c r="C14" s="62"/>
      <c r="D14" s="63">
        <v>0</v>
      </c>
      <c r="E14" s="60"/>
      <c r="F14" s="64">
        <v>488961.89</v>
      </c>
      <c r="G14" s="3"/>
    </row>
    <row r="15" spans="1:7" s="2" customFormat="1">
      <c r="A15" s="58" t="s">
        <v>8</v>
      </c>
      <c r="B15" s="65">
        <v>2666645.9900000002</v>
      </c>
      <c r="C15" s="60"/>
      <c r="D15" s="66">
        <v>0</v>
      </c>
      <c r="E15" s="60"/>
      <c r="F15" s="66">
        <v>2666645.9900000002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344024.02</v>
      </c>
      <c r="E19" s="54"/>
      <c r="F19" s="70">
        <v>344024.02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2666645.9900000002</v>
      </c>
      <c r="C21" s="54"/>
      <c r="D21" s="52">
        <v>344024.02</v>
      </c>
      <c r="E21" s="54"/>
      <c r="F21" s="52">
        <v>3010670.0100000002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1308220.4000000001</v>
      </c>
      <c r="C26" s="62"/>
      <c r="D26" s="69">
        <v>0</v>
      </c>
      <c r="E26" s="62"/>
      <c r="F26" s="66">
        <v>1308220.4000000001</v>
      </c>
      <c r="G26" s="3"/>
    </row>
    <row r="27" spans="1:7" s="2" customFormat="1">
      <c r="A27" s="58" t="s">
        <v>17</v>
      </c>
      <c r="B27" s="69">
        <v>40851.11</v>
      </c>
      <c r="C27" s="62"/>
      <c r="D27" s="69">
        <v>0</v>
      </c>
      <c r="E27" s="62"/>
      <c r="F27" s="66">
        <v>40851.11</v>
      </c>
      <c r="G27" s="3"/>
    </row>
    <row r="28" spans="1:7" s="2" customFormat="1">
      <c r="A28" s="49" t="s">
        <v>18</v>
      </c>
      <c r="B28" s="69">
        <v>737487.40999999992</v>
      </c>
      <c r="C28" s="74"/>
      <c r="D28" s="69">
        <v>0</v>
      </c>
      <c r="E28" s="74"/>
      <c r="F28" s="70">
        <v>737487.40999999992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2086558.9200000002</v>
      </c>
      <c r="C31" s="54"/>
      <c r="D31" s="52">
        <v>0</v>
      </c>
      <c r="E31" s="54"/>
      <c r="F31" s="52">
        <v>2086558.9200000002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6328864.4199999999</v>
      </c>
      <c r="C35" s="54"/>
      <c r="D35" s="77">
        <v>1019657.71</v>
      </c>
      <c r="E35" s="54"/>
      <c r="F35" s="77">
        <v>7348522.129999999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 t="s">
        <v>69</v>
      </c>
      <c r="B44" s="95"/>
      <c r="C44" s="95"/>
      <c r="D44" s="95"/>
      <c r="E44" s="95"/>
      <c r="F44" s="95"/>
      <c r="G44" s="80"/>
    </row>
    <row r="45" spans="1:7">
      <c r="A45" s="95" t="s">
        <v>70</v>
      </c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3"/>
      <c r="B50" s="3"/>
      <c r="C50" s="3"/>
      <c r="D50" s="3"/>
      <c r="E50" s="3"/>
      <c r="F50" s="3"/>
      <c r="G50" s="80"/>
    </row>
    <row r="51" spans="1:7">
      <c r="A51" s="3"/>
      <c r="B51" s="3"/>
      <c r="C51" s="3"/>
      <c r="D51" s="3"/>
      <c r="E51" s="3"/>
      <c r="F51" s="3"/>
      <c r="G51" s="80"/>
    </row>
    <row r="52" spans="1:7">
      <c r="A52" s="3"/>
      <c r="B52" s="3"/>
      <c r="C52" s="3"/>
      <c r="D52" s="3"/>
      <c r="E52" s="3"/>
      <c r="F52" s="3"/>
      <c r="G52" s="80"/>
    </row>
    <row r="53" spans="1:7">
      <c r="A53" s="3"/>
      <c r="B53" s="3"/>
      <c r="C53" s="3"/>
      <c r="D53" s="3"/>
      <c r="E53" s="3"/>
      <c r="F53" s="3"/>
      <c r="G53" s="80"/>
    </row>
    <row r="54" spans="1:7">
      <c r="A54" s="3"/>
      <c r="B54" s="3"/>
      <c r="C54" s="3"/>
      <c r="D54" s="3"/>
      <c r="E54" s="3"/>
      <c r="F54" s="3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+eyWsr2kjQrfzj8sBGj6lpEt5/1oUg6Selhol2cden3f0hPqvqJItP5RV4Sh+Hohyhat6Ry+pDTGwTHhP2Oibg==" saltValue="DnS9RTyJv/7WfIGCyYXAcA==" spinCount="100000" sheet="1" formatColumns="0"/>
  <conditionalFormatting sqref="A19">
    <cfRule type="expression" dxfId="162" priority="5">
      <formula>$F19&lt;&gt;0</formula>
    </cfRule>
  </conditionalFormatting>
  <conditionalFormatting sqref="A30">
    <cfRule type="expression" dxfId="161" priority="6">
      <formula>$F30&lt;&gt;0</formula>
    </cfRule>
  </conditionalFormatting>
  <conditionalFormatting sqref="A43">
    <cfRule type="expression" dxfId="160" priority="3">
      <formula>$F$19&lt;&gt;0</formula>
    </cfRule>
  </conditionalFormatting>
  <conditionalFormatting sqref="A49">
    <cfRule type="expression" dxfId="159" priority="2">
      <formula>$F$30&lt;&gt;0</formula>
    </cfRule>
  </conditionalFormatting>
  <conditionalFormatting sqref="A44:F48">
    <cfRule type="expression" dxfId="158" priority="4">
      <formula>$F$19&lt;&gt;0</formula>
    </cfRule>
  </conditionalFormatting>
  <printOptions horizontalCentered="1"/>
  <pageMargins left="0.7" right="0.7" top="0.75" bottom="0.75" header="0.5" footer="0.5"/>
  <pageSetup scale="72" orientation="portrait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46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5485595.1700000009</v>
      </c>
      <c r="C8" s="51"/>
      <c r="D8" s="50">
        <v>1786027.13</v>
      </c>
      <c r="E8" s="51"/>
      <c r="F8" s="52">
        <v>7271622.3000000007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1756100.71</v>
      </c>
      <c r="C12" s="60"/>
      <c r="D12" s="61">
        <v>0</v>
      </c>
      <c r="E12" s="60"/>
      <c r="F12" s="59">
        <v>1756100.71</v>
      </c>
      <c r="G12" s="3"/>
    </row>
    <row r="13" spans="1:7" s="2" customFormat="1">
      <c r="A13" s="58" t="s">
        <v>6</v>
      </c>
      <c r="B13" s="59">
        <v>24166.53</v>
      </c>
      <c r="C13" s="62"/>
      <c r="D13" s="61">
        <v>0</v>
      </c>
      <c r="E13" s="60"/>
      <c r="F13" s="59">
        <v>24166.53</v>
      </c>
      <c r="G13" s="3"/>
    </row>
    <row r="14" spans="1:7" s="2" customFormat="1">
      <c r="A14" s="58" t="s">
        <v>7</v>
      </c>
      <c r="B14" s="59">
        <v>159155.94</v>
      </c>
      <c r="C14" s="62"/>
      <c r="D14" s="63">
        <v>0</v>
      </c>
      <c r="E14" s="60"/>
      <c r="F14" s="64">
        <v>159155.94</v>
      </c>
      <c r="G14" s="3"/>
    </row>
    <row r="15" spans="1:7" s="2" customFormat="1">
      <c r="A15" s="58" t="s">
        <v>8</v>
      </c>
      <c r="B15" s="65">
        <v>1939423.18</v>
      </c>
      <c r="C15" s="60"/>
      <c r="D15" s="66">
        <v>0</v>
      </c>
      <c r="E15" s="60"/>
      <c r="F15" s="66">
        <v>1939423.18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58176.73</v>
      </c>
      <c r="E17" s="54"/>
      <c r="F17" s="70">
        <v>58176.73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579993.82999999996</v>
      </c>
      <c r="E19" s="54"/>
      <c r="F19" s="70">
        <v>579993.82999999996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1939423.18</v>
      </c>
      <c r="C21" s="54"/>
      <c r="D21" s="52">
        <v>638170.55999999994</v>
      </c>
      <c r="E21" s="54"/>
      <c r="F21" s="52">
        <v>2577593.7399999998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198369.45</v>
      </c>
      <c r="C26" s="62"/>
      <c r="D26" s="69">
        <v>0</v>
      </c>
      <c r="E26" s="62"/>
      <c r="F26" s="66">
        <v>198369.45</v>
      </c>
      <c r="G26" s="3"/>
    </row>
    <row r="27" spans="1:7" s="2" customFormat="1">
      <c r="A27" s="58" t="s">
        <v>17</v>
      </c>
      <c r="B27" s="69">
        <v>0</v>
      </c>
      <c r="C27" s="62"/>
      <c r="D27" s="69">
        <v>0</v>
      </c>
      <c r="E27" s="62"/>
      <c r="F27" s="66">
        <v>0</v>
      </c>
      <c r="G27" s="3"/>
    </row>
    <row r="28" spans="1:7" s="2" customFormat="1">
      <c r="A28" s="49" t="s">
        <v>18</v>
      </c>
      <c r="B28" s="69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198369.45</v>
      </c>
      <c r="C31" s="54"/>
      <c r="D31" s="52">
        <v>0</v>
      </c>
      <c r="E31" s="54"/>
      <c r="F31" s="52">
        <v>198369.45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7226648.9000000004</v>
      </c>
      <c r="C35" s="54"/>
      <c r="D35" s="77">
        <v>2424197.69</v>
      </c>
      <c r="E35" s="54"/>
      <c r="F35" s="77">
        <v>9650846.5900000017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 t="s">
        <v>92</v>
      </c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141"/>
      <c r="B50" s="141"/>
      <c r="C50" s="141"/>
      <c r="D50" s="141"/>
      <c r="E50" s="141"/>
      <c r="F50" s="141"/>
    </row>
    <row r="51" spans="1:7">
      <c r="A51" s="141"/>
      <c r="B51" s="141"/>
      <c r="C51" s="141"/>
      <c r="D51" s="141"/>
      <c r="E51" s="141"/>
      <c r="F51" s="141"/>
    </row>
    <row r="52" spans="1:7">
      <c r="A52" s="141"/>
      <c r="B52" s="141"/>
      <c r="C52" s="141"/>
      <c r="D52" s="141"/>
      <c r="E52" s="141"/>
      <c r="F52" s="141"/>
    </row>
    <row r="53" spans="1:7">
      <c r="A53" s="141"/>
      <c r="B53" s="141"/>
      <c r="C53" s="141"/>
      <c r="D53" s="141"/>
      <c r="E53" s="141"/>
      <c r="F53" s="141"/>
    </row>
    <row r="54" spans="1:7">
      <c r="A54" s="141"/>
      <c r="B54" s="141"/>
      <c r="C54" s="141"/>
      <c r="D54" s="141"/>
      <c r="E54" s="141"/>
      <c r="F54" s="141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dG2ZZbPZd81v92akkmysB0iFoHPBR/x+2jpsfVNU6pQYHc2neFtrsF8cBtnCwN1/M4gMU8Ylnpbd2uPp8CsNUg==" saltValue="0ZXQKdWlhBLLZlIDyhL/hA==" spinCount="100000" sheet="1" formatColumns="0"/>
  <conditionalFormatting sqref="A19">
    <cfRule type="expression" dxfId="56" priority="7">
      <formula>$F19&lt;&gt;0</formula>
    </cfRule>
  </conditionalFormatting>
  <conditionalFormatting sqref="A30">
    <cfRule type="expression" dxfId="55" priority="8">
      <formula>$F30&lt;&gt;0</formula>
    </cfRule>
  </conditionalFormatting>
  <conditionalFormatting sqref="A43">
    <cfRule type="expression" dxfId="54" priority="5">
      <formula>$F$19&lt;&gt;0</formula>
    </cfRule>
  </conditionalFormatting>
  <conditionalFormatting sqref="A49">
    <cfRule type="expression" dxfId="53" priority="4">
      <formula>$F$30&lt;&gt;0</formula>
    </cfRule>
  </conditionalFormatting>
  <conditionalFormatting sqref="A44:F48">
    <cfRule type="expression" dxfId="52" priority="6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47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6630719.2599999988</v>
      </c>
      <c r="C8" s="51"/>
      <c r="D8" s="50">
        <v>400227.89999999997</v>
      </c>
      <c r="E8" s="51"/>
      <c r="F8" s="52">
        <v>7030947.1599999992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1390359.24</v>
      </c>
      <c r="C12" s="60"/>
      <c r="D12" s="61">
        <v>0</v>
      </c>
      <c r="E12" s="60"/>
      <c r="F12" s="59">
        <v>1390359.24</v>
      </c>
      <c r="G12" s="3"/>
    </row>
    <row r="13" spans="1:7" s="2" customFormat="1">
      <c r="A13" s="58" t="s">
        <v>6</v>
      </c>
      <c r="B13" s="59">
        <v>36877.18</v>
      </c>
      <c r="C13" s="62"/>
      <c r="D13" s="61">
        <v>0</v>
      </c>
      <c r="E13" s="60"/>
      <c r="F13" s="59">
        <v>36877.18</v>
      </c>
      <c r="G13" s="3"/>
    </row>
    <row r="14" spans="1:7" s="2" customFormat="1">
      <c r="A14" s="58" t="s">
        <v>7</v>
      </c>
      <c r="B14" s="59">
        <v>117644.06</v>
      </c>
      <c r="C14" s="62"/>
      <c r="D14" s="63">
        <v>0</v>
      </c>
      <c r="E14" s="60"/>
      <c r="F14" s="64">
        <v>117644.06</v>
      </c>
      <c r="G14" s="3"/>
    </row>
    <row r="15" spans="1:7" s="2" customFormat="1">
      <c r="A15" s="58" t="s">
        <v>8</v>
      </c>
      <c r="B15" s="65">
        <v>1544880.48</v>
      </c>
      <c r="C15" s="60"/>
      <c r="D15" s="66">
        <v>0</v>
      </c>
      <c r="E15" s="60"/>
      <c r="F15" s="66">
        <v>1544880.48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1544880.48</v>
      </c>
      <c r="C21" s="54"/>
      <c r="D21" s="52">
        <v>0</v>
      </c>
      <c r="E21" s="54"/>
      <c r="F21" s="52">
        <v>1544880.48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1599792.94</v>
      </c>
      <c r="C24" s="54"/>
      <c r="D24" s="69">
        <v>0</v>
      </c>
      <c r="E24" s="54"/>
      <c r="F24" s="70">
        <v>1599792.94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3447.66</v>
      </c>
      <c r="C27" s="62"/>
      <c r="D27" s="69">
        <v>0</v>
      </c>
      <c r="E27" s="62"/>
      <c r="F27" s="66">
        <v>3447.66</v>
      </c>
      <c r="G27" s="3"/>
    </row>
    <row r="28" spans="1:7" s="2" customFormat="1">
      <c r="A28" s="49" t="s">
        <v>18</v>
      </c>
      <c r="B28" s="69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1603240.5999999999</v>
      </c>
      <c r="C31" s="54"/>
      <c r="D31" s="52">
        <v>0</v>
      </c>
      <c r="E31" s="54"/>
      <c r="F31" s="52">
        <v>1603240.5999999999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6572359.1399999987</v>
      </c>
      <c r="C35" s="54"/>
      <c r="D35" s="77">
        <v>400227.89999999997</v>
      </c>
      <c r="E35" s="54"/>
      <c r="F35" s="77">
        <v>6972587.0399999991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bFxHxOOeHjM1bPYIuG06ce2vEnvhE7A2H17SXuoVc/bbpWpmyHStJmAW8SOfkokERfLBVgd7cawElcWr+l75Jw==" saltValue="VLB2P8jJWzdvdT0EcFWFEA==" spinCount="100000" sheet="1" formatColumns="0"/>
  <conditionalFormatting sqref="A19">
    <cfRule type="expression" dxfId="51" priority="5">
      <formula>$F19&lt;&gt;0</formula>
    </cfRule>
  </conditionalFormatting>
  <conditionalFormatting sqref="A30">
    <cfRule type="expression" dxfId="50" priority="6">
      <formula>$F30&lt;&gt;0</formula>
    </cfRule>
  </conditionalFormatting>
  <conditionalFormatting sqref="A43">
    <cfRule type="expression" dxfId="49" priority="3">
      <formula>$F$19&lt;&gt;0</formula>
    </cfRule>
  </conditionalFormatting>
  <conditionalFormatting sqref="A49">
    <cfRule type="expression" dxfId="48" priority="2">
      <formula>$F$30&lt;&gt;0</formula>
    </cfRule>
  </conditionalFormatting>
  <conditionalFormatting sqref="A44:F48">
    <cfRule type="expression" dxfId="47" priority="4">
      <formula>$F$19&lt;&gt;0</formula>
    </cfRule>
  </conditionalFormatting>
  <conditionalFormatting sqref="A50:F54">
    <cfRule type="expression" dxfId="46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73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25" customHeight="1">
      <c r="B4" s="91" t="s">
        <v>77</v>
      </c>
      <c r="C4" s="46"/>
      <c r="D4" s="46"/>
      <c r="E4" s="46"/>
      <c r="F4" s="88"/>
    </row>
    <row r="5" spans="1:7" ht="14.25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5496900.0499999998</v>
      </c>
      <c r="C8" s="51"/>
      <c r="D8" s="50">
        <v>0</v>
      </c>
      <c r="E8" s="51"/>
      <c r="F8" s="52">
        <v>5496900.0499999998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1551087.73</v>
      </c>
      <c r="C12" s="60"/>
      <c r="D12" s="61">
        <v>0</v>
      </c>
      <c r="E12" s="60"/>
      <c r="F12" s="59">
        <v>1551087.73</v>
      </c>
      <c r="G12" s="3"/>
    </row>
    <row r="13" spans="1:7" s="2" customFormat="1">
      <c r="A13" s="58" t="s">
        <v>6</v>
      </c>
      <c r="B13" s="59">
        <v>14663.74</v>
      </c>
      <c r="C13" s="62"/>
      <c r="D13" s="61">
        <v>0</v>
      </c>
      <c r="E13" s="60"/>
      <c r="F13" s="59">
        <v>14663.74</v>
      </c>
      <c r="G13" s="3"/>
    </row>
    <row r="14" spans="1:7" s="2" customFormat="1">
      <c r="A14" s="58" t="s">
        <v>7</v>
      </c>
      <c r="B14" s="59">
        <v>276395.56</v>
      </c>
      <c r="C14" s="62"/>
      <c r="D14" s="63">
        <v>0</v>
      </c>
      <c r="E14" s="60"/>
      <c r="F14" s="64">
        <v>276395.56</v>
      </c>
      <c r="G14" s="3"/>
    </row>
    <row r="15" spans="1:7" s="2" customFormat="1">
      <c r="A15" s="58" t="s">
        <v>8</v>
      </c>
      <c r="B15" s="65">
        <v>1842147.03</v>
      </c>
      <c r="C15" s="60"/>
      <c r="D15" s="66">
        <v>0</v>
      </c>
      <c r="E15" s="60"/>
      <c r="F15" s="66">
        <v>1842147.03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1842147.03</v>
      </c>
      <c r="C21" s="54"/>
      <c r="D21" s="52">
        <v>0</v>
      </c>
      <c r="E21" s="54"/>
      <c r="F21" s="52">
        <v>1842147.03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0</v>
      </c>
      <c r="C27" s="62"/>
      <c r="D27" s="69">
        <v>0</v>
      </c>
      <c r="E27" s="62"/>
      <c r="F27" s="66">
        <v>0</v>
      </c>
      <c r="G27" s="3"/>
    </row>
    <row r="28" spans="1:7" s="2" customFormat="1">
      <c r="A28" s="49" t="s">
        <v>18</v>
      </c>
      <c r="B28" s="69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0</v>
      </c>
      <c r="C31" s="54"/>
      <c r="D31" s="52">
        <v>0</v>
      </c>
      <c r="E31" s="54"/>
      <c r="F31" s="52">
        <v>0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7339047.0800000001</v>
      </c>
      <c r="C35" s="54"/>
      <c r="D35" s="77">
        <v>0</v>
      </c>
      <c r="E35" s="54"/>
      <c r="F35" s="77">
        <v>7339047.0800000001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Ls6xtfnMbUbli+x9TIbWHM3sbbF/kULNAtHAGU9DGBDh/26arMyPlgHnIYIj7WXa+GkKRmoLDMwuIdCvuFdNKw==" saltValue="ofPu4wYjQGXGerGz+fRusw==" spinCount="100000" sheet="1" formatColumns="0"/>
  <conditionalFormatting sqref="A19">
    <cfRule type="expression" dxfId="45" priority="5">
      <formula>$F19&lt;&gt;0</formula>
    </cfRule>
  </conditionalFormatting>
  <conditionalFormatting sqref="A30">
    <cfRule type="expression" dxfId="44" priority="6">
      <formula>$F30&lt;&gt;0</formula>
    </cfRule>
  </conditionalFormatting>
  <conditionalFormatting sqref="A43">
    <cfRule type="expression" dxfId="43" priority="3">
      <formula>$F$19&lt;&gt;0</formula>
    </cfRule>
  </conditionalFormatting>
  <conditionalFormatting sqref="A49">
    <cfRule type="expression" dxfId="42" priority="2">
      <formula>$F$30&lt;&gt;0</formula>
    </cfRule>
  </conditionalFormatting>
  <conditionalFormatting sqref="A44:F48">
    <cfRule type="expression" dxfId="41" priority="4">
      <formula>$F$19&lt;&gt;0</formula>
    </cfRule>
  </conditionalFormatting>
  <conditionalFormatting sqref="A50:F54">
    <cfRule type="expression" dxfId="40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48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3802733.8799999994</v>
      </c>
      <c r="C8" s="51"/>
      <c r="D8" s="50">
        <v>541157.08000000007</v>
      </c>
      <c r="E8" s="51"/>
      <c r="F8" s="52">
        <v>4343890.959999999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939985.36</v>
      </c>
      <c r="C12" s="60"/>
      <c r="D12" s="61">
        <v>0</v>
      </c>
      <c r="E12" s="60"/>
      <c r="F12" s="59">
        <v>939985.36</v>
      </c>
      <c r="G12" s="3"/>
    </row>
    <row r="13" spans="1:7" s="2" customFormat="1">
      <c r="A13" s="58" t="s">
        <v>6</v>
      </c>
      <c r="B13" s="59">
        <v>0</v>
      </c>
      <c r="C13" s="62"/>
      <c r="D13" s="61">
        <v>0</v>
      </c>
      <c r="E13" s="60"/>
      <c r="F13" s="59">
        <v>0</v>
      </c>
      <c r="G13" s="3"/>
    </row>
    <row r="14" spans="1:7" s="2" customFormat="1">
      <c r="A14" s="58" t="s">
        <v>7</v>
      </c>
      <c r="B14" s="59">
        <v>82191.8</v>
      </c>
      <c r="C14" s="62"/>
      <c r="D14" s="63">
        <v>0</v>
      </c>
      <c r="E14" s="60"/>
      <c r="F14" s="64">
        <v>82191.8</v>
      </c>
      <c r="G14" s="3"/>
    </row>
    <row r="15" spans="1:7" s="2" customFormat="1">
      <c r="A15" s="58" t="s">
        <v>8</v>
      </c>
      <c r="B15" s="65">
        <v>1022177.16</v>
      </c>
      <c r="C15" s="60"/>
      <c r="D15" s="66">
        <v>0</v>
      </c>
      <c r="E15" s="60"/>
      <c r="F15" s="66">
        <v>1022177.16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1022177.16</v>
      </c>
      <c r="C21" s="54"/>
      <c r="D21" s="52">
        <v>0</v>
      </c>
      <c r="E21" s="54"/>
      <c r="F21" s="52">
        <v>1022177.16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43995</v>
      </c>
      <c r="C25" s="62"/>
      <c r="D25" s="69">
        <v>0</v>
      </c>
      <c r="E25" s="62"/>
      <c r="F25" s="66">
        <v>43995</v>
      </c>
      <c r="G25" s="3"/>
    </row>
    <row r="26" spans="1:7" s="2" customFormat="1">
      <c r="A26" s="58" t="s">
        <v>16</v>
      </c>
      <c r="B26" s="69">
        <v>479.77</v>
      </c>
      <c r="C26" s="62"/>
      <c r="D26" s="69">
        <v>0</v>
      </c>
      <c r="E26" s="62"/>
      <c r="F26" s="66">
        <v>479.77</v>
      </c>
      <c r="G26" s="3"/>
    </row>
    <row r="27" spans="1:7" s="2" customFormat="1">
      <c r="A27" s="58" t="s">
        <v>17</v>
      </c>
      <c r="B27" s="69">
        <v>658810.28</v>
      </c>
      <c r="C27" s="62"/>
      <c r="D27" s="69">
        <v>0</v>
      </c>
      <c r="E27" s="62"/>
      <c r="F27" s="66">
        <v>658810.28</v>
      </c>
      <c r="G27" s="3"/>
    </row>
    <row r="28" spans="1:7" s="2" customFormat="1">
      <c r="A28" s="49" t="s">
        <v>18</v>
      </c>
      <c r="B28" s="69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703285.05</v>
      </c>
      <c r="C31" s="54"/>
      <c r="D31" s="52">
        <v>0</v>
      </c>
      <c r="E31" s="54"/>
      <c r="F31" s="52">
        <v>703285.05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4121625.9899999993</v>
      </c>
      <c r="C35" s="54"/>
      <c r="D35" s="77">
        <v>541157.08000000007</v>
      </c>
      <c r="E35" s="54"/>
      <c r="F35" s="77">
        <v>4662783.0699999994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1TeZ5sFG8P2+T5zDxCaiaqEPD9OAIOMxtZVLUZLBd4WL6eNwDoUe8gjLq0QvtnA6w/yDpw7mePtwi2xoXGpDYg==" saltValue="fzCoBn1mMYkN6ZtuSZAhbg==" spinCount="100000" sheet="1" formatColumns="0"/>
  <conditionalFormatting sqref="A19">
    <cfRule type="expression" dxfId="39" priority="5">
      <formula>$F19&lt;&gt;0</formula>
    </cfRule>
  </conditionalFormatting>
  <conditionalFormatting sqref="A30">
    <cfRule type="expression" dxfId="38" priority="6">
      <formula>$F30&lt;&gt;0</formula>
    </cfRule>
  </conditionalFormatting>
  <conditionalFormatting sqref="A43">
    <cfRule type="expression" dxfId="37" priority="3">
      <formula>$F$19&lt;&gt;0</formula>
    </cfRule>
  </conditionalFormatting>
  <conditionalFormatting sqref="A49">
    <cfRule type="expression" dxfId="36" priority="2">
      <formula>$F$30&lt;&gt;0</formula>
    </cfRule>
  </conditionalFormatting>
  <conditionalFormatting sqref="A44:F48">
    <cfRule type="expression" dxfId="35" priority="4">
      <formula>$F$19&lt;&gt;0</formula>
    </cfRule>
  </conditionalFormatting>
  <conditionalFormatting sqref="A50:F54">
    <cfRule type="expression" dxfId="34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7558519241921"/>
    <pageSetUpPr fitToPage="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49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115515.45999999903</v>
      </c>
      <c r="C8" s="51"/>
      <c r="D8" s="50">
        <v>4060615.3500000006</v>
      </c>
      <c r="E8" s="51"/>
      <c r="F8" s="52">
        <v>4176130.8099999996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5049573.4400000004</v>
      </c>
      <c r="C12" s="60"/>
      <c r="D12" s="61">
        <v>0</v>
      </c>
      <c r="E12" s="60"/>
      <c r="F12" s="59">
        <v>5049573.4400000004</v>
      </c>
      <c r="G12" s="3"/>
    </row>
    <row r="13" spans="1:7" s="2" customFormat="1">
      <c r="A13" s="58" t="s">
        <v>6</v>
      </c>
      <c r="B13" s="59">
        <v>13397.66</v>
      </c>
      <c r="C13" s="62"/>
      <c r="D13" s="61">
        <v>0</v>
      </c>
      <c r="E13" s="60"/>
      <c r="F13" s="59">
        <v>13397.66</v>
      </c>
      <c r="G13" s="3"/>
    </row>
    <row r="14" spans="1:7" s="2" customFormat="1">
      <c r="A14" s="58" t="s">
        <v>7</v>
      </c>
      <c r="B14" s="59">
        <v>854102.8</v>
      </c>
      <c r="C14" s="62"/>
      <c r="D14" s="63">
        <v>0</v>
      </c>
      <c r="E14" s="60"/>
      <c r="F14" s="64">
        <v>854102.8</v>
      </c>
      <c r="G14" s="3"/>
    </row>
    <row r="15" spans="1:7" s="2" customFormat="1">
      <c r="A15" s="58" t="s">
        <v>8</v>
      </c>
      <c r="B15" s="65">
        <v>5917073.9000000004</v>
      </c>
      <c r="C15" s="60"/>
      <c r="D15" s="66">
        <v>0</v>
      </c>
      <c r="E15" s="60"/>
      <c r="F15" s="66">
        <v>5917073.9000000004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135632.38</v>
      </c>
      <c r="E17" s="54"/>
      <c r="F17" s="70">
        <v>135632.38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1375.66</v>
      </c>
      <c r="E19" s="54"/>
      <c r="F19" s="70">
        <v>1375.66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5917073.9000000004</v>
      </c>
      <c r="C21" s="54"/>
      <c r="D21" s="52">
        <v>137008.04</v>
      </c>
      <c r="E21" s="54"/>
      <c r="F21" s="52">
        <v>6054081.9400000004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267217.96999999997</v>
      </c>
      <c r="C25" s="62"/>
      <c r="D25" s="69">
        <v>0</v>
      </c>
      <c r="E25" s="62"/>
      <c r="F25" s="66">
        <v>267217.96999999997</v>
      </c>
      <c r="G25" s="3"/>
    </row>
    <row r="26" spans="1:7" s="2" customFormat="1">
      <c r="A26" s="58" t="s">
        <v>16</v>
      </c>
      <c r="B26" s="69">
        <v>1038077.23</v>
      </c>
      <c r="C26" s="62"/>
      <c r="D26" s="69">
        <v>0</v>
      </c>
      <c r="E26" s="62"/>
      <c r="F26" s="66">
        <v>1038077.23</v>
      </c>
      <c r="G26" s="3"/>
    </row>
    <row r="27" spans="1:7" s="2" customFormat="1">
      <c r="A27" s="58" t="s">
        <v>17</v>
      </c>
      <c r="B27" s="69">
        <v>240326.67</v>
      </c>
      <c r="C27" s="62"/>
      <c r="D27" s="69">
        <v>0</v>
      </c>
      <c r="E27" s="62"/>
      <c r="F27" s="66">
        <v>240326.67</v>
      </c>
      <c r="G27" s="3"/>
    </row>
    <row r="28" spans="1:7" s="2" customFormat="1">
      <c r="A28" s="49" t="s">
        <v>18</v>
      </c>
      <c r="B28" s="69">
        <v>2079867.02</v>
      </c>
      <c r="C28" s="74"/>
      <c r="D28" s="69">
        <v>0</v>
      </c>
      <c r="E28" s="74"/>
      <c r="F28" s="70">
        <v>2079867.02</v>
      </c>
      <c r="G28" s="3"/>
    </row>
    <row r="29" spans="1:7" s="2" customFormat="1">
      <c r="A29" s="49" t="s">
        <v>19</v>
      </c>
      <c r="B29" s="69">
        <v>2029724.46</v>
      </c>
      <c r="C29" s="74"/>
      <c r="D29" s="69">
        <v>0</v>
      </c>
      <c r="E29" s="74"/>
      <c r="F29" s="70">
        <v>2029724.46</v>
      </c>
      <c r="G29" s="3"/>
    </row>
    <row r="30" spans="1:7" s="2" customFormat="1">
      <c r="A30" s="71" t="s">
        <v>20</v>
      </c>
      <c r="B30" s="63">
        <v>69480.67</v>
      </c>
      <c r="C30" s="74"/>
      <c r="D30" s="63">
        <v>0</v>
      </c>
      <c r="E30" s="74"/>
      <c r="F30" s="75">
        <v>69480.67</v>
      </c>
      <c r="G30" s="3"/>
    </row>
    <row r="31" spans="1:7" s="2" customFormat="1">
      <c r="A31" s="47" t="s">
        <v>21</v>
      </c>
      <c r="B31" s="73">
        <v>5724694.0199999996</v>
      </c>
      <c r="C31" s="54"/>
      <c r="D31" s="52">
        <v>0</v>
      </c>
      <c r="E31" s="54"/>
      <c r="F31" s="52">
        <v>5724694.0199999996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1960385</v>
      </c>
      <c r="E33" s="60"/>
      <c r="F33" s="59">
        <v>1960385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307895.33999999985</v>
      </c>
      <c r="C35" s="54"/>
      <c r="D35" s="77">
        <v>2237238.3900000006</v>
      </c>
      <c r="E35" s="54"/>
      <c r="F35" s="77">
        <v>2545133.7300000004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3.1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 t="s">
        <v>93</v>
      </c>
      <c r="B44" s="95"/>
      <c r="C44" s="95"/>
      <c r="D44" s="95"/>
      <c r="E44" s="95"/>
      <c r="F44" s="95"/>
      <c r="G44" s="80"/>
    </row>
    <row r="45" spans="1:7">
      <c r="A45" s="95" t="s">
        <v>94</v>
      </c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 t="s">
        <v>95</v>
      </c>
      <c r="B50" s="95"/>
      <c r="C50" s="95"/>
      <c r="D50" s="95"/>
      <c r="E50" s="95"/>
      <c r="F50" s="95"/>
      <c r="G50" s="80"/>
    </row>
    <row r="51" spans="1:7">
      <c r="A51" s="95" t="s">
        <v>96</v>
      </c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b79Ya2/zd7TIcLbVSST1yQ7Gd+Dm/NYYhHpHLShd1YVo1pvPsTbpi/F2QfQk5qJYsGZJqdyynlQnVEduwKA3sw==" saltValue="BlmorqD2u5vas8LZzmwCNQ==" spinCount="100000" sheet="1" formatColumns="0"/>
  <conditionalFormatting sqref="A19">
    <cfRule type="expression" dxfId="33" priority="5">
      <formula>$F19&lt;&gt;0</formula>
    </cfRule>
  </conditionalFormatting>
  <conditionalFormatting sqref="A30">
    <cfRule type="expression" dxfId="32" priority="6">
      <formula>$F30&lt;&gt;0</formula>
    </cfRule>
  </conditionalFormatting>
  <conditionalFormatting sqref="A43">
    <cfRule type="expression" dxfId="31" priority="3">
      <formula>$F$19&lt;&gt;0</formula>
    </cfRule>
  </conditionalFormatting>
  <conditionalFormatting sqref="A49">
    <cfRule type="expression" dxfId="30" priority="2">
      <formula>$F$30&lt;&gt;0</formula>
    </cfRule>
  </conditionalFormatting>
  <conditionalFormatting sqref="A44:F48">
    <cfRule type="expression" dxfId="29" priority="4">
      <formula>$F$19&lt;&gt;0</formula>
    </cfRule>
  </conditionalFormatting>
  <conditionalFormatting sqref="A50:F54">
    <cfRule type="expression" dxfId="28" priority="1">
      <formula>$F$19&lt;&gt;0</formula>
    </cfRule>
  </conditionalFormatting>
  <printOptions horizontalCentered="1"/>
  <pageMargins left="0.7" right="0.7" top="0.75" bottom="0.75" header="0.5" footer="0.5"/>
  <pageSetup scale="85" fitToHeight="0" orientation="portrait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 tint="0.39997558519241921"/>
    <pageSetUpPr fitToPage="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50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9042145.4099999983</v>
      </c>
      <c r="C8" s="51"/>
      <c r="D8" s="50">
        <v>0</v>
      </c>
      <c r="E8" s="51"/>
      <c r="F8" s="52">
        <v>9042145.4099999983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2502709.5299999998</v>
      </c>
      <c r="C12" s="60"/>
      <c r="D12" s="61">
        <v>0</v>
      </c>
      <c r="E12" s="60"/>
      <c r="F12" s="59">
        <v>2502709.5299999998</v>
      </c>
      <c r="G12" s="3"/>
    </row>
    <row r="13" spans="1:7" s="2" customFormat="1">
      <c r="A13" s="58" t="s">
        <v>6</v>
      </c>
      <c r="B13" s="59">
        <v>0</v>
      </c>
      <c r="C13" s="62"/>
      <c r="D13" s="61">
        <v>0</v>
      </c>
      <c r="E13" s="60"/>
      <c r="F13" s="59">
        <v>0</v>
      </c>
      <c r="G13" s="3"/>
    </row>
    <row r="14" spans="1:7" s="2" customFormat="1">
      <c r="A14" s="58" t="s">
        <v>7</v>
      </c>
      <c r="B14" s="59">
        <v>141168.37</v>
      </c>
      <c r="C14" s="62"/>
      <c r="D14" s="63">
        <v>0</v>
      </c>
      <c r="E14" s="60"/>
      <c r="F14" s="64">
        <v>141168.37</v>
      </c>
      <c r="G14" s="3"/>
    </row>
    <row r="15" spans="1:7" s="2" customFormat="1">
      <c r="A15" s="58" t="s">
        <v>8</v>
      </c>
      <c r="B15" s="65">
        <v>2643877.9</v>
      </c>
      <c r="C15" s="60"/>
      <c r="D15" s="66">
        <v>0</v>
      </c>
      <c r="E15" s="60"/>
      <c r="F15" s="66">
        <v>2643877.9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2643877.9</v>
      </c>
      <c r="C21" s="54"/>
      <c r="D21" s="52">
        <v>0</v>
      </c>
      <c r="E21" s="54"/>
      <c r="F21" s="52">
        <v>2643877.9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16754.97</v>
      </c>
      <c r="C24" s="54"/>
      <c r="D24" s="69">
        <v>0</v>
      </c>
      <c r="E24" s="54"/>
      <c r="F24" s="70">
        <v>16754.97</v>
      </c>
      <c r="G24" s="3"/>
    </row>
    <row r="25" spans="1:7" s="2" customFormat="1">
      <c r="A25" s="58" t="s">
        <v>15</v>
      </c>
      <c r="B25" s="83">
        <v>1223941.33</v>
      </c>
      <c r="C25" s="62"/>
      <c r="D25" s="83">
        <v>0</v>
      </c>
      <c r="E25" s="62"/>
      <c r="F25" s="66">
        <v>1223941.33</v>
      </c>
      <c r="G25" s="3"/>
    </row>
    <row r="26" spans="1:7" s="2" customFormat="1">
      <c r="A26" s="58" t="s">
        <v>16</v>
      </c>
      <c r="B26" s="83">
        <v>50943.57</v>
      </c>
      <c r="C26" s="62"/>
      <c r="D26" s="69">
        <v>0</v>
      </c>
      <c r="E26" s="62"/>
      <c r="F26" s="66">
        <v>50943.57</v>
      </c>
      <c r="G26" s="3"/>
    </row>
    <row r="27" spans="1:7" s="2" customFormat="1">
      <c r="A27" s="58" t="s">
        <v>17</v>
      </c>
      <c r="B27" s="83">
        <v>199513.32</v>
      </c>
      <c r="C27" s="62"/>
      <c r="D27" s="69">
        <v>0</v>
      </c>
      <c r="E27" s="62"/>
      <c r="F27" s="66">
        <v>199513.32</v>
      </c>
      <c r="G27" s="3"/>
    </row>
    <row r="28" spans="1:7" s="2" customFormat="1">
      <c r="A28" s="49" t="s">
        <v>18</v>
      </c>
      <c r="B28" s="83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83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96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1491153.1900000002</v>
      </c>
      <c r="C31" s="54"/>
      <c r="D31" s="52">
        <v>0</v>
      </c>
      <c r="E31" s="54"/>
      <c r="F31" s="52">
        <v>1491153.1900000002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1027904.75</v>
      </c>
      <c r="C33" s="60"/>
      <c r="D33" s="61">
        <v>0</v>
      </c>
      <c r="E33" s="60"/>
      <c r="F33" s="59">
        <v>1027904.75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9166965.3699999992</v>
      </c>
      <c r="C35" s="54"/>
      <c r="D35" s="77">
        <v>0</v>
      </c>
      <c r="E35" s="54"/>
      <c r="F35" s="77">
        <v>9166965.3699999992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102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3"/>
      <c r="B50" s="3"/>
      <c r="C50" s="3"/>
      <c r="D50" s="3"/>
      <c r="E50" s="3"/>
      <c r="F50" s="3"/>
      <c r="G50" s="80"/>
    </row>
    <row r="51" spans="1:7">
      <c r="A51" s="3"/>
      <c r="B51" s="3"/>
      <c r="C51" s="3"/>
      <c r="D51" s="3"/>
      <c r="E51" s="3"/>
      <c r="F51" s="3"/>
      <c r="G51" s="80"/>
    </row>
    <row r="52" spans="1:7">
      <c r="A52" s="3"/>
      <c r="B52" s="3"/>
      <c r="C52" s="3"/>
      <c r="D52" s="3"/>
      <c r="E52" s="3"/>
      <c r="F52" s="3"/>
      <c r="G52" s="80"/>
    </row>
    <row r="53" spans="1:7">
      <c r="A53" s="3"/>
      <c r="B53" s="3"/>
      <c r="C53" s="3"/>
      <c r="D53" s="3"/>
      <c r="E53" s="3"/>
      <c r="F53" s="3"/>
      <c r="G53" s="80"/>
    </row>
    <row r="54" spans="1:7">
      <c r="A54" s="3"/>
      <c r="B54" s="3"/>
      <c r="C54" s="3"/>
      <c r="D54" s="3"/>
      <c r="E54" s="3"/>
      <c r="F54" s="3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z8QSs4qBtuTiJqEDJTNivnaVLf53kFwG1t5BKZtUZXALsBhrbYP4FSJ2QpNlJruoJp+vlY3EH5ycPvIX3vG+Kg==" saltValue="8GkRuPhTKTczv8bUUxJcLg==" spinCount="100000" sheet="1" formatColumns="0"/>
  <conditionalFormatting sqref="A19">
    <cfRule type="expression" dxfId="27" priority="5">
      <formula>$F19&lt;&gt;0</formula>
    </cfRule>
  </conditionalFormatting>
  <conditionalFormatting sqref="A30">
    <cfRule type="expression" dxfId="26" priority="6">
      <formula>$F30&lt;&gt;0</formula>
    </cfRule>
  </conditionalFormatting>
  <conditionalFormatting sqref="A43">
    <cfRule type="expression" dxfId="25" priority="3">
      <formula>$F$19&lt;&gt;0</formula>
    </cfRule>
  </conditionalFormatting>
  <conditionalFormatting sqref="A49">
    <cfRule type="expression" dxfId="24" priority="2">
      <formula>$F$30&lt;&gt;0</formula>
    </cfRule>
  </conditionalFormatting>
  <conditionalFormatting sqref="A44:F48">
    <cfRule type="expression" dxfId="23" priority="4">
      <formula>$F$19&lt;&gt;0</formula>
    </cfRule>
  </conditionalFormatting>
  <printOptions horizontalCentered="1"/>
  <pageMargins left="0.7" right="0.7" top="0.75" bottom="0.75" header="0.5" footer="0.5"/>
  <pageSetup scale="85" fitToHeight="0" orientation="portrait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39997558519241921"/>
    <pageSetUpPr fitToPage="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51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3210300.4800000004</v>
      </c>
      <c r="C8" s="51"/>
      <c r="D8" s="50">
        <v>5476207.8699999992</v>
      </c>
      <c r="E8" s="51"/>
      <c r="F8" s="52">
        <v>8686508.3499999996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2343190</v>
      </c>
      <c r="C12" s="60"/>
      <c r="D12" s="61">
        <v>0</v>
      </c>
      <c r="E12" s="60"/>
      <c r="F12" s="59">
        <v>2343190</v>
      </c>
      <c r="G12" s="3"/>
    </row>
    <row r="13" spans="1:7" s="2" customFormat="1">
      <c r="A13" s="58" t="s">
        <v>6</v>
      </c>
      <c r="B13" s="59">
        <v>21279</v>
      </c>
      <c r="C13" s="62"/>
      <c r="D13" s="61">
        <v>0</v>
      </c>
      <c r="E13" s="60"/>
      <c r="F13" s="59">
        <v>21279</v>
      </c>
      <c r="G13" s="3"/>
    </row>
    <row r="14" spans="1:7" s="2" customFormat="1">
      <c r="A14" s="58" t="s">
        <v>7</v>
      </c>
      <c r="B14" s="59">
        <v>276727</v>
      </c>
      <c r="C14" s="62"/>
      <c r="D14" s="63">
        <v>0</v>
      </c>
      <c r="E14" s="60"/>
      <c r="F14" s="64">
        <v>276727</v>
      </c>
      <c r="G14" s="3"/>
    </row>
    <row r="15" spans="1:7" s="2" customFormat="1">
      <c r="A15" s="58" t="s">
        <v>8</v>
      </c>
      <c r="B15" s="65">
        <v>2641196</v>
      </c>
      <c r="C15" s="60"/>
      <c r="D15" s="66">
        <v>0</v>
      </c>
      <c r="E15" s="60"/>
      <c r="F15" s="66">
        <v>2641196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93711.48</v>
      </c>
      <c r="E17" s="54"/>
      <c r="F17" s="70">
        <v>93711.48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196125</v>
      </c>
      <c r="E19" s="54"/>
      <c r="F19" s="70">
        <v>196125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2641196</v>
      </c>
      <c r="C21" s="54"/>
      <c r="D21" s="52">
        <v>289836.48</v>
      </c>
      <c r="E21" s="54"/>
      <c r="F21" s="52">
        <v>2931032.48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200</v>
      </c>
      <c r="C24" s="54"/>
      <c r="D24" s="69">
        <v>0</v>
      </c>
      <c r="E24" s="54"/>
      <c r="F24" s="70">
        <v>200</v>
      </c>
      <c r="G24" s="3"/>
    </row>
    <row r="25" spans="1:7" s="2" customFormat="1">
      <c r="A25" s="58" t="s">
        <v>15</v>
      </c>
      <c r="B25" s="69">
        <v>11243.99</v>
      </c>
      <c r="C25" s="62"/>
      <c r="D25" s="69">
        <v>0</v>
      </c>
      <c r="E25" s="62"/>
      <c r="F25" s="66">
        <v>11243.99</v>
      </c>
      <c r="G25" s="3"/>
    </row>
    <row r="26" spans="1:7" s="2" customFormat="1">
      <c r="A26" s="58" t="s">
        <v>16</v>
      </c>
      <c r="B26" s="69">
        <v>310474</v>
      </c>
      <c r="C26" s="62"/>
      <c r="D26" s="69">
        <v>0</v>
      </c>
      <c r="E26" s="62"/>
      <c r="F26" s="66">
        <v>310474</v>
      </c>
      <c r="G26" s="3"/>
    </row>
    <row r="27" spans="1:7" s="2" customFormat="1">
      <c r="A27" s="58" t="s">
        <v>17</v>
      </c>
      <c r="B27" s="69">
        <v>156140.16</v>
      </c>
      <c r="C27" s="62"/>
      <c r="D27" s="69">
        <v>0</v>
      </c>
      <c r="E27" s="62"/>
      <c r="F27" s="66">
        <v>156140.16</v>
      </c>
      <c r="G27" s="3"/>
    </row>
    <row r="28" spans="1:7" s="2" customFormat="1">
      <c r="A28" s="49" t="s">
        <v>18</v>
      </c>
      <c r="B28" s="69">
        <v>2778835.62</v>
      </c>
      <c r="C28" s="74"/>
      <c r="D28" s="69">
        <v>0</v>
      </c>
      <c r="E28" s="74"/>
      <c r="F28" s="70">
        <v>2778835.62</v>
      </c>
      <c r="G28" s="3"/>
    </row>
    <row r="29" spans="1:7" s="2" customFormat="1">
      <c r="A29" s="49" t="s">
        <v>19</v>
      </c>
      <c r="B29" s="69">
        <v>432317.14</v>
      </c>
      <c r="C29" s="74"/>
      <c r="D29" s="69">
        <v>0</v>
      </c>
      <c r="E29" s="74"/>
      <c r="F29" s="70">
        <v>432317.14</v>
      </c>
      <c r="G29" s="3"/>
    </row>
    <row r="30" spans="1:7" s="2" customFormat="1">
      <c r="A30" s="71" t="s">
        <v>20</v>
      </c>
      <c r="B30" s="63">
        <v>137.75</v>
      </c>
      <c r="C30" s="74"/>
      <c r="D30" s="63">
        <v>0</v>
      </c>
      <c r="E30" s="74"/>
      <c r="F30" s="75">
        <v>137.75</v>
      </c>
      <c r="G30" s="3"/>
    </row>
    <row r="31" spans="1:7" s="2" customFormat="1">
      <c r="A31" s="47" t="s">
        <v>21</v>
      </c>
      <c r="B31" s="73">
        <v>3689348.66</v>
      </c>
      <c r="C31" s="54"/>
      <c r="D31" s="52">
        <v>0</v>
      </c>
      <c r="E31" s="54"/>
      <c r="F31" s="52">
        <v>3689348.66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350750</v>
      </c>
      <c r="C33" s="60"/>
      <c r="D33" s="61">
        <v>0</v>
      </c>
      <c r="E33" s="60"/>
      <c r="F33" s="59">
        <v>350750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1811397.8200000003</v>
      </c>
      <c r="C35" s="54"/>
      <c r="D35" s="77">
        <v>5766044.3499999996</v>
      </c>
      <c r="E35" s="54"/>
      <c r="F35" s="77">
        <v>7577442.1699999999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 ht="25.5">
      <c r="A44" s="95" t="s">
        <v>97</v>
      </c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 t="s">
        <v>65</v>
      </c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c/i9a1eACNbebKBqrV5ZAbnRVirdozJSHFcf+pd/3JIdrRNtYaDmT2bVpVM/2N1TAvN4LVhheVcTC0ocWyUskA==" saltValue="xpgYVJiYVybNVidfxTikPQ==" spinCount="100000" sheet="1" formatColumns="0"/>
  <conditionalFormatting sqref="A19">
    <cfRule type="expression" dxfId="22" priority="5">
      <formula>$F19&lt;&gt;0</formula>
    </cfRule>
  </conditionalFormatting>
  <conditionalFormatting sqref="A30">
    <cfRule type="expression" dxfId="21" priority="6">
      <formula>$F30&lt;&gt;0</formula>
    </cfRule>
  </conditionalFormatting>
  <conditionalFormatting sqref="A43">
    <cfRule type="expression" dxfId="20" priority="3">
      <formula>$F$19&lt;&gt;0</formula>
    </cfRule>
  </conditionalFormatting>
  <conditionalFormatting sqref="A49">
    <cfRule type="expression" dxfId="19" priority="2">
      <formula>$F$30&lt;&gt;0</formula>
    </cfRule>
  </conditionalFormatting>
  <conditionalFormatting sqref="A44:F48">
    <cfRule type="expression" dxfId="18" priority="4">
      <formula>$F$19&lt;&gt;0</formula>
    </cfRule>
  </conditionalFormatting>
  <conditionalFormatting sqref="A50:F54">
    <cfRule type="expression" dxfId="17" priority="1">
      <formula>$F$19&lt;&gt;0</formula>
    </cfRule>
  </conditionalFormatting>
  <printOptions horizontalCentered="1"/>
  <pageMargins left="0.7" right="0.7" top="0.75" bottom="0.75" header="0.5" footer="0.5"/>
  <pageSetup scale="85" fitToHeight="0" orientation="portrait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39997558519241921"/>
    <pageSetUpPr fitToPage="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52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861324.71999999986</v>
      </c>
      <c r="C8" s="51"/>
      <c r="D8" s="50">
        <v>0</v>
      </c>
      <c r="E8" s="51"/>
      <c r="F8" s="52">
        <v>861324.71999999986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281342.63</v>
      </c>
      <c r="C12" s="60"/>
      <c r="D12" s="61"/>
      <c r="E12" s="60"/>
      <c r="F12" s="59">
        <v>281342.63</v>
      </c>
      <c r="G12" s="3"/>
    </row>
    <row r="13" spans="1:7" s="2" customFormat="1">
      <c r="A13" s="58" t="s">
        <v>6</v>
      </c>
      <c r="B13" s="59">
        <v>26087.5</v>
      </c>
      <c r="C13" s="62"/>
      <c r="D13" s="61"/>
      <c r="E13" s="60"/>
      <c r="F13" s="59">
        <v>26087.5</v>
      </c>
      <c r="G13" s="3"/>
    </row>
    <row r="14" spans="1:7" s="2" customFormat="1">
      <c r="A14" s="58" t="s">
        <v>7</v>
      </c>
      <c r="B14" s="59">
        <v>29655.66</v>
      </c>
      <c r="C14" s="62"/>
      <c r="D14" s="63"/>
      <c r="E14" s="60"/>
      <c r="F14" s="64">
        <v>29655.66</v>
      </c>
      <c r="G14" s="3"/>
    </row>
    <row r="15" spans="1:7" s="2" customFormat="1">
      <c r="A15" s="58" t="s">
        <v>8</v>
      </c>
      <c r="B15" s="65">
        <v>337085.79</v>
      </c>
      <c r="C15" s="60"/>
      <c r="D15" s="66">
        <v>0</v>
      </c>
      <c r="E15" s="60"/>
      <c r="F15" s="66">
        <v>337085.79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14986.67</v>
      </c>
      <c r="E17" s="54"/>
      <c r="F17" s="70">
        <v>14986.67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79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337085.79</v>
      </c>
      <c r="C21" s="54"/>
      <c r="D21" s="52">
        <v>14986.67</v>
      </c>
      <c r="E21" s="54"/>
      <c r="F21" s="52">
        <v>352072.45999999996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8610</v>
      </c>
      <c r="C25" s="62"/>
      <c r="D25" s="69">
        <v>0</v>
      </c>
      <c r="E25" s="62"/>
      <c r="F25" s="66">
        <v>8610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13801.61</v>
      </c>
      <c r="C27" s="62"/>
      <c r="D27" s="69">
        <v>0</v>
      </c>
      <c r="E27" s="62"/>
      <c r="F27" s="66">
        <v>13801.61</v>
      </c>
      <c r="G27" s="3"/>
    </row>
    <row r="28" spans="1:7" s="2" customFormat="1">
      <c r="A28" s="49" t="s">
        <v>18</v>
      </c>
      <c r="B28" s="69">
        <v>9038.16</v>
      </c>
      <c r="C28" s="74"/>
      <c r="D28" s="69">
        <v>0</v>
      </c>
      <c r="E28" s="74"/>
      <c r="F28" s="70">
        <v>9038.16</v>
      </c>
      <c r="G28" s="3"/>
    </row>
    <row r="29" spans="1:7" s="2" customFormat="1">
      <c r="A29" s="49" t="s">
        <v>19</v>
      </c>
      <c r="B29" s="69">
        <v>11804.85</v>
      </c>
      <c r="C29" s="74"/>
      <c r="D29" s="69">
        <v>0</v>
      </c>
      <c r="E29" s="74"/>
      <c r="F29" s="70">
        <v>11804.85</v>
      </c>
      <c r="G29" s="3"/>
    </row>
    <row r="30" spans="1:7" s="2" customFormat="1">
      <c r="A30" s="71" t="s">
        <v>20</v>
      </c>
      <c r="B30" s="63">
        <v>384280.94</v>
      </c>
      <c r="C30" s="74"/>
      <c r="D30" s="63">
        <v>0</v>
      </c>
      <c r="E30" s="74"/>
      <c r="F30" s="75">
        <v>384280.94</v>
      </c>
      <c r="G30" s="3"/>
    </row>
    <row r="31" spans="1:7" s="2" customFormat="1">
      <c r="A31" s="47" t="s">
        <v>21</v>
      </c>
      <c r="B31" s="73">
        <v>427535.56</v>
      </c>
      <c r="C31" s="54"/>
      <c r="D31" s="52">
        <v>0</v>
      </c>
      <c r="E31" s="54"/>
      <c r="F31" s="52">
        <v>427535.56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770874.94999999972</v>
      </c>
      <c r="C35" s="54"/>
      <c r="D35" s="77">
        <v>14986.67</v>
      </c>
      <c r="E35" s="54"/>
      <c r="F35" s="77">
        <v>785861.61999999965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100" t="s">
        <v>98</v>
      </c>
      <c r="B50" s="100"/>
      <c r="C50" s="100"/>
      <c r="D50" s="100"/>
      <c r="E50" s="100"/>
      <c r="F50" s="100"/>
      <c r="G50" s="80"/>
    </row>
    <row r="51" spans="1:7">
      <c r="A51" s="100"/>
      <c r="B51" s="100"/>
      <c r="C51" s="100"/>
      <c r="D51" s="100"/>
      <c r="E51" s="100"/>
      <c r="F51" s="100"/>
      <c r="G51" s="80"/>
    </row>
    <row r="52" spans="1:7">
      <c r="A52" s="100"/>
      <c r="B52" s="100"/>
      <c r="C52" s="100"/>
      <c r="D52" s="100"/>
      <c r="E52" s="100"/>
      <c r="F52" s="100"/>
      <c r="G52" s="80"/>
    </row>
    <row r="53" spans="1:7">
      <c r="A53" s="100"/>
      <c r="B53" s="100"/>
      <c r="C53" s="100"/>
      <c r="D53" s="100"/>
      <c r="E53" s="100"/>
      <c r="F53" s="100"/>
      <c r="G53" s="80"/>
    </row>
    <row r="54" spans="1:7">
      <c r="A54" s="100"/>
      <c r="B54" s="100"/>
      <c r="C54" s="100"/>
      <c r="D54" s="100"/>
      <c r="E54" s="100"/>
      <c r="F54" s="100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NJngjZ2bcgWp+fX8YLaJAfQhLQT/L45/f4ugoJvb+bsCX7b+zSk8rK2UfzGKHW8d2oEbE9kGhXGShXnZ1vCk+A==" saltValue="5EPjIAoTtgm05YuUC/Zlpw==" spinCount="100000" sheet="1" formatColumns="0"/>
  <conditionalFormatting sqref="A19">
    <cfRule type="expression" dxfId="16" priority="5">
      <formula>$F19&lt;&gt;0</formula>
    </cfRule>
  </conditionalFormatting>
  <conditionalFormatting sqref="A30">
    <cfRule type="expression" dxfId="15" priority="6">
      <formula>$F30&lt;&gt;0</formula>
    </cfRule>
  </conditionalFormatting>
  <conditionalFormatting sqref="A43">
    <cfRule type="expression" dxfId="14" priority="3">
      <formula>$F$19&lt;&gt;0</formula>
    </cfRule>
  </conditionalFormatting>
  <conditionalFormatting sqref="A49">
    <cfRule type="expression" dxfId="13" priority="2">
      <formula>$F$30&lt;&gt;0</formula>
    </cfRule>
  </conditionalFormatting>
  <conditionalFormatting sqref="A44:F48">
    <cfRule type="expression" dxfId="12" priority="4">
      <formula>$F$19&lt;&gt;0</formula>
    </cfRule>
  </conditionalFormatting>
  <conditionalFormatting sqref="A50:F54">
    <cfRule type="expression" dxfId="11" priority="1">
      <formula>$F$19&lt;&gt;0</formula>
    </cfRule>
  </conditionalFormatting>
  <printOptions horizontalCentered="1"/>
  <pageMargins left="0.7" right="0.7" top="0.75" bottom="0.75" header="0.5" footer="0.5"/>
  <pageSetup scale="85" fitToHeight="0" orientation="portrait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39997558519241921"/>
    <pageSetUpPr fitToPage="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0.5703125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53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6270368.8800000008</v>
      </c>
      <c r="C8" s="51"/>
      <c r="D8" s="50">
        <v>295864.78000000003</v>
      </c>
      <c r="E8" s="51"/>
      <c r="F8" s="52">
        <v>6566233.6600000011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3283462.6</v>
      </c>
      <c r="C12" s="60"/>
      <c r="D12" s="61">
        <v>0</v>
      </c>
      <c r="E12" s="60"/>
      <c r="F12" s="59">
        <v>3283462.6</v>
      </c>
      <c r="G12" s="3"/>
    </row>
    <row r="13" spans="1:7" s="2" customFormat="1">
      <c r="A13" s="58" t="s">
        <v>6</v>
      </c>
      <c r="B13" s="59">
        <v>25054.32</v>
      </c>
      <c r="C13" s="62"/>
      <c r="D13" s="61">
        <v>0</v>
      </c>
      <c r="E13" s="60"/>
      <c r="F13" s="59">
        <v>25054.32</v>
      </c>
      <c r="G13" s="3"/>
    </row>
    <row r="14" spans="1:7" s="2" customFormat="1">
      <c r="A14" s="58" t="s">
        <v>7</v>
      </c>
      <c r="B14" s="59">
        <v>21147.58</v>
      </c>
      <c r="C14" s="62"/>
      <c r="D14" s="63">
        <v>0</v>
      </c>
      <c r="E14" s="60"/>
      <c r="F14" s="64">
        <v>21147.58</v>
      </c>
      <c r="G14" s="3"/>
    </row>
    <row r="15" spans="1:7" s="2" customFormat="1">
      <c r="A15" s="58" t="s">
        <v>8</v>
      </c>
      <c r="B15" s="65">
        <v>3329664.5</v>
      </c>
      <c r="C15" s="60"/>
      <c r="D15" s="66">
        <v>0</v>
      </c>
      <c r="E15" s="60"/>
      <c r="F15" s="66">
        <v>3329664.5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1218370.7999999998</v>
      </c>
      <c r="E19" s="54"/>
      <c r="F19" s="70">
        <v>1218370.7999999998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3329664.5</v>
      </c>
      <c r="C21" s="54"/>
      <c r="D21" s="52">
        <v>1218370.7999999998</v>
      </c>
      <c r="E21" s="54"/>
      <c r="F21" s="52">
        <v>4548035.3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4620558.29</v>
      </c>
      <c r="C26" s="62"/>
      <c r="D26" s="69">
        <v>0</v>
      </c>
      <c r="E26" s="62"/>
      <c r="F26" s="66">
        <v>4620558.29</v>
      </c>
      <c r="G26" s="3"/>
    </row>
    <row r="27" spans="1:7" s="2" customFormat="1">
      <c r="A27" s="58" t="s">
        <v>17</v>
      </c>
      <c r="B27" s="69">
        <v>119995.76</v>
      </c>
      <c r="C27" s="62"/>
      <c r="D27" s="69">
        <v>0</v>
      </c>
      <c r="E27" s="62"/>
      <c r="F27" s="66">
        <v>119995.76</v>
      </c>
      <c r="G27" s="3"/>
    </row>
    <row r="28" spans="1:7" s="2" customFormat="1">
      <c r="A28" s="49" t="s">
        <v>18</v>
      </c>
      <c r="B28" s="69">
        <v>2766061.2</v>
      </c>
      <c r="C28" s="74"/>
      <c r="D28" s="69">
        <v>0</v>
      </c>
      <c r="E28" s="74"/>
      <c r="F28" s="70">
        <v>2766061.2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1308212.18</v>
      </c>
      <c r="C30" s="74"/>
      <c r="D30" s="63">
        <v>0</v>
      </c>
      <c r="E30" s="74"/>
      <c r="F30" s="75">
        <v>1308212.18</v>
      </c>
      <c r="G30" s="3"/>
    </row>
    <row r="31" spans="1:7" s="2" customFormat="1">
      <c r="A31" s="47" t="s">
        <v>21</v>
      </c>
      <c r="B31" s="73">
        <v>8814827.4299999997</v>
      </c>
      <c r="C31" s="54"/>
      <c r="D31" s="52">
        <v>0</v>
      </c>
      <c r="E31" s="54"/>
      <c r="F31" s="52">
        <v>8814827.4299999997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785205.95000000112</v>
      </c>
      <c r="C35" s="54"/>
      <c r="D35" s="77">
        <v>1514235.5799999998</v>
      </c>
      <c r="E35" s="54"/>
      <c r="F35" s="77">
        <v>2299441.5300000012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 t="s">
        <v>99</v>
      </c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 t="s">
        <v>100</v>
      </c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G0C0s+bsuPuIzZoDoCVmpCtbHS36V1fKs+nov5I6gpzvVbR6XzwaDGf4PiSX7mePx6K1l6czTX2jh7EsRWEZvA==" saltValue="8osKMGH0FPm5LhNnBh1YRw==" spinCount="100000" sheet="1" formatColumns="0"/>
  <conditionalFormatting sqref="A19">
    <cfRule type="expression" dxfId="10" priority="5">
      <formula>$F19&lt;&gt;0</formula>
    </cfRule>
  </conditionalFormatting>
  <conditionalFormatting sqref="A30">
    <cfRule type="expression" dxfId="9" priority="6">
      <formula>$F30&lt;&gt;0</formula>
    </cfRule>
  </conditionalFormatting>
  <conditionalFormatting sqref="A43">
    <cfRule type="expression" dxfId="8" priority="3">
      <formula>$F$19&lt;&gt;0</formula>
    </cfRule>
  </conditionalFormatting>
  <conditionalFormatting sqref="A49">
    <cfRule type="expression" dxfId="7" priority="2">
      <formula>$F$30&lt;&gt;0</formula>
    </cfRule>
  </conditionalFormatting>
  <conditionalFormatting sqref="A44:F48">
    <cfRule type="expression" dxfId="6" priority="4">
      <formula>$F$19&lt;&gt;0</formula>
    </cfRule>
  </conditionalFormatting>
  <conditionalFormatting sqref="A50:F54">
    <cfRule type="expression" dxfId="5" priority="1">
      <formula>$F$19&lt;&gt;0</formula>
    </cfRule>
  </conditionalFormatting>
  <printOptions horizontalCentered="1"/>
  <pageMargins left="0.7" right="0.7" top="0.75" bottom="0.75" header="0.5" footer="0.5"/>
  <pageSetup scale="85" fitToHeight="0" orientation="portrait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 tint="0.3999755851924192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5703125" style="1" customWidth="1"/>
    <col min="2" max="2" width="17.7109375" style="1" customWidth="1"/>
    <col min="3" max="3" width="1" style="1" customWidth="1"/>
    <col min="4" max="4" width="18.5703125" style="1" customWidth="1"/>
    <col min="5" max="5" width="1" style="1" customWidth="1"/>
    <col min="6" max="6" width="21" style="1" customWidth="1"/>
    <col min="7" max="7" width="35.425781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67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16885342.550000001</v>
      </c>
      <c r="C8" s="51"/>
      <c r="D8" s="50">
        <v>638213.92999999993</v>
      </c>
      <c r="E8" s="51"/>
      <c r="F8" s="52">
        <v>17523556.48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5673403.1699999999</v>
      </c>
      <c r="C12" s="60"/>
      <c r="D12" s="61">
        <v>0</v>
      </c>
      <c r="E12" s="60"/>
      <c r="F12" s="59">
        <v>5673403.1699999999</v>
      </c>
      <c r="G12" s="3"/>
    </row>
    <row r="13" spans="1:7" s="2" customFormat="1">
      <c r="A13" s="58" t="s">
        <v>6</v>
      </c>
      <c r="B13" s="59">
        <v>31182.76</v>
      </c>
      <c r="C13" s="62"/>
      <c r="D13" s="61">
        <v>0</v>
      </c>
      <c r="E13" s="60"/>
      <c r="F13" s="59">
        <v>31182.76</v>
      </c>
      <c r="G13" s="3"/>
    </row>
    <row r="14" spans="1:7" s="2" customFormat="1">
      <c r="A14" s="58" t="s">
        <v>7</v>
      </c>
      <c r="B14" s="59">
        <v>225841.77</v>
      </c>
      <c r="C14" s="62"/>
      <c r="D14" s="63">
        <v>0</v>
      </c>
      <c r="E14" s="60"/>
      <c r="F14" s="64">
        <v>225841.77</v>
      </c>
      <c r="G14" s="3"/>
    </row>
    <row r="15" spans="1:7" s="2" customFormat="1">
      <c r="A15" s="58" t="s">
        <v>8</v>
      </c>
      <c r="B15" s="65">
        <v>5930427.6999999993</v>
      </c>
      <c r="C15" s="60"/>
      <c r="D15" s="66">
        <v>0</v>
      </c>
      <c r="E15" s="60"/>
      <c r="F15" s="66">
        <v>5930427.6999999993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448839.57</v>
      </c>
      <c r="E17" s="54"/>
      <c r="F17" s="70">
        <v>448839.57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94390.05</v>
      </c>
      <c r="E19" s="54"/>
      <c r="F19" s="70">
        <v>94390.05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5930427.6999999993</v>
      </c>
      <c r="C21" s="54"/>
      <c r="D21" s="52">
        <v>543229.62</v>
      </c>
      <c r="E21" s="54"/>
      <c r="F21" s="52">
        <v>6473657.3199999994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363877.34</v>
      </c>
      <c r="C24" s="54"/>
      <c r="D24" s="69">
        <v>0</v>
      </c>
      <c r="E24" s="54"/>
      <c r="F24" s="70">
        <v>363877.34</v>
      </c>
      <c r="G24" s="3"/>
    </row>
    <row r="25" spans="1:7" s="2" customFormat="1">
      <c r="A25" s="58" t="s">
        <v>15</v>
      </c>
      <c r="B25" s="69">
        <v>124234.68</v>
      </c>
      <c r="C25" s="62"/>
      <c r="D25" s="69">
        <v>0</v>
      </c>
      <c r="E25" s="62"/>
      <c r="F25" s="66">
        <v>124234.68</v>
      </c>
      <c r="G25" s="3"/>
    </row>
    <row r="26" spans="1:7" s="2" customFormat="1">
      <c r="A26" s="58" t="s">
        <v>16</v>
      </c>
      <c r="B26" s="69">
        <v>647872.35</v>
      </c>
      <c r="C26" s="62"/>
      <c r="D26" s="69">
        <v>0</v>
      </c>
      <c r="E26" s="62"/>
      <c r="F26" s="66">
        <v>647872.35</v>
      </c>
      <c r="G26" s="3"/>
    </row>
    <row r="27" spans="1:7" s="2" customFormat="1">
      <c r="A27" s="58" t="s">
        <v>17</v>
      </c>
      <c r="B27" s="69">
        <v>135307.4</v>
      </c>
      <c r="C27" s="62"/>
      <c r="D27" s="69">
        <v>0</v>
      </c>
      <c r="E27" s="62"/>
      <c r="F27" s="66">
        <v>135307.4</v>
      </c>
      <c r="G27" s="3"/>
    </row>
    <row r="28" spans="1:7" s="2" customFormat="1">
      <c r="A28" s="49" t="s">
        <v>18</v>
      </c>
      <c r="B28" s="69">
        <v>1246886.48</v>
      </c>
      <c r="C28" s="74"/>
      <c r="D28" s="69">
        <v>94390.05</v>
      </c>
      <c r="E28" s="74"/>
      <c r="F28" s="70">
        <v>1341276.53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2518178.25</v>
      </c>
      <c r="C31" s="54"/>
      <c r="D31" s="52">
        <v>94390.05</v>
      </c>
      <c r="E31" s="54"/>
      <c r="F31" s="52">
        <v>2612568.2999999998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20297592</v>
      </c>
      <c r="C35" s="54"/>
      <c r="D35" s="77">
        <v>1087053.4999999998</v>
      </c>
      <c r="E35" s="54"/>
      <c r="F35" s="77">
        <v>21384645.5</v>
      </c>
      <c r="G35" s="3" t="s">
        <v>101</v>
      </c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 t="s">
        <v>102</v>
      </c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3"/>
      <c r="B50" s="3"/>
      <c r="C50" s="3"/>
      <c r="D50" s="3"/>
      <c r="E50" s="3"/>
      <c r="F50" s="3"/>
      <c r="G50" s="80"/>
    </row>
    <row r="51" spans="1:7">
      <c r="A51" s="3"/>
      <c r="B51" s="3"/>
      <c r="C51" s="3"/>
      <c r="D51" s="3"/>
      <c r="E51" s="3"/>
      <c r="F51" s="3"/>
      <c r="G51" s="80"/>
    </row>
    <row r="52" spans="1:7">
      <c r="A52" s="3"/>
      <c r="B52" s="3"/>
      <c r="C52" s="3"/>
      <c r="D52" s="3"/>
      <c r="E52" s="3"/>
      <c r="F52" s="3"/>
      <c r="G52" s="80"/>
    </row>
    <row r="53" spans="1:7">
      <c r="A53" s="3"/>
      <c r="B53" s="3"/>
      <c r="C53" s="3"/>
      <c r="D53" s="3"/>
      <c r="E53" s="3"/>
      <c r="F53" s="3"/>
      <c r="G53" s="80"/>
    </row>
    <row r="54" spans="1:7">
      <c r="A54" s="3"/>
      <c r="B54" s="3"/>
      <c r="C54" s="3"/>
      <c r="D54" s="3"/>
      <c r="E54" s="3"/>
      <c r="F54" s="3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0NUA0fHw9mv3Zv7hXgwCHPuq5Pk+nS1DZxZoyTUapVmsuaz6196aBCivUP6jTIZW/FQQuAIERXPvl45/UCiM9w==" saltValue="gVuO2CenFm7192K6yE8HTg==" spinCount="100000" sheet="1" formatColumns="0"/>
  <conditionalFormatting sqref="A19">
    <cfRule type="expression" dxfId="4" priority="5">
      <formula>$F19&lt;&gt;0</formula>
    </cfRule>
  </conditionalFormatting>
  <conditionalFormatting sqref="A30">
    <cfRule type="expression" dxfId="3" priority="6">
      <formula>$F30&lt;&gt;0</formula>
    </cfRule>
  </conditionalFormatting>
  <conditionalFormatting sqref="A43">
    <cfRule type="expression" dxfId="2" priority="3">
      <formula>$F$19&lt;&gt;0</formula>
    </cfRule>
  </conditionalFormatting>
  <conditionalFormatting sqref="A49">
    <cfRule type="expression" dxfId="1" priority="2">
      <formula>$F$30&lt;&gt;0</formula>
    </cfRule>
  </conditionalFormatting>
  <conditionalFormatting sqref="A44:F48">
    <cfRule type="expression" dxfId="0" priority="4">
      <formula>$F$19&lt;&gt;0</formula>
    </cfRule>
  </conditionalFormatting>
  <printOptions horizontalCentered="1"/>
  <pageMargins left="0.7" right="0.7" top="0.75" bottom="0.75" header="0.5" footer="0.5"/>
  <pageSetup scale="72" orientation="portrait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AA998"/>
  <sheetViews>
    <sheetView zoomScale="90" zoomScaleNormal="90" zoomScaleSheetLayoutView="90" workbookViewId="0"/>
  </sheetViews>
  <sheetFormatPr defaultColWidth="14.42578125" defaultRowHeight="15"/>
  <cols>
    <col min="1" max="1" width="46.85546875" customWidth="1"/>
    <col min="2" max="2" width="17.7109375" customWidth="1"/>
    <col min="3" max="3" width="1" customWidth="1"/>
    <col min="4" max="4" width="18.7109375" customWidth="1"/>
    <col min="5" max="5" width="1" customWidth="1"/>
    <col min="6" max="6" width="21" customWidth="1"/>
    <col min="7" max="7" width="35.28515625" customWidth="1"/>
    <col min="8" max="27" width="12.42578125" customWidth="1"/>
  </cols>
  <sheetData>
    <row r="1" spans="1:27" ht="12.75" customHeight="1">
      <c r="A1" s="103"/>
      <c r="B1" s="104" t="str">
        <f>'[3]Contact Information'!C5</f>
        <v>BROWARD COLLEGE</v>
      </c>
      <c r="C1" s="105"/>
      <c r="D1" s="105"/>
      <c r="E1" s="105"/>
      <c r="F1" s="105"/>
      <c r="G1" s="105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1:27" ht="12.75" customHeight="1">
      <c r="A2" s="103"/>
      <c r="B2" s="104" t="s">
        <v>0</v>
      </c>
      <c r="C2" s="105"/>
      <c r="D2" s="105"/>
      <c r="E2" s="105"/>
      <c r="F2" s="105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</row>
    <row r="3" spans="1:27" ht="12.75" customHeight="1">
      <c r="A3" s="103"/>
      <c r="B3" s="104" t="s">
        <v>1</v>
      </c>
      <c r="C3" s="105"/>
      <c r="D3" s="105"/>
      <c r="E3" s="105"/>
      <c r="F3" s="105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3.5" customHeight="1">
      <c r="A4" s="103"/>
      <c r="B4" s="106" t="str">
        <f>CONCATENATE("Fiscal Year "&amp;YEAR((Yearend_date))-1&amp;" - "&amp;YEAR(Yearend_date))</f>
        <v>Fiscal Year 2022 - 2023</v>
      </c>
      <c r="C4" s="105"/>
      <c r="D4" s="105"/>
      <c r="E4" s="105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7" ht="13.5" customHeight="1">
      <c r="A5" s="107"/>
      <c r="B5" s="107"/>
      <c r="C5" s="107"/>
      <c r="D5" s="107"/>
      <c r="E5" s="108" t="s">
        <v>2</v>
      </c>
      <c r="F5" s="109" t="str">
        <f>'[3]Contact Information'!C3</f>
        <v>2023.v02</v>
      </c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</row>
    <row r="6" spans="1:27" ht="45">
      <c r="A6" s="110"/>
      <c r="B6" s="149" t="s">
        <v>112</v>
      </c>
      <c r="C6" s="147"/>
      <c r="D6" s="149" t="s">
        <v>110</v>
      </c>
      <c r="E6" s="146"/>
      <c r="F6" s="149" t="s">
        <v>111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</row>
    <row r="7" spans="1:27" ht="6.75" customHeight="1">
      <c r="A7" s="107"/>
      <c r="B7" s="110"/>
      <c r="C7" s="110"/>
      <c r="D7" s="110"/>
      <c r="E7" s="110"/>
      <c r="F7" s="110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</row>
    <row r="8" spans="1:27" ht="12.75" customHeight="1">
      <c r="A8" s="107" t="str">
        <f>CONCATENATE(("BEGINNING FUND BALANCE AS OF 07-01-")&amp;(YEAR(Yearend_date)-1))</f>
        <v>BEGINNING FUND BALANCE AS OF 07-01-2022</v>
      </c>
      <c r="B8" s="111">
        <f>VLOOKUP($B$1,[3]VLOOKUP!A80:D107,2,FALSE)</f>
        <v>10987924.880000003</v>
      </c>
      <c r="C8" s="112"/>
      <c r="D8" s="111">
        <f>VLOOKUP($B$1,[3]VLOOKUP!A80:D107,3,FALSE)</f>
        <v>5854.98</v>
      </c>
      <c r="E8" s="112"/>
      <c r="F8" s="113">
        <f>B8+D8</f>
        <v>10993779.860000003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</row>
    <row r="9" spans="1:27" ht="6.75" customHeight="1">
      <c r="A9" s="110"/>
      <c r="B9" s="114"/>
      <c r="C9" s="115"/>
      <c r="D9" s="114"/>
      <c r="E9" s="115"/>
      <c r="F9" s="114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</row>
    <row r="10" spans="1:27" ht="12.75" customHeight="1">
      <c r="A10" s="116" t="s">
        <v>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27" ht="12.75" customHeight="1">
      <c r="A11" s="107" t="s">
        <v>4</v>
      </c>
      <c r="B11" s="103"/>
      <c r="C11" s="103"/>
      <c r="D11" s="103"/>
      <c r="E11" s="103"/>
      <c r="F11" s="103"/>
      <c r="G11" s="117" t="s">
        <v>32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7" ht="12.75" customHeight="1">
      <c r="A12" s="103" t="s">
        <v>5</v>
      </c>
      <c r="B12" s="118">
        <f>'[3]Accounts by GL'!O193</f>
        <v>7509818</v>
      </c>
      <c r="C12" s="119"/>
      <c r="D12" s="120">
        <v>0</v>
      </c>
      <c r="E12" s="119"/>
      <c r="F12" s="118">
        <f>B12+D12</f>
        <v>7509818</v>
      </c>
      <c r="G12" s="121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</row>
    <row r="13" spans="1:27" ht="12.75" customHeight="1">
      <c r="A13" s="103" t="s">
        <v>6</v>
      </c>
      <c r="B13" s="118">
        <f>'[3]Accounts by GL'!O194</f>
        <v>0</v>
      </c>
      <c r="C13" s="122"/>
      <c r="D13" s="120">
        <v>0</v>
      </c>
      <c r="E13" s="119"/>
      <c r="F13" s="118">
        <f>B13+D13</f>
        <v>0</v>
      </c>
      <c r="G13" s="121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</row>
    <row r="14" spans="1:27" ht="12.75" customHeight="1">
      <c r="A14" s="103" t="s">
        <v>7</v>
      </c>
      <c r="B14" s="118">
        <f>'[3]Accounts by GL'!O195</f>
        <v>533897</v>
      </c>
      <c r="C14" s="122"/>
      <c r="D14" s="123">
        <v>0</v>
      </c>
      <c r="E14" s="119"/>
      <c r="F14" s="124">
        <f>B14+D14</f>
        <v>533897</v>
      </c>
      <c r="G14" s="121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7" ht="12.75" customHeight="1">
      <c r="A15" s="103" t="s">
        <v>8</v>
      </c>
      <c r="B15" s="125">
        <f>SUM(B12:B14)</f>
        <v>8043715</v>
      </c>
      <c r="C15" s="119"/>
      <c r="D15" s="118">
        <f>SUM(D12:D14)</f>
        <v>0</v>
      </c>
      <c r="E15" s="119"/>
      <c r="F15" s="118">
        <f>B15+D15</f>
        <v>8043715</v>
      </c>
      <c r="G15" s="121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</row>
    <row r="16" spans="1:27" ht="6.75" customHeight="1">
      <c r="A16" s="110"/>
      <c r="B16" s="115"/>
      <c r="C16" s="115"/>
      <c r="D16" s="114"/>
      <c r="E16" s="115"/>
      <c r="F16" s="114"/>
      <c r="G16" s="121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</row>
    <row r="17" spans="1:27" ht="12.75" customHeight="1">
      <c r="A17" s="110" t="s">
        <v>9</v>
      </c>
      <c r="B17" s="120">
        <v>0</v>
      </c>
      <c r="C17" s="115"/>
      <c r="D17" s="120">
        <v>0</v>
      </c>
      <c r="E17" s="115"/>
      <c r="F17" s="126">
        <f>B17+D17</f>
        <v>0</v>
      </c>
      <c r="G17" s="121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</row>
    <row r="18" spans="1:27" ht="6.75" customHeight="1">
      <c r="A18" s="110"/>
      <c r="B18" s="114"/>
      <c r="C18" s="115"/>
      <c r="D18" s="114"/>
      <c r="E18" s="115"/>
      <c r="F18" s="114"/>
      <c r="G18" s="121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</row>
    <row r="19" spans="1:27" ht="12.75" customHeight="1">
      <c r="A19" s="110" t="s">
        <v>10</v>
      </c>
      <c r="B19" s="127" t="s">
        <v>11</v>
      </c>
      <c r="C19" s="115"/>
      <c r="D19" s="120">
        <v>0</v>
      </c>
      <c r="E19" s="115"/>
      <c r="F19" s="126">
        <f>D19</f>
        <v>0</v>
      </c>
      <c r="G19" s="121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</row>
    <row r="20" spans="1:27" ht="6.75" customHeight="1">
      <c r="A20" s="107"/>
      <c r="B20" s="114"/>
      <c r="C20" s="115"/>
      <c r="D20" s="114"/>
      <c r="E20" s="115"/>
      <c r="F20" s="114"/>
      <c r="G20" s="121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7" ht="12.75" customHeight="1">
      <c r="A21" s="107" t="s">
        <v>12</v>
      </c>
      <c r="B21" s="113">
        <f>B15+B17</f>
        <v>8043715</v>
      </c>
      <c r="C21" s="115"/>
      <c r="D21" s="113">
        <f>D15+D17+D19</f>
        <v>0</v>
      </c>
      <c r="E21" s="115"/>
      <c r="F21" s="113">
        <f>F15+F17+F19</f>
        <v>8043715</v>
      </c>
      <c r="G21" s="121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</row>
    <row r="22" spans="1:27" ht="6.75" customHeight="1">
      <c r="A22" s="107"/>
      <c r="B22" s="103"/>
      <c r="C22" s="103"/>
      <c r="D22" s="103"/>
      <c r="E22" s="103"/>
      <c r="F22" s="103"/>
      <c r="G22" s="121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</row>
    <row r="23" spans="1:27" ht="12.75" customHeight="1">
      <c r="A23" s="116" t="s">
        <v>13</v>
      </c>
      <c r="B23" s="103"/>
      <c r="C23" s="103"/>
      <c r="D23" s="103"/>
      <c r="E23" s="103"/>
      <c r="F23" s="103"/>
      <c r="G23" s="121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12.75" customHeight="1">
      <c r="A24" s="110" t="s">
        <v>14</v>
      </c>
      <c r="B24" s="120"/>
      <c r="C24" s="128"/>
      <c r="D24" s="120">
        <v>0</v>
      </c>
      <c r="E24" s="115"/>
      <c r="F24" s="126">
        <f t="shared" ref="F24:F30" si="0">B24+D24</f>
        <v>0</v>
      </c>
      <c r="G24" s="121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</row>
    <row r="25" spans="1:27" ht="12.75" customHeight="1">
      <c r="A25" s="103" t="s">
        <v>15</v>
      </c>
      <c r="B25" s="120">
        <v>1799700</v>
      </c>
      <c r="C25" s="129"/>
      <c r="D25" s="120">
        <v>0</v>
      </c>
      <c r="E25" s="122"/>
      <c r="F25" s="118">
        <f t="shared" si="0"/>
        <v>1799700</v>
      </c>
      <c r="G25" s="121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  <row r="26" spans="1:27" ht="12.75" customHeight="1">
      <c r="A26" s="103" t="s">
        <v>16</v>
      </c>
      <c r="B26" s="120">
        <v>2708779</v>
      </c>
      <c r="C26" s="129"/>
      <c r="D26" s="120">
        <v>0</v>
      </c>
      <c r="E26" s="122"/>
      <c r="F26" s="118">
        <f t="shared" si="0"/>
        <v>2708779</v>
      </c>
      <c r="G26" s="121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</row>
    <row r="27" spans="1:27" ht="12.75" customHeight="1">
      <c r="A27" s="103" t="s">
        <v>17</v>
      </c>
      <c r="B27" s="120">
        <v>25305</v>
      </c>
      <c r="C27" s="129"/>
      <c r="D27" s="120">
        <v>0</v>
      </c>
      <c r="E27" s="122"/>
      <c r="F27" s="118">
        <f t="shared" si="0"/>
        <v>25305</v>
      </c>
      <c r="G27" s="121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7" ht="12.75" customHeight="1">
      <c r="A28" s="110" t="s">
        <v>18</v>
      </c>
      <c r="B28" s="120">
        <v>597320</v>
      </c>
      <c r="C28" s="130"/>
      <c r="D28" s="120">
        <v>0</v>
      </c>
      <c r="E28" s="131"/>
      <c r="F28" s="126">
        <f t="shared" si="0"/>
        <v>597320</v>
      </c>
      <c r="G28" s="121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</row>
    <row r="29" spans="1:27" ht="12.75" customHeight="1">
      <c r="A29" s="110" t="s">
        <v>19</v>
      </c>
      <c r="B29" s="120">
        <v>0</v>
      </c>
      <c r="C29" s="130"/>
      <c r="D29" s="120">
        <v>0</v>
      </c>
      <c r="E29" s="131"/>
      <c r="F29" s="126">
        <f t="shared" si="0"/>
        <v>0</v>
      </c>
      <c r="G29" s="121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7" ht="12.75" customHeight="1">
      <c r="A30" s="110" t="s">
        <v>20</v>
      </c>
      <c r="B30" s="123">
        <v>1347000</v>
      </c>
      <c r="C30" s="130"/>
      <c r="D30" s="123">
        <v>0</v>
      </c>
      <c r="E30" s="131"/>
      <c r="F30" s="132">
        <f t="shared" si="0"/>
        <v>1347000</v>
      </c>
      <c r="G30" s="121" t="s">
        <v>74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</row>
    <row r="31" spans="1:27" ht="12.75" customHeight="1">
      <c r="A31" s="107" t="s">
        <v>21</v>
      </c>
      <c r="B31" s="113">
        <f>SUM(B24:B30)</f>
        <v>6478104</v>
      </c>
      <c r="C31" s="115"/>
      <c r="D31" s="113">
        <f>SUM(D24:D30)</f>
        <v>0</v>
      </c>
      <c r="E31" s="115"/>
      <c r="F31" s="113">
        <f>SUM(F24:F30)</f>
        <v>6478104</v>
      </c>
      <c r="G31" s="121" t="s">
        <v>75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</row>
    <row r="32" spans="1:27" ht="6.75" customHeight="1">
      <c r="A32" s="107"/>
      <c r="B32" s="114"/>
      <c r="C32" s="115"/>
      <c r="D32" s="114"/>
      <c r="E32" s="115"/>
      <c r="F32" s="114"/>
      <c r="G32" s="121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</row>
    <row r="33" spans="1:27" ht="12.75" customHeight="1">
      <c r="A33" s="105" t="s">
        <v>22</v>
      </c>
      <c r="B33" s="120">
        <v>0</v>
      </c>
      <c r="C33" s="119"/>
      <c r="D33" s="120">
        <v>0</v>
      </c>
      <c r="E33" s="119"/>
      <c r="F33" s="118">
        <f>+B33+D33</f>
        <v>0</v>
      </c>
      <c r="G33" s="121" t="s">
        <v>76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</row>
    <row r="34" spans="1:27" ht="6.75" customHeight="1">
      <c r="A34" s="107"/>
      <c r="B34" s="114"/>
      <c r="C34" s="115"/>
      <c r="D34" s="114"/>
      <c r="E34" s="115"/>
      <c r="F34" s="114"/>
      <c r="G34" s="12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</row>
    <row r="35" spans="1:27" ht="12.75" customHeight="1" thickBot="1">
      <c r="A35" s="107" t="str">
        <f>CONCATENATE(("ENDING FUND BALANCE AS OF "&amp;TEXT(Yearend_date,"mm-dd-yy")))</f>
        <v>ENDING FUND BALANCE AS OF 06-30-23</v>
      </c>
      <c r="B35" s="133">
        <f>+B8+B21-B31-B33</f>
        <v>12553535.880000003</v>
      </c>
      <c r="C35" s="115"/>
      <c r="D35" s="133">
        <f>+D8+D21-D31-D33</f>
        <v>5854.98</v>
      </c>
      <c r="E35" s="115"/>
      <c r="F35" s="133">
        <f>+F8+F21-F31-F33</f>
        <v>12559390.860000003</v>
      </c>
      <c r="G35" s="134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</row>
    <row r="36" spans="1:27" ht="5.25" customHeight="1" thickTop="1">
      <c r="A36" s="110"/>
      <c r="B36" s="107"/>
      <c r="C36" s="110"/>
      <c r="D36" s="110"/>
      <c r="E36" s="110"/>
      <c r="F36" s="110"/>
      <c r="G36" s="135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</row>
    <row r="37" spans="1:27" ht="12.75" customHeight="1">
      <c r="A37" s="110" t="s">
        <v>60</v>
      </c>
      <c r="B37" s="136"/>
      <c r="C37" s="136"/>
      <c r="D37" s="136"/>
      <c r="E37" s="136"/>
      <c r="F37" s="136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</row>
    <row r="38" spans="1:27" ht="12.75" customHeight="1">
      <c r="A38" s="110" t="s">
        <v>61</v>
      </c>
      <c r="B38" s="136"/>
      <c r="C38" s="136"/>
      <c r="D38" s="136"/>
      <c r="E38" s="136"/>
      <c r="F38" s="136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7" ht="12.75" customHeight="1">
      <c r="A39" s="110" t="s">
        <v>62</v>
      </c>
      <c r="B39" s="136"/>
      <c r="C39" s="136"/>
      <c r="D39" s="136"/>
      <c r="E39" s="136"/>
      <c r="F39" s="136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</row>
    <row r="40" spans="1:27" ht="12.75" customHeight="1">
      <c r="A40" s="110" t="s">
        <v>63</v>
      </c>
      <c r="B40" s="136"/>
      <c r="C40" s="136"/>
      <c r="D40" s="136"/>
      <c r="E40" s="136"/>
      <c r="F40" s="136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</row>
    <row r="41" spans="1:27" ht="12.75" customHeight="1">
      <c r="A41" s="136" t="s">
        <v>64</v>
      </c>
      <c r="B41" s="136"/>
      <c r="C41" s="136"/>
      <c r="D41" s="136"/>
      <c r="E41" s="136"/>
      <c r="F41" s="136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</row>
    <row r="42" spans="1:27" ht="7.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</row>
    <row r="43" spans="1:27" ht="12.75" customHeight="1">
      <c r="A43" s="103" t="s">
        <v>23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</row>
    <row r="44" spans="1:27" ht="12.75" customHeight="1">
      <c r="A44" s="137"/>
      <c r="B44" s="137"/>
      <c r="C44" s="137"/>
      <c r="D44" s="137"/>
      <c r="E44" s="137"/>
      <c r="F44" s="137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</row>
    <row r="45" spans="1:27" ht="12.75" customHeight="1">
      <c r="A45" s="137"/>
      <c r="B45" s="137"/>
      <c r="C45" s="137"/>
      <c r="D45" s="137"/>
      <c r="E45" s="137"/>
      <c r="F45" s="137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</row>
    <row r="46" spans="1:27" ht="12.75" customHeight="1">
      <c r="A46" s="137"/>
      <c r="B46" s="137"/>
      <c r="C46" s="137"/>
      <c r="D46" s="137"/>
      <c r="E46" s="137"/>
      <c r="F46" s="137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</row>
    <row r="47" spans="1:27" ht="12.75" customHeight="1">
      <c r="A47" s="137"/>
      <c r="B47" s="137"/>
      <c r="C47" s="137"/>
      <c r="D47" s="137"/>
      <c r="E47" s="137"/>
      <c r="F47" s="137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</row>
    <row r="48" spans="1:27" ht="12.75" customHeight="1">
      <c r="A48" s="137"/>
      <c r="B48" s="137"/>
      <c r="C48" s="137"/>
      <c r="D48" s="137"/>
      <c r="E48" s="137"/>
      <c r="F48" s="137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</row>
    <row r="49" spans="1:27" ht="12.75" customHeight="1">
      <c r="A49" s="103" t="s">
        <v>24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</row>
    <row r="50" spans="1:27" ht="12.75" customHeight="1">
      <c r="A50" s="138" t="s">
        <v>74</v>
      </c>
      <c r="B50" s="139"/>
      <c r="C50" s="139"/>
      <c r="D50" s="139"/>
      <c r="E50" s="139"/>
      <c r="F50" s="139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</row>
    <row r="51" spans="1:27" ht="12.75" customHeight="1">
      <c r="A51" s="138" t="s">
        <v>75</v>
      </c>
      <c r="B51" s="139"/>
      <c r="C51" s="139"/>
      <c r="D51" s="139"/>
      <c r="E51" s="139"/>
      <c r="F51" s="139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</row>
    <row r="52" spans="1:27" ht="12.75" customHeight="1">
      <c r="A52" s="138"/>
      <c r="B52" s="139"/>
      <c r="C52" s="139"/>
      <c r="D52" s="139"/>
      <c r="E52" s="139"/>
      <c r="F52" s="139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</row>
    <row r="53" spans="1:27" ht="12.75" customHeight="1">
      <c r="A53" s="138" t="s">
        <v>76</v>
      </c>
      <c r="B53" s="139"/>
      <c r="C53" s="139"/>
      <c r="D53" s="139"/>
      <c r="E53" s="139"/>
      <c r="F53" s="139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</row>
    <row r="54" spans="1:27" ht="12.75" customHeight="1">
      <c r="A54" s="139"/>
      <c r="B54" s="139"/>
      <c r="C54" s="139"/>
      <c r="D54" s="139"/>
      <c r="E54" s="139"/>
      <c r="F54" s="139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</row>
    <row r="55" spans="1:27" ht="12.75" customHeigh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</row>
    <row r="56" spans="1:27" ht="12.75" customHeight="1">
      <c r="A56" s="108" t="s">
        <v>25</v>
      </c>
      <c r="B56" s="121"/>
      <c r="C56" s="121"/>
      <c r="D56" s="121"/>
      <c r="E56" s="121"/>
      <c r="F56" s="121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</row>
    <row r="57" spans="1:27" ht="12.75" customHeight="1">
      <c r="A57" s="103"/>
      <c r="B57" s="121"/>
      <c r="C57" s="121"/>
      <c r="D57" s="121"/>
      <c r="E57" s="121"/>
      <c r="F57" s="121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</row>
    <row r="58" spans="1:27" ht="12.75" customHeight="1">
      <c r="A58" s="103"/>
      <c r="B58" s="121"/>
      <c r="C58" s="121"/>
      <c r="D58" s="121"/>
      <c r="E58" s="121"/>
      <c r="F58" s="121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</row>
    <row r="59" spans="1:27" ht="12.75" customHeight="1">
      <c r="A59" s="103"/>
      <c r="B59" s="121"/>
      <c r="C59" s="121"/>
      <c r="D59" s="121"/>
      <c r="E59" s="121"/>
      <c r="F59" s="121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</row>
    <row r="60" spans="1:27" ht="12.75" customHeight="1">
      <c r="A60" s="103"/>
      <c r="B60" s="121"/>
      <c r="C60" s="121"/>
      <c r="D60" s="121"/>
      <c r="E60" s="121"/>
      <c r="F60" s="121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</row>
    <row r="61" spans="1:27" ht="12.75" customHeight="1">
      <c r="A61" s="103"/>
      <c r="B61" s="121"/>
      <c r="C61" s="121"/>
      <c r="D61" s="121"/>
      <c r="E61" s="121"/>
      <c r="F61" s="121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</row>
    <row r="62" spans="1:27" ht="12.75" customHeight="1">
      <c r="A62" s="103"/>
      <c r="B62" s="121"/>
      <c r="C62" s="121"/>
      <c r="D62" s="121"/>
      <c r="E62" s="121"/>
      <c r="F62" s="121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</row>
    <row r="63" spans="1:27" ht="12.75" customHeight="1">
      <c r="A63" s="103"/>
      <c r="B63" s="121"/>
      <c r="C63" s="121"/>
      <c r="D63" s="121"/>
      <c r="E63" s="121"/>
      <c r="F63" s="121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</row>
    <row r="64" spans="1:27" ht="12.75" customHeight="1">
      <c r="A64" s="103"/>
      <c r="B64" s="121"/>
      <c r="C64" s="121"/>
      <c r="D64" s="121"/>
      <c r="E64" s="121"/>
      <c r="F64" s="121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</row>
    <row r="65" spans="1:27" ht="12.75" customHeight="1">
      <c r="A65" s="103"/>
      <c r="B65" s="121"/>
      <c r="C65" s="121"/>
      <c r="D65" s="121"/>
      <c r="E65" s="121"/>
      <c r="F65" s="121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</row>
    <row r="66" spans="1:27" ht="12.75" customHeight="1">
      <c r="A66" s="103"/>
      <c r="B66" s="121"/>
      <c r="C66" s="121"/>
      <c r="D66" s="121"/>
      <c r="E66" s="121"/>
      <c r="F66" s="121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</row>
    <row r="67" spans="1:27" ht="12.75" customHeight="1">
      <c r="A67" s="103"/>
      <c r="B67" s="121"/>
      <c r="C67" s="121"/>
      <c r="D67" s="121"/>
      <c r="E67" s="121"/>
      <c r="F67" s="121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</row>
    <row r="68" spans="1:27" ht="12.75" customHeight="1">
      <c r="A68" s="103"/>
      <c r="B68" s="121"/>
      <c r="C68" s="121"/>
      <c r="D68" s="121"/>
      <c r="E68" s="121"/>
      <c r="F68" s="121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</row>
    <row r="69" spans="1:27" ht="12.75" customHeight="1">
      <c r="A69" s="103"/>
      <c r="B69" s="121"/>
      <c r="C69" s="121"/>
      <c r="D69" s="121"/>
      <c r="E69" s="121"/>
      <c r="F69" s="121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</row>
    <row r="70" spans="1:27" ht="12.75" customHeight="1">
      <c r="A70" s="103"/>
      <c r="B70" s="121"/>
      <c r="C70" s="121"/>
      <c r="D70" s="121"/>
      <c r="E70" s="121"/>
      <c r="F70" s="121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</row>
    <row r="71" spans="1:27" ht="12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</row>
    <row r="72" spans="1:27" ht="12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</row>
    <row r="73" spans="1:27" ht="12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</row>
    <row r="74" spans="1:27" ht="12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</row>
    <row r="75" spans="1:27" ht="12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</row>
    <row r="76" spans="1:27" ht="12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</row>
    <row r="77" spans="1:27" ht="12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</row>
    <row r="78" spans="1:27" ht="12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</row>
    <row r="79" spans="1:27" ht="12.75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</row>
    <row r="80" spans="1:27" ht="12.75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</row>
    <row r="81" spans="1:27" ht="12.75" customHeigh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</row>
    <row r="82" spans="1:27" ht="12.75" customHeight="1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</row>
    <row r="83" spans="1:27" ht="12.75" customHeight="1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</row>
    <row r="84" spans="1:27" ht="12.75" customHeight="1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</row>
    <row r="85" spans="1:27" ht="12.75" customHeight="1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</row>
    <row r="86" spans="1:27" ht="12.75" customHeight="1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</row>
    <row r="87" spans="1:27" ht="12.75" customHeigh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</row>
    <row r="88" spans="1:27" ht="12.75" customHeigh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</row>
    <row r="89" spans="1:27" ht="12.75" customHeigh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</row>
    <row r="90" spans="1:27" ht="12.75" customHeight="1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</row>
    <row r="91" spans="1:27" ht="12.75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</row>
    <row r="92" spans="1:27" ht="12.75" customHeight="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</row>
    <row r="93" spans="1:27" ht="12.75" customHeight="1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</row>
    <row r="94" spans="1:27" ht="12.75" customHeight="1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</row>
    <row r="95" spans="1:27" ht="12.75" customHeight="1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</row>
    <row r="96" spans="1:27" ht="12.75" customHeight="1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</row>
    <row r="97" spans="1:27" ht="12.75" customHeight="1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</row>
    <row r="98" spans="1:27" ht="12.75" customHeight="1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</row>
    <row r="99" spans="1:27" ht="12.75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</row>
    <row r="100" spans="1:27" ht="12.75" customHeight="1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</row>
    <row r="101" spans="1:27" ht="12.75" customHeight="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</row>
    <row r="102" spans="1:27" ht="12.75" customHeight="1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</row>
    <row r="103" spans="1:27" ht="12.75" customHeight="1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</row>
    <row r="104" spans="1:27" ht="12.75" customHeight="1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</row>
    <row r="105" spans="1:27" ht="12.75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</row>
    <row r="106" spans="1:27" ht="12.75" customHeight="1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</row>
    <row r="107" spans="1:27" ht="12.75" customHeight="1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</row>
    <row r="108" spans="1:27" ht="12.75" customHeight="1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</row>
    <row r="109" spans="1:27" ht="12.75" customHeight="1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</row>
    <row r="110" spans="1:27" ht="12.75" customHeight="1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</row>
    <row r="111" spans="1:27" ht="12.75" customHeight="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</row>
    <row r="112" spans="1:27" ht="12.75" customHeight="1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</row>
    <row r="113" spans="1:27" ht="12.75" customHeight="1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</row>
    <row r="114" spans="1:27" ht="12.75" customHeight="1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</row>
    <row r="115" spans="1:27" ht="12.75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</row>
    <row r="116" spans="1:27" ht="12.75" customHeight="1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</row>
    <row r="117" spans="1:27" ht="12.7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</row>
    <row r="118" spans="1:27" ht="12.75" customHeight="1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</row>
    <row r="119" spans="1:27" ht="12.75" customHeight="1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</row>
    <row r="120" spans="1:27" ht="12.75" customHeight="1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</row>
    <row r="121" spans="1:27" ht="12.7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</row>
    <row r="122" spans="1:27" ht="12.75" customHeigh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</row>
    <row r="123" spans="1:27" ht="12.75" customHeigh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</row>
    <row r="124" spans="1:27" ht="12.7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</row>
    <row r="125" spans="1:27" ht="12.75" customHeigh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</row>
    <row r="126" spans="1:27" ht="12.75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</row>
    <row r="127" spans="1:27" ht="12.75" customHeight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</row>
    <row r="128" spans="1:27" ht="12.75" customHeight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</row>
    <row r="129" spans="1:27" ht="12.75" customHeight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</row>
    <row r="130" spans="1:27" ht="12.7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</row>
    <row r="131" spans="1:27" ht="12.75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</row>
    <row r="132" spans="1:27" ht="12.75" customHeight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</row>
    <row r="133" spans="1:27" ht="12.75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</row>
    <row r="134" spans="1:27" ht="12.75" customHeight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</row>
    <row r="135" spans="1:27" ht="12.75" customHeight="1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</row>
    <row r="136" spans="1:27" ht="12.7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</row>
    <row r="137" spans="1:27" ht="12.7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</row>
    <row r="138" spans="1:27" ht="12.7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</row>
    <row r="139" spans="1:27" ht="12.75" customHeight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</row>
    <row r="140" spans="1:27" ht="12.75" customHeight="1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</row>
    <row r="141" spans="1:27" ht="12.75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</row>
    <row r="142" spans="1:27" ht="12.7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</row>
    <row r="143" spans="1:27" ht="12.75" customHeigh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</row>
    <row r="144" spans="1:27" ht="12.75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</row>
    <row r="145" spans="1:27" ht="12.75" customHeigh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</row>
    <row r="146" spans="1:27" ht="12.75" customHeigh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</row>
    <row r="147" spans="1:27" ht="12.75" customHeigh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</row>
    <row r="148" spans="1:27" ht="12.75" customHeigh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</row>
    <row r="149" spans="1:27" ht="12.75" customHeight="1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</row>
    <row r="150" spans="1:27" ht="12.7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</row>
    <row r="151" spans="1:27" ht="12.75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</row>
    <row r="152" spans="1:27" ht="12.75" customHeight="1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</row>
    <row r="153" spans="1:27" ht="12.75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</row>
    <row r="154" spans="1:27" ht="12.75" customHeight="1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</row>
    <row r="155" spans="1:27" ht="12.75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</row>
    <row r="156" spans="1:27" ht="12.75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</row>
    <row r="157" spans="1:27" ht="12.7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</row>
    <row r="158" spans="1:27" ht="12.75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</row>
    <row r="159" spans="1:27" ht="12.7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</row>
    <row r="160" spans="1:27" ht="12.75" customHeight="1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</row>
    <row r="161" spans="1:27" ht="12.75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</row>
    <row r="162" spans="1:27" ht="12.75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</row>
    <row r="163" spans="1:27" ht="12.7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</row>
    <row r="164" spans="1:27" ht="12.75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</row>
    <row r="165" spans="1:27" ht="12.7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</row>
    <row r="166" spans="1:27" ht="12.75" customHeight="1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</row>
    <row r="167" spans="1:27" ht="12.75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</row>
    <row r="168" spans="1:27" ht="12.75" customHeight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</row>
    <row r="169" spans="1:27" ht="12.75" customHeight="1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</row>
    <row r="170" spans="1:27" ht="12.75" customHeight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</row>
    <row r="171" spans="1:27" ht="12.75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</row>
    <row r="172" spans="1:27" ht="12.75" customHeight="1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</row>
    <row r="173" spans="1:27" ht="12.75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</row>
    <row r="174" spans="1:27" ht="12.75" customHeight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</row>
    <row r="175" spans="1:27" ht="12.75" customHeight="1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</row>
    <row r="176" spans="1:27" ht="12.75" customHeigh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</row>
    <row r="177" spans="1:27" ht="12.75" customHeigh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</row>
    <row r="178" spans="1:27" ht="12.75" customHeigh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</row>
    <row r="179" spans="1:27" ht="12.75" customHeigh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</row>
    <row r="180" spans="1:27" ht="12.75" customHeigh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</row>
    <row r="181" spans="1:27" ht="12.75" customHeigh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</row>
    <row r="182" spans="1:27" ht="12.75" customHeigh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</row>
    <row r="183" spans="1:27" ht="12.75" customHeigh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</row>
    <row r="184" spans="1:27" ht="12.75" customHeigh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</row>
    <row r="185" spans="1:27" ht="12.75" customHeigh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</row>
    <row r="186" spans="1:27" ht="12.75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</row>
    <row r="187" spans="1:27" ht="12.75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</row>
    <row r="188" spans="1:27" ht="12.75" customHeigh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</row>
    <row r="189" spans="1:27" ht="12.75" customHeigh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</row>
    <row r="190" spans="1:27" ht="12.75" customHeigh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</row>
    <row r="191" spans="1:27" ht="12.75" customHeigh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</row>
    <row r="192" spans="1:27" ht="12.75" customHeigh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</row>
    <row r="193" spans="1:27" ht="12.75" customHeigh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</row>
    <row r="194" spans="1:27" ht="12.75" customHeigh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</row>
    <row r="195" spans="1:27" ht="12.75" customHeigh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</row>
    <row r="196" spans="1:27" ht="12.75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</row>
    <row r="197" spans="1:27" ht="12.75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</row>
    <row r="198" spans="1:27" ht="12.75" customHeigh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</row>
    <row r="199" spans="1:27" ht="12.75" customHeigh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</row>
    <row r="200" spans="1:27" ht="12.75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</row>
    <row r="201" spans="1:27" ht="12.75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</row>
    <row r="202" spans="1:27" ht="12.75" customHeigh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</row>
    <row r="203" spans="1:27" ht="12.75" customHeigh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</row>
    <row r="204" spans="1:27" ht="12.75" customHeigh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</row>
    <row r="205" spans="1:27" ht="12.75" customHeigh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</row>
    <row r="206" spans="1:27" ht="12.75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</row>
    <row r="207" spans="1:27" ht="12.75" customHeigh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</row>
    <row r="208" spans="1:27" ht="12.75" customHeigh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</row>
    <row r="209" spans="1:27" ht="12.75" customHeigh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</row>
    <row r="210" spans="1:27" ht="12.7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</row>
    <row r="211" spans="1:27" ht="12.75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</row>
    <row r="212" spans="1:27" ht="12.75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</row>
    <row r="213" spans="1:27" ht="12.75" customHeigh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</row>
    <row r="214" spans="1:27" ht="12.75" customHeigh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</row>
    <row r="215" spans="1:27" ht="12.75" customHeigh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</row>
    <row r="216" spans="1:27" ht="12.75" customHeigh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</row>
    <row r="217" spans="1:27" ht="12.75" customHeigh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</row>
    <row r="218" spans="1:27" ht="12.75" customHeigh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</row>
    <row r="219" spans="1:27" ht="12.75" customHeigh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</row>
    <row r="220" spans="1:27" ht="12.75" customHeigh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</row>
    <row r="221" spans="1:27" ht="12.75" customHeigh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</row>
    <row r="222" spans="1:27" ht="12.75" customHeigh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</row>
    <row r="223" spans="1:27" ht="12.75" customHeight="1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</row>
    <row r="224" spans="1:27" ht="12.75" customHeight="1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</row>
    <row r="225" spans="1:27" ht="12.75" customHeight="1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</row>
    <row r="226" spans="1:27" ht="12.75" customHeight="1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</row>
    <row r="227" spans="1:27" ht="12.75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</row>
    <row r="228" spans="1:27" ht="12.75" customHeight="1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</row>
    <row r="229" spans="1:27" ht="12.75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</row>
    <row r="230" spans="1:27" ht="12.75" customHeight="1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</row>
    <row r="231" spans="1:27" ht="12.75" customHeight="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</row>
    <row r="232" spans="1:27" ht="12.75" customHeight="1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</row>
    <row r="233" spans="1:27" ht="12.75" customHeight="1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</row>
    <row r="234" spans="1:27" ht="12.75" customHeight="1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</row>
    <row r="235" spans="1:27" ht="12.75" customHeight="1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</row>
    <row r="236" spans="1:27" ht="12.75" customHeight="1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</row>
    <row r="237" spans="1:27" ht="12.75" customHeight="1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</row>
    <row r="238" spans="1:27" ht="12.75" customHeight="1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</row>
    <row r="239" spans="1:27" ht="12.75" customHeight="1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</row>
    <row r="240" spans="1:27" ht="12.75" customHeight="1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</row>
    <row r="241" spans="1:27" ht="12.75" customHeight="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</row>
    <row r="242" spans="1:27" ht="12.75" customHeight="1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</row>
    <row r="243" spans="1:27" ht="12.75" customHeight="1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</row>
    <row r="244" spans="1:27" ht="12.75" customHeight="1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</row>
    <row r="245" spans="1:27" ht="12.75" customHeight="1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</row>
    <row r="246" spans="1:27" ht="12.75" customHeight="1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</row>
    <row r="247" spans="1:27" ht="12.75" customHeight="1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</row>
    <row r="248" spans="1:27" ht="12.75" customHeight="1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</row>
    <row r="249" spans="1:27" ht="12.75" customHeight="1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</row>
    <row r="250" spans="1:27" ht="12.75" customHeight="1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</row>
    <row r="251" spans="1:27" ht="12.75" customHeight="1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</row>
    <row r="252" spans="1:27" ht="12.75" customHeight="1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</row>
    <row r="253" spans="1:27" ht="12.75" customHeight="1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</row>
    <row r="254" spans="1:27" ht="12.75" customHeight="1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</row>
    <row r="255" spans="1:27" ht="12.75" customHeight="1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</row>
    <row r="256" spans="1:27" ht="12.75" customHeight="1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</row>
    <row r="257" spans="1:27" ht="12.75" customHeight="1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</row>
    <row r="258" spans="1:27" ht="12.75" customHeight="1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</row>
    <row r="259" spans="1:27" ht="12.75" customHeight="1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</row>
    <row r="260" spans="1:27" ht="12.75" customHeight="1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</row>
    <row r="261" spans="1:27" ht="12.75" customHeight="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</row>
    <row r="262" spans="1:27" ht="12.75" customHeight="1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</row>
    <row r="263" spans="1:27" ht="12.75" customHeight="1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</row>
    <row r="264" spans="1:27" ht="12.75" customHeight="1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</row>
    <row r="265" spans="1:27" ht="12.75" customHeight="1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</row>
    <row r="266" spans="1:27" ht="12.75" customHeight="1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</row>
    <row r="267" spans="1:27" ht="12.75" customHeight="1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</row>
    <row r="268" spans="1:27" ht="12.75" customHeight="1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</row>
    <row r="269" spans="1:27" ht="12.75" customHeight="1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</row>
    <row r="270" spans="1:27" ht="12.75" customHeight="1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</row>
    <row r="271" spans="1:27" ht="12.75" customHeight="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</row>
    <row r="272" spans="1:27" ht="12.75" customHeight="1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</row>
    <row r="273" spans="1:27" ht="12.75" customHeight="1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</row>
    <row r="274" spans="1:27" ht="12.75" customHeight="1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</row>
    <row r="275" spans="1:27" ht="12.75" customHeight="1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</row>
    <row r="276" spans="1:27" ht="12.75" customHeight="1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</row>
    <row r="277" spans="1:27" ht="12.75" customHeight="1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</row>
    <row r="278" spans="1:27" ht="12.75" customHeight="1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</row>
    <row r="279" spans="1:27" ht="12.75" customHeight="1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</row>
    <row r="280" spans="1:27" ht="12.75" customHeight="1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</row>
    <row r="281" spans="1:27" ht="12.75" customHeight="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</row>
    <row r="282" spans="1:27" ht="12.75" customHeight="1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</row>
    <row r="283" spans="1:27" ht="12.75" customHeight="1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</row>
    <row r="284" spans="1:27" ht="12.75" customHeight="1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</row>
    <row r="285" spans="1:27" ht="12.75" customHeight="1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</row>
    <row r="286" spans="1:27" ht="12.75" customHeight="1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</row>
    <row r="287" spans="1:27" ht="12.75" customHeight="1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</row>
    <row r="288" spans="1:27" ht="12.75" customHeight="1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</row>
    <row r="289" spans="1:27" ht="12.75" customHeight="1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</row>
    <row r="290" spans="1:27" ht="12.75" customHeight="1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</row>
    <row r="291" spans="1:27" ht="12.75" customHeight="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</row>
    <row r="292" spans="1:27" ht="12.75" customHeight="1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</row>
    <row r="293" spans="1:27" ht="12.75" customHeight="1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</row>
    <row r="294" spans="1:27" ht="12.75" customHeight="1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</row>
    <row r="295" spans="1:27" ht="12.75" customHeight="1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</row>
    <row r="296" spans="1:27" ht="12.75" customHeight="1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</row>
    <row r="297" spans="1:27" ht="12.75" customHeight="1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</row>
    <row r="298" spans="1:27" ht="12.75" customHeight="1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</row>
    <row r="299" spans="1:27" ht="12.75" customHeight="1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</row>
    <row r="300" spans="1:27" ht="12.75" customHeight="1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</row>
    <row r="301" spans="1:27" ht="12.75" customHeight="1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</row>
    <row r="302" spans="1:27" ht="12.75" customHeight="1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</row>
    <row r="303" spans="1:27" ht="12.75" customHeight="1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</row>
    <row r="304" spans="1:27" ht="12.75" customHeight="1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</row>
    <row r="305" spans="1:27" ht="12.75" customHeight="1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</row>
    <row r="306" spans="1:27" ht="12.75" customHeight="1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</row>
    <row r="307" spans="1:27" ht="12.75" customHeight="1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</row>
    <row r="308" spans="1:27" ht="12.75" customHeight="1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</row>
    <row r="309" spans="1:27" ht="12.75" customHeight="1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</row>
    <row r="310" spans="1:27" ht="12.75" customHeight="1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</row>
    <row r="311" spans="1:27" ht="12.75" customHeight="1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</row>
    <row r="312" spans="1:27" ht="12.75" customHeight="1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</row>
    <row r="313" spans="1:27" ht="12.75" customHeight="1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</row>
    <row r="314" spans="1:27" ht="12.75" customHeight="1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</row>
    <row r="315" spans="1:27" ht="12.75" customHeight="1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</row>
    <row r="316" spans="1:27" ht="12.75" customHeight="1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</row>
    <row r="317" spans="1:27" ht="12.75" customHeight="1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</row>
    <row r="318" spans="1:27" ht="12.75" customHeight="1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</row>
    <row r="319" spans="1:27" ht="12.75" customHeight="1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</row>
    <row r="320" spans="1:27" ht="12.75" customHeight="1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</row>
    <row r="321" spans="1:27" ht="12.75" customHeight="1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</row>
    <row r="322" spans="1:27" ht="12.75" customHeight="1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</row>
    <row r="323" spans="1:27" ht="12.75" customHeight="1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</row>
    <row r="324" spans="1:27" ht="12.75" customHeight="1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</row>
    <row r="325" spans="1:27" ht="12.75" customHeight="1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</row>
    <row r="326" spans="1:27" ht="12.75" customHeight="1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</row>
    <row r="327" spans="1:27" ht="12.75" customHeight="1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</row>
    <row r="328" spans="1:27" ht="12.75" customHeight="1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</row>
    <row r="329" spans="1:27" ht="12.75" customHeight="1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</row>
    <row r="330" spans="1:27" ht="12.75" customHeight="1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</row>
    <row r="331" spans="1:27" ht="12.75" customHeight="1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</row>
    <row r="332" spans="1:27" ht="12.75" customHeight="1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</row>
    <row r="333" spans="1:27" ht="12.75" customHeight="1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</row>
    <row r="334" spans="1:27" ht="12.75" customHeight="1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</row>
    <row r="335" spans="1:27" ht="12.75" customHeight="1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</row>
    <row r="336" spans="1:27" ht="12.75" customHeight="1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</row>
    <row r="337" spans="1:27" ht="12.75" customHeight="1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</row>
    <row r="338" spans="1:27" ht="12.75" customHeight="1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</row>
    <row r="339" spans="1:27" ht="12.75" customHeight="1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</row>
    <row r="340" spans="1:27" ht="12.75" customHeight="1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</row>
    <row r="341" spans="1:27" ht="12.75" customHeight="1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</row>
    <row r="342" spans="1:27" ht="12.75" customHeight="1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</row>
    <row r="343" spans="1:27" ht="12.75" customHeight="1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</row>
    <row r="344" spans="1:27" ht="12.75" customHeight="1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</row>
    <row r="345" spans="1:27" ht="12.75" customHeight="1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</row>
    <row r="346" spans="1:27" ht="12.75" customHeight="1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</row>
    <row r="347" spans="1:27" ht="12.75" customHeight="1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</row>
    <row r="348" spans="1:27" ht="12.75" customHeight="1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</row>
    <row r="349" spans="1:27" ht="12.75" customHeight="1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</row>
    <row r="350" spans="1:27" ht="12.75" customHeight="1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</row>
    <row r="351" spans="1:27" ht="12.75" customHeight="1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</row>
    <row r="352" spans="1:27" ht="12.75" customHeight="1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</row>
    <row r="353" spans="1:27" ht="12.75" customHeight="1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</row>
    <row r="354" spans="1:27" ht="12.75" customHeight="1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</row>
    <row r="355" spans="1:27" ht="12.75" customHeight="1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</row>
    <row r="356" spans="1:27" ht="12.75" customHeight="1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</row>
    <row r="357" spans="1:27" ht="12.75" customHeight="1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</row>
    <row r="358" spans="1:27" ht="12.75" customHeight="1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</row>
    <row r="359" spans="1:27" ht="12.75" customHeight="1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</row>
    <row r="360" spans="1:27" ht="12.75" customHeight="1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</row>
    <row r="361" spans="1:27" ht="12.75" customHeight="1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</row>
    <row r="362" spans="1:27" ht="12.75" customHeight="1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</row>
    <row r="363" spans="1:27" ht="12.75" customHeight="1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</row>
    <row r="364" spans="1:27" ht="12.75" customHeight="1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</row>
    <row r="365" spans="1:27" ht="12.75" customHeight="1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</row>
    <row r="366" spans="1:27" ht="12.75" customHeight="1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</row>
    <row r="367" spans="1:27" ht="12.75" customHeight="1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</row>
    <row r="368" spans="1:27" ht="12.75" customHeight="1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</row>
    <row r="369" spans="1:27" ht="12.75" customHeight="1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</row>
    <row r="370" spans="1:27" ht="12.75" customHeight="1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</row>
    <row r="371" spans="1:27" ht="12.75" customHeight="1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</row>
    <row r="372" spans="1:27" ht="12.75" customHeight="1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</row>
    <row r="373" spans="1:27" ht="12.75" customHeight="1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</row>
    <row r="374" spans="1:27" ht="12.75" customHeight="1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</row>
    <row r="375" spans="1:27" ht="12.75" customHeight="1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</row>
    <row r="376" spans="1:27" ht="12.75" customHeight="1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</row>
    <row r="377" spans="1:27" ht="12.75" customHeight="1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</row>
    <row r="378" spans="1:27" ht="12.75" customHeight="1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</row>
    <row r="379" spans="1:27" ht="12.75" customHeight="1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</row>
    <row r="380" spans="1:27" ht="12.75" customHeight="1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</row>
    <row r="381" spans="1:27" ht="12.75" customHeight="1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</row>
    <row r="382" spans="1:27" ht="12.75" customHeight="1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</row>
    <row r="383" spans="1:27" ht="12.75" customHeight="1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</row>
    <row r="384" spans="1:27" ht="12.75" customHeight="1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</row>
    <row r="385" spans="1:27" ht="12.75" customHeight="1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</row>
    <row r="386" spans="1:27" ht="12.75" customHeight="1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</row>
    <row r="387" spans="1:27" ht="12.75" customHeight="1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</row>
    <row r="388" spans="1:27" ht="12.75" customHeight="1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</row>
    <row r="389" spans="1:27" ht="12.75" customHeight="1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</row>
    <row r="390" spans="1:27" ht="12.75" customHeight="1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</row>
    <row r="391" spans="1:27" ht="12.75" customHeight="1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</row>
    <row r="392" spans="1:27" ht="12.75" customHeight="1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</row>
    <row r="393" spans="1:27" ht="12.75" customHeight="1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</row>
    <row r="394" spans="1:27" ht="12.75" customHeight="1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</row>
    <row r="395" spans="1:27" ht="12.75" customHeight="1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</row>
    <row r="396" spans="1:27" ht="12.75" customHeight="1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</row>
    <row r="397" spans="1:27" ht="12.75" customHeight="1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</row>
    <row r="398" spans="1:27" ht="12.75" customHeight="1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</row>
    <row r="399" spans="1:27" ht="12.75" customHeight="1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</row>
    <row r="400" spans="1:27" ht="12.75" customHeight="1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</row>
    <row r="401" spans="1:27" ht="12.75" customHeight="1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</row>
    <row r="402" spans="1:27" ht="12.75" customHeight="1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</row>
    <row r="403" spans="1:27" ht="12.75" customHeight="1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</row>
    <row r="404" spans="1:27" ht="12.75" customHeight="1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</row>
    <row r="405" spans="1:27" ht="12.75" customHeight="1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</row>
    <row r="406" spans="1:27" ht="12.75" customHeight="1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</row>
    <row r="407" spans="1:27" ht="12.75" customHeight="1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</row>
    <row r="408" spans="1:27" ht="12.75" customHeight="1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</row>
    <row r="409" spans="1:27" ht="12.75" customHeight="1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</row>
    <row r="410" spans="1:27" ht="12.75" customHeight="1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</row>
    <row r="411" spans="1:27" ht="12.75" customHeight="1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</row>
    <row r="412" spans="1:27" ht="12.75" customHeight="1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</row>
    <row r="413" spans="1:27" ht="12.75" customHeight="1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</row>
    <row r="414" spans="1:27" ht="12.75" customHeight="1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</row>
    <row r="415" spans="1:27" ht="12.75" customHeight="1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</row>
    <row r="416" spans="1:27" ht="12.75" customHeight="1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</row>
    <row r="417" spans="1:27" ht="12.75" customHeight="1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</row>
    <row r="418" spans="1:27" ht="12.75" customHeight="1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</row>
    <row r="419" spans="1:27" ht="12.75" customHeight="1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</row>
    <row r="420" spans="1:27" ht="12.75" customHeight="1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</row>
    <row r="421" spans="1:27" ht="12.75" customHeight="1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</row>
    <row r="422" spans="1:27" ht="12.75" customHeight="1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</row>
    <row r="423" spans="1:27" ht="12.75" customHeight="1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</row>
    <row r="424" spans="1:27" ht="12.75" customHeight="1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</row>
    <row r="425" spans="1:27" ht="12.75" customHeight="1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</row>
    <row r="426" spans="1:27" ht="12.75" customHeight="1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</row>
    <row r="427" spans="1:27" ht="12.75" customHeight="1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</row>
    <row r="428" spans="1:27" ht="12.75" customHeight="1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</row>
    <row r="429" spans="1:27" ht="12.75" customHeight="1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</row>
    <row r="430" spans="1:27" ht="12.75" customHeight="1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</row>
    <row r="431" spans="1:27" ht="12.75" customHeight="1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</row>
    <row r="432" spans="1:27" ht="12.75" customHeight="1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</row>
    <row r="433" spans="1:27" ht="12.75" customHeight="1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</row>
    <row r="434" spans="1:27" ht="12.75" customHeight="1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</row>
    <row r="435" spans="1:27" ht="12.75" customHeight="1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</row>
    <row r="436" spans="1:27" ht="12.75" customHeight="1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</row>
    <row r="437" spans="1:27" ht="12.75" customHeight="1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</row>
    <row r="438" spans="1:27" ht="12.75" customHeight="1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</row>
    <row r="439" spans="1:27" ht="12.75" customHeight="1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</row>
    <row r="440" spans="1:27" ht="12.75" customHeight="1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</row>
    <row r="441" spans="1:27" ht="12.75" customHeight="1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</row>
    <row r="442" spans="1:27" ht="12.75" customHeight="1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</row>
    <row r="443" spans="1:27" ht="12.75" customHeight="1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</row>
    <row r="444" spans="1:27" ht="12.75" customHeight="1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</row>
    <row r="445" spans="1:27" ht="12.75" customHeight="1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</row>
    <row r="446" spans="1:27" ht="12.75" customHeight="1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</row>
    <row r="447" spans="1:27" ht="12.75" customHeight="1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</row>
    <row r="448" spans="1:27" ht="12.75" customHeight="1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</row>
    <row r="449" spans="1:27" ht="12.75" customHeight="1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</row>
    <row r="450" spans="1:27" ht="12.75" customHeight="1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</row>
    <row r="451" spans="1:27" ht="12.75" customHeight="1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</row>
    <row r="452" spans="1:27" ht="12.75" customHeight="1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</row>
    <row r="453" spans="1:27" ht="12.75" customHeight="1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</row>
    <row r="454" spans="1:27" ht="12.75" customHeight="1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</row>
    <row r="455" spans="1:27" ht="12.75" customHeight="1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</row>
    <row r="456" spans="1:27" ht="12.75" customHeight="1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</row>
    <row r="457" spans="1:27" ht="12.75" customHeight="1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</row>
    <row r="458" spans="1:27" ht="12.75" customHeight="1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</row>
    <row r="459" spans="1:27" ht="12.75" customHeight="1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</row>
    <row r="460" spans="1:27" ht="12.75" customHeight="1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</row>
    <row r="461" spans="1:27" ht="12.75" customHeight="1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</row>
    <row r="462" spans="1:27" ht="12.75" customHeight="1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</row>
    <row r="463" spans="1:27" ht="12.75" customHeight="1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</row>
    <row r="464" spans="1:27" ht="12.75" customHeight="1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</row>
    <row r="465" spans="1:27" ht="12.75" customHeight="1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</row>
    <row r="466" spans="1:27" ht="12.75" customHeight="1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</row>
    <row r="467" spans="1:27" ht="12.75" customHeight="1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</row>
    <row r="468" spans="1:27" ht="12.75" customHeight="1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</row>
    <row r="469" spans="1:27" ht="12.75" customHeight="1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</row>
    <row r="470" spans="1:27" ht="12.75" customHeight="1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</row>
    <row r="471" spans="1:27" ht="12.75" customHeight="1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</row>
    <row r="472" spans="1:27" ht="12.75" customHeight="1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</row>
    <row r="473" spans="1:27" ht="12.75" customHeight="1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</row>
    <row r="474" spans="1:27" ht="12.75" customHeight="1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</row>
    <row r="475" spans="1:27" ht="12.75" customHeight="1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</row>
    <row r="476" spans="1:27" ht="12.75" customHeight="1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</row>
    <row r="477" spans="1:27" ht="12.75" customHeight="1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</row>
    <row r="478" spans="1:27" ht="12.75" customHeight="1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</row>
    <row r="479" spans="1:27" ht="12.75" customHeight="1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</row>
    <row r="480" spans="1:27" ht="12.75" customHeight="1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</row>
    <row r="481" spans="1:27" ht="12.75" customHeight="1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</row>
    <row r="482" spans="1:27" ht="12.75" customHeight="1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</row>
    <row r="483" spans="1:27" ht="12.75" customHeight="1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</row>
    <row r="484" spans="1:27" ht="12.75" customHeight="1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</row>
    <row r="485" spans="1:27" ht="12.75" customHeight="1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</row>
    <row r="486" spans="1:27" ht="12.75" customHeight="1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</row>
    <row r="487" spans="1:27" ht="12.75" customHeight="1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</row>
    <row r="488" spans="1:27" ht="12.75" customHeight="1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</row>
    <row r="489" spans="1:27" ht="12.75" customHeight="1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</row>
    <row r="490" spans="1:27" ht="12.75" customHeight="1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</row>
    <row r="491" spans="1:27" ht="12.75" customHeight="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</row>
    <row r="492" spans="1:27" ht="12.75" customHeight="1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</row>
    <row r="493" spans="1:27" ht="12.75" customHeight="1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</row>
    <row r="494" spans="1:27" ht="12.75" customHeight="1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</row>
    <row r="495" spans="1:27" ht="12.75" customHeight="1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</row>
    <row r="496" spans="1:27" ht="12.75" customHeight="1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</row>
    <row r="497" spans="1:27" ht="12.75" customHeight="1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</row>
    <row r="498" spans="1:27" ht="12.75" customHeight="1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</row>
    <row r="499" spans="1:27" ht="12.75" customHeight="1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</row>
    <row r="500" spans="1:27" ht="12.75" customHeight="1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</row>
    <row r="501" spans="1:27" ht="12.75" customHeight="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</row>
    <row r="502" spans="1:27" ht="12.75" customHeight="1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</row>
    <row r="503" spans="1:27" ht="12.75" customHeight="1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</row>
    <row r="504" spans="1:27" ht="12.75" customHeight="1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</row>
    <row r="505" spans="1:27" ht="12.75" customHeight="1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</row>
    <row r="506" spans="1:27" ht="12.75" customHeight="1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</row>
    <row r="507" spans="1:27" ht="12.75" customHeight="1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</row>
    <row r="508" spans="1:27" ht="12.75" customHeight="1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</row>
    <row r="509" spans="1:27" ht="12.75" customHeight="1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</row>
    <row r="510" spans="1:27" ht="12.75" customHeight="1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</row>
    <row r="511" spans="1:27" ht="12.75" customHeight="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</row>
    <row r="512" spans="1:27" ht="12.75" customHeight="1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</row>
    <row r="513" spans="1:27" ht="12.75" customHeight="1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</row>
    <row r="514" spans="1:27" ht="12.75" customHeight="1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</row>
    <row r="515" spans="1:27" ht="12.75" customHeight="1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</row>
    <row r="516" spans="1:27" ht="12.75" customHeight="1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</row>
    <row r="517" spans="1:27" ht="12.75" customHeight="1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</row>
    <row r="518" spans="1:27" ht="12.75" customHeight="1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</row>
    <row r="519" spans="1:27" ht="12.75" customHeight="1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</row>
    <row r="520" spans="1:27" ht="12.75" customHeight="1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</row>
    <row r="521" spans="1:27" ht="12.75" customHeight="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</row>
    <row r="522" spans="1:27" ht="12.75" customHeight="1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</row>
    <row r="523" spans="1:27" ht="12.75" customHeight="1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</row>
    <row r="524" spans="1:27" ht="12.75" customHeight="1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</row>
    <row r="525" spans="1:27" ht="12.75" customHeight="1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</row>
    <row r="526" spans="1:27" ht="12.75" customHeight="1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</row>
    <row r="527" spans="1:27" ht="12.75" customHeight="1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</row>
    <row r="528" spans="1:27" ht="12.75" customHeight="1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</row>
    <row r="529" spans="1:27" ht="12.75" customHeight="1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</row>
    <row r="530" spans="1:27" ht="12.75" customHeight="1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</row>
    <row r="531" spans="1:27" ht="12.75" customHeight="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</row>
    <row r="532" spans="1:27" ht="12.75" customHeight="1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</row>
    <row r="533" spans="1:27" ht="12.75" customHeight="1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</row>
    <row r="534" spans="1:27" ht="12.75" customHeight="1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</row>
    <row r="535" spans="1:27" ht="12.75" customHeight="1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</row>
    <row r="536" spans="1:27" ht="12.75" customHeight="1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</row>
    <row r="537" spans="1:27" ht="12.75" customHeight="1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</row>
    <row r="538" spans="1:27" ht="12.75" customHeight="1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</row>
    <row r="539" spans="1:27" ht="12.75" customHeight="1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</row>
    <row r="540" spans="1:27" ht="12.75" customHeight="1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</row>
    <row r="541" spans="1:27" ht="12.75" customHeight="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</row>
    <row r="542" spans="1:27" ht="12.75" customHeight="1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</row>
    <row r="543" spans="1:27" ht="12.75" customHeight="1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</row>
    <row r="544" spans="1:27" ht="12.75" customHeight="1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</row>
    <row r="545" spans="1:27" ht="12.75" customHeight="1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</row>
    <row r="546" spans="1:27" ht="12.75" customHeight="1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</row>
    <row r="547" spans="1:27" ht="12.75" customHeight="1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</row>
    <row r="548" spans="1:27" ht="12.75" customHeight="1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</row>
    <row r="549" spans="1:27" ht="12.75" customHeight="1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</row>
    <row r="550" spans="1:27" ht="12.75" customHeight="1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</row>
    <row r="551" spans="1:27" ht="12.75" customHeight="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</row>
    <row r="552" spans="1:27" ht="12.75" customHeight="1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</row>
    <row r="553" spans="1:27" ht="12.75" customHeight="1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</row>
    <row r="554" spans="1:27" ht="12.75" customHeight="1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</row>
    <row r="555" spans="1:27" ht="12.75" customHeight="1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</row>
    <row r="556" spans="1:27" ht="12.75" customHeight="1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</row>
    <row r="557" spans="1:27" ht="12.75" customHeight="1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</row>
    <row r="558" spans="1:27" ht="12.75" customHeight="1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</row>
    <row r="559" spans="1:27" ht="12.75" customHeight="1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</row>
    <row r="560" spans="1:27" ht="12.75" customHeight="1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</row>
    <row r="561" spans="1:27" ht="12.75" customHeight="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</row>
    <row r="562" spans="1:27" ht="12.75" customHeight="1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</row>
    <row r="563" spans="1:27" ht="12.75" customHeight="1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</row>
    <row r="564" spans="1:27" ht="12.75" customHeight="1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</row>
    <row r="565" spans="1:27" ht="12.75" customHeight="1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</row>
    <row r="566" spans="1:27" ht="12.75" customHeight="1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</row>
    <row r="567" spans="1:27" ht="12.75" customHeight="1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</row>
    <row r="568" spans="1:27" ht="12.75" customHeight="1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</row>
    <row r="569" spans="1:27" ht="12.75" customHeight="1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</row>
    <row r="570" spans="1:27" ht="12.75" customHeight="1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</row>
    <row r="571" spans="1:27" ht="12.75" customHeight="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</row>
    <row r="572" spans="1:27" ht="12.75" customHeight="1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</row>
    <row r="573" spans="1:27" ht="12.75" customHeight="1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</row>
    <row r="574" spans="1:27" ht="12.75" customHeight="1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</row>
    <row r="575" spans="1:27" ht="12.75" customHeight="1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</row>
    <row r="576" spans="1:27" ht="12.75" customHeight="1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</row>
    <row r="577" spans="1:27" ht="12.75" customHeight="1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</row>
    <row r="578" spans="1:27" ht="12.75" customHeight="1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</row>
    <row r="579" spans="1:27" ht="12.75" customHeight="1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</row>
    <row r="580" spans="1:27" ht="12.75" customHeight="1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</row>
    <row r="581" spans="1:27" ht="12.75" customHeight="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</row>
    <row r="582" spans="1:27" ht="12.75" customHeight="1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</row>
    <row r="583" spans="1:27" ht="12.75" customHeight="1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</row>
    <row r="584" spans="1:27" ht="12.75" customHeight="1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</row>
    <row r="585" spans="1:27" ht="12.75" customHeight="1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</row>
    <row r="586" spans="1:27" ht="12.75" customHeight="1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</row>
    <row r="587" spans="1:27" ht="12.75" customHeight="1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</row>
    <row r="588" spans="1:27" ht="12.75" customHeight="1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</row>
    <row r="589" spans="1:27" ht="12.75" customHeight="1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</row>
    <row r="590" spans="1:27" ht="12.75" customHeight="1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</row>
    <row r="591" spans="1:27" ht="12.75" customHeight="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</row>
    <row r="592" spans="1:27" ht="12.75" customHeight="1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</row>
    <row r="593" spans="1:27" ht="12.75" customHeight="1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</row>
    <row r="594" spans="1:27" ht="12.75" customHeight="1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</row>
    <row r="595" spans="1:27" ht="12.75" customHeight="1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</row>
    <row r="596" spans="1:27" ht="12.75" customHeight="1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</row>
    <row r="597" spans="1:27" ht="12.75" customHeight="1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</row>
    <row r="598" spans="1:27" ht="12.75" customHeight="1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</row>
    <row r="599" spans="1:27" ht="12.75" customHeight="1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</row>
    <row r="600" spans="1:27" ht="12.75" customHeight="1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</row>
    <row r="601" spans="1:27" ht="12.75" customHeight="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</row>
    <row r="602" spans="1:27" ht="12.75" customHeight="1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</row>
    <row r="603" spans="1:27" ht="12.75" customHeight="1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</row>
    <row r="604" spans="1:27" ht="12.75" customHeight="1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</row>
    <row r="605" spans="1:27" ht="12.75" customHeight="1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</row>
    <row r="606" spans="1:27" ht="12.75" customHeight="1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</row>
    <row r="607" spans="1:27" ht="12.75" customHeight="1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</row>
    <row r="608" spans="1:27" ht="12.75" customHeight="1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</row>
    <row r="609" spans="1:27" ht="12.75" customHeight="1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</row>
    <row r="610" spans="1:27" ht="12.75" customHeight="1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</row>
    <row r="611" spans="1:27" ht="12.75" customHeight="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</row>
    <row r="612" spans="1:27" ht="12.75" customHeight="1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</row>
    <row r="613" spans="1:27" ht="12.75" customHeight="1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</row>
    <row r="614" spans="1:27" ht="12.75" customHeight="1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</row>
    <row r="615" spans="1:27" ht="12.75" customHeight="1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</row>
    <row r="616" spans="1:27" ht="12.75" customHeight="1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</row>
    <row r="617" spans="1:27" ht="12.75" customHeight="1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</row>
    <row r="618" spans="1:27" ht="12.75" customHeight="1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</row>
    <row r="619" spans="1:27" ht="12.75" customHeight="1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</row>
    <row r="620" spans="1:27" ht="12.75" customHeight="1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</row>
    <row r="621" spans="1:27" ht="12.75" customHeight="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</row>
    <row r="622" spans="1:27" ht="12.75" customHeight="1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</row>
    <row r="623" spans="1:27" ht="12.75" customHeight="1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</row>
    <row r="624" spans="1:27" ht="12.75" customHeight="1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</row>
    <row r="625" spans="1:27" ht="12.75" customHeight="1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</row>
    <row r="626" spans="1:27" ht="12.75" customHeight="1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</row>
    <row r="627" spans="1:27" ht="12.75" customHeight="1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</row>
    <row r="628" spans="1:27" ht="12.75" customHeight="1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</row>
    <row r="629" spans="1:27" ht="12.75" customHeight="1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</row>
    <row r="630" spans="1:27" ht="12.75" customHeight="1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</row>
    <row r="631" spans="1:27" ht="12.75" customHeight="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</row>
    <row r="632" spans="1:27" ht="12.75" customHeight="1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</row>
    <row r="633" spans="1:27" ht="12.75" customHeight="1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</row>
    <row r="634" spans="1:27" ht="12.75" customHeight="1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</row>
    <row r="635" spans="1:27" ht="12.75" customHeight="1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</row>
    <row r="636" spans="1:27" ht="12.75" customHeight="1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</row>
    <row r="637" spans="1:27" ht="12.75" customHeight="1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</row>
    <row r="638" spans="1:27" ht="12.75" customHeight="1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</row>
    <row r="639" spans="1:27" ht="12.75" customHeight="1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</row>
    <row r="640" spans="1:27" ht="12.75" customHeight="1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</row>
    <row r="641" spans="1:27" ht="12.75" customHeight="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</row>
    <row r="642" spans="1:27" ht="12.75" customHeight="1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</row>
    <row r="643" spans="1:27" ht="12.75" customHeight="1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</row>
    <row r="644" spans="1:27" ht="12.75" customHeight="1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</row>
    <row r="645" spans="1:27" ht="12.75" customHeight="1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</row>
    <row r="646" spans="1:27" ht="12.75" customHeight="1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</row>
    <row r="647" spans="1:27" ht="12.75" customHeight="1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</row>
    <row r="648" spans="1:27" ht="12.75" customHeight="1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</row>
    <row r="649" spans="1:27" ht="12.75" customHeight="1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</row>
    <row r="650" spans="1:27" ht="12.75" customHeight="1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</row>
    <row r="651" spans="1:27" ht="12.75" customHeight="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</row>
    <row r="652" spans="1:27" ht="12.75" customHeight="1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</row>
    <row r="653" spans="1:27" ht="12.75" customHeight="1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</row>
    <row r="654" spans="1:27" ht="12.75" customHeight="1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</row>
    <row r="655" spans="1:27" ht="12.75" customHeight="1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</row>
    <row r="656" spans="1:27" ht="12.75" customHeight="1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</row>
    <row r="657" spans="1:27" ht="12.75" customHeight="1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</row>
    <row r="658" spans="1:27" ht="12.75" customHeight="1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</row>
    <row r="659" spans="1:27" ht="12.75" customHeight="1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</row>
    <row r="660" spans="1:27" ht="12.75" customHeight="1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</row>
    <row r="661" spans="1:27" ht="12.75" customHeight="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</row>
    <row r="662" spans="1:27" ht="12.75" customHeight="1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</row>
    <row r="663" spans="1:27" ht="12.75" customHeight="1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</row>
    <row r="664" spans="1:27" ht="12.75" customHeight="1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</row>
    <row r="665" spans="1:27" ht="12.75" customHeight="1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</row>
    <row r="666" spans="1:27" ht="12.75" customHeight="1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</row>
    <row r="667" spans="1:27" ht="12.75" customHeight="1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</row>
    <row r="668" spans="1:27" ht="12.75" customHeight="1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</row>
    <row r="669" spans="1:27" ht="12.75" customHeight="1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</row>
    <row r="670" spans="1:27" ht="12.75" customHeight="1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</row>
    <row r="671" spans="1:27" ht="12.75" customHeight="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</row>
    <row r="672" spans="1:27" ht="12.75" customHeight="1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</row>
    <row r="673" spans="1:27" ht="12.75" customHeight="1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</row>
    <row r="674" spans="1:27" ht="12.75" customHeight="1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</row>
    <row r="675" spans="1:27" ht="12.75" customHeight="1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</row>
    <row r="676" spans="1:27" ht="12.75" customHeight="1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</row>
    <row r="677" spans="1:27" ht="12.75" customHeight="1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</row>
    <row r="678" spans="1:27" ht="12.75" customHeight="1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</row>
    <row r="679" spans="1:27" ht="12.75" customHeight="1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</row>
    <row r="680" spans="1:27" ht="12.75" customHeight="1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</row>
    <row r="681" spans="1:27" ht="12.75" customHeight="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</row>
    <row r="682" spans="1:27" ht="12.75" customHeight="1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</row>
    <row r="683" spans="1:27" ht="12.75" customHeight="1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</row>
    <row r="684" spans="1:27" ht="12.75" customHeight="1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</row>
    <row r="685" spans="1:27" ht="12.75" customHeight="1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</row>
    <row r="686" spans="1:27" ht="12.75" customHeight="1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</row>
    <row r="687" spans="1:27" ht="12.75" customHeight="1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</row>
    <row r="688" spans="1:27" ht="12.75" customHeight="1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</row>
    <row r="689" spans="1:27" ht="12.75" customHeight="1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</row>
    <row r="690" spans="1:27" ht="12.75" customHeight="1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</row>
    <row r="691" spans="1:27" ht="12.75" customHeight="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</row>
    <row r="692" spans="1:27" ht="12.75" customHeight="1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</row>
    <row r="693" spans="1:27" ht="12.75" customHeight="1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</row>
    <row r="694" spans="1:27" ht="12.75" customHeight="1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</row>
    <row r="695" spans="1:27" ht="12.75" customHeight="1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</row>
    <row r="696" spans="1:27" ht="12.75" customHeight="1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</row>
    <row r="697" spans="1:27" ht="12.75" customHeight="1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</row>
    <row r="698" spans="1:27" ht="12.75" customHeight="1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</row>
    <row r="699" spans="1:27" ht="12.75" customHeight="1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</row>
    <row r="700" spans="1:27" ht="12.75" customHeight="1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</row>
    <row r="701" spans="1:27" ht="12.75" customHeight="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</row>
    <row r="702" spans="1:27" ht="12.75" customHeight="1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</row>
    <row r="703" spans="1:27" ht="12.75" customHeight="1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</row>
    <row r="704" spans="1:27" ht="12.75" customHeight="1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</row>
    <row r="705" spans="1:27" ht="12.75" customHeight="1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</row>
    <row r="706" spans="1:27" ht="12.75" customHeight="1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</row>
    <row r="707" spans="1:27" ht="12.75" customHeight="1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</row>
    <row r="708" spans="1:27" ht="12.75" customHeight="1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</row>
    <row r="709" spans="1:27" ht="12.75" customHeight="1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</row>
    <row r="710" spans="1:27" ht="12.75" customHeight="1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</row>
    <row r="711" spans="1:27" ht="12.75" customHeight="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</row>
    <row r="712" spans="1:27" ht="12.75" customHeight="1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</row>
    <row r="713" spans="1:27" ht="12.75" customHeight="1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</row>
    <row r="714" spans="1:27" ht="12.75" customHeight="1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</row>
    <row r="715" spans="1:27" ht="12.75" customHeight="1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</row>
    <row r="716" spans="1:27" ht="12.75" customHeight="1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</row>
    <row r="717" spans="1:27" ht="12.75" customHeight="1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</row>
    <row r="718" spans="1:27" ht="12.75" customHeight="1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</row>
    <row r="719" spans="1:27" ht="12.75" customHeight="1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</row>
    <row r="720" spans="1:27" ht="12.75" customHeight="1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</row>
    <row r="721" spans="1:27" ht="12.75" customHeight="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</row>
    <row r="722" spans="1:27" ht="12.75" customHeight="1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</row>
    <row r="723" spans="1:27" ht="12.75" customHeight="1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</row>
    <row r="724" spans="1:27" ht="12.75" customHeight="1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</row>
    <row r="725" spans="1:27" ht="12.75" customHeight="1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</row>
    <row r="726" spans="1:27" ht="12.75" customHeight="1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</row>
    <row r="727" spans="1:27" ht="12.75" customHeight="1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</row>
    <row r="728" spans="1:27" ht="12.75" customHeight="1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</row>
    <row r="729" spans="1:27" ht="12.75" customHeight="1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</row>
    <row r="730" spans="1:27" ht="12.75" customHeight="1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</row>
    <row r="731" spans="1:27" ht="12.75" customHeight="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</row>
    <row r="732" spans="1:27" ht="12.75" customHeight="1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</row>
    <row r="733" spans="1:27" ht="12.75" customHeight="1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</row>
    <row r="734" spans="1:27" ht="12.75" customHeight="1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</row>
    <row r="735" spans="1:27" ht="12.75" customHeight="1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</row>
    <row r="736" spans="1:27" ht="12.75" customHeight="1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</row>
    <row r="737" spans="1:27" ht="12.75" customHeight="1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</row>
    <row r="738" spans="1:27" ht="12.75" customHeight="1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</row>
    <row r="739" spans="1:27" ht="12.75" customHeight="1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</row>
    <row r="740" spans="1:27" ht="12.75" customHeight="1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</row>
    <row r="741" spans="1:27" ht="12.75" customHeight="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</row>
    <row r="742" spans="1:27" ht="12.75" customHeight="1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</row>
    <row r="743" spans="1:27" ht="12.75" customHeight="1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</row>
    <row r="744" spans="1:27" ht="12.75" customHeight="1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</row>
    <row r="745" spans="1:27" ht="12.75" customHeight="1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</row>
    <row r="746" spans="1:27" ht="12.75" customHeight="1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</row>
    <row r="747" spans="1:27" ht="12.75" customHeight="1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</row>
    <row r="748" spans="1:27" ht="12.75" customHeight="1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</row>
    <row r="749" spans="1:27" ht="12.75" customHeight="1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</row>
    <row r="750" spans="1:27" ht="12.75" customHeight="1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</row>
    <row r="751" spans="1:27" ht="12.75" customHeight="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</row>
    <row r="752" spans="1:27" ht="12.75" customHeight="1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</row>
    <row r="753" spans="1:27" ht="12.75" customHeight="1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</row>
    <row r="754" spans="1:27" ht="12.75" customHeight="1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</row>
    <row r="755" spans="1:27" ht="12.75" customHeight="1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</row>
    <row r="756" spans="1:27" ht="12.75" customHeight="1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</row>
    <row r="757" spans="1:27" ht="12.75" customHeight="1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</row>
    <row r="758" spans="1:27" ht="12.75" customHeight="1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</row>
    <row r="759" spans="1:27" ht="12.75" customHeight="1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</row>
    <row r="760" spans="1:27" ht="12.75" customHeight="1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</row>
    <row r="761" spans="1:27" ht="12.75" customHeight="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</row>
    <row r="762" spans="1:27" ht="12.75" customHeight="1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</row>
    <row r="763" spans="1:27" ht="12.75" customHeight="1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</row>
    <row r="764" spans="1:27" ht="12.75" customHeight="1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</row>
    <row r="765" spans="1:27" ht="12.75" customHeight="1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</row>
    <row r="766" spans="1:27" ht="12.75" customHeight="1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</row>
    <row r="767" spans="1:27" ht="12.75" customHeight="1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</row>
    <row r="768" spans="1:27" ht="12.75" customHeight="1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</row>
    <row r="769" spans="1:27" ht="12.75" customHeight="1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</row>
    <row r="770" spans="1:27" ht="12.75" customHeight="1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</row>
    <row r="771" spans="1:27" ht="12.75" customHeight="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</row>
    <row r="772" spans="1:27" ht="12.75" customHeight="1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</row>
    <row r="773" spans="1:27" ht="12.75" customHeight="1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</row>
    <row r="774" spans="1:27" ht="12.75" customHeight="1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</row>
    <row r="775" spans="1:27" ht="12.75" customHeight="1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</row>
    <row r="776" spans="1:27" ht="12.75" customHeight="1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</row>
    <row r="777" spans="1:27" ht="12.75" customHeight="1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</row>
    <row r="778" spans="1:27" ht="12.75" customHeight="1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</row>
    <row r="779" spans="1:27" ht="12.75" customHeight="1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</row>
    <row r="780" spans="1:27" ht="12.75" customHeight="1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</row>
    <row r="781" spans="1:27" ht="12.75" customHeight="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</row>
    <row r="782" spans="1:27" ht="12.75" customHeight="1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</row>
    <row r="783" spans="1:27" ht="12.75" customHeight="1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</row>
    <row r="784" spans="1:27" ht="12.75" customHeight="1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</row>
    <row r="785" spans="1:27" ht="12.75" customHeight="1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</row>
    <row r="786" spans="1:27" ht="12.75" customHeight="1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</row>
    <row r="787" spans="1:27" ht="12.75" customHeight="1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</row>
    <row r="788" spans="1:27" ht="12.75" customHeight="1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</row>
    <row r="789" spans="1:27" ht="12.75" customHeight="1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</row>
    <row r="790" spans="1:27" ht="12.75" customHeight="1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</row>
    <row r="791" spans="1:27" ht="12.75" customHeight="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</row>
    <row r="792" spans="1:27" ht="12.75" customHeight="1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</row>
    <row r="793" spans="1:27" ht="12.75" customHeight="1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</row>
    <row r="794" spans="1:27" ht="12.75" customHeight="1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</row>
    <row r="795" spans="1:27" ht="12.75" customHeight="1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</row>
    <row r="796" spans="1:27" ht="12.75" customHeight="1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</row>
    <row r="797" spans="1:27" ht="12.75" customHeight="1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</row>
    <row r="798" spans="1:27" ht="12.75" customHeight="1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</row>
    <row r="799" spans="1:27" ht="12.75" customHeight="1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</row>
    <row r="800" spans="1:27" ht="12.75" customHeight="1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</row>
    <row r="801" spans="1:27" ht="12.75" customHeight="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</row>
    <row r="802" spans="1:27" ht="12.75" customHeight="1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</row>
    <row r="803" spans="1:27" ht="12.75" customHeight="1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</row>
    <row r="804" spans="1:27" ht="12.75" customHeight="1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</row>
    <row r="805" spans="1:27" ht="12.75" customHeight="1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</row>
    <row r="806" spans="1:27" ht="12.75" customHeight="1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</row>
    <row r="807" spans="1:27" ht="12.75" customHeight="1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</row>
    <row r="808" spans="1:27" ht="12.75" customHeight="1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</row>
    <row r="809" spans="1:27" ht="12.75" customHeight="1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</row>
    <row r="810" spans="1:27" ht="12.75" customHeight="1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</row>
    <row r="811" spans="1:27" ht="12.75" customHeight="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</row>
    <row r="812" spans="1:27" ht="12.75" customHeight="1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</row>
    <row r="813" spans="1:27" ht="12.75" customHeight="1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</row>
    <row r="814" spans="1:27" ht="12.75" customHeight="1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</row>
    <row r="815" spans="1:27" ht="12.75" customHeight="1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</row>
    <row r="816" spans="1:27" ht="12.75" customHeight="1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</row>
    <row r="817" spans="1:27" ht="12.75" customHeight="1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</row>
    <row r="818" spans="1:27" ht="12.75" customHeight="1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</row>
    <row r="819" spans="1:27" ht="12.75" customHeight="1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</row>
    <row r="820" spans="1:27" ht="12.75" customHeight="1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</row>
    <row r="821" spans="1:27" ht="12.75" customHeight="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</row>
    <row r="822" spans="1:27" ht="12.75" customHeight="1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</row>
    <row r="823" spans="1:27" ht="12.75" customHeight="1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</row>
    <row r="824" spans="1:27" ht="12.75" customHeight="1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</row>
    <row r="825" spans="1:27" ht="12.75" customHeight="1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</row>
    <row r="826" spans="1:27" ht="12.75" customHeight="1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</row>
    <row r="827" spans="1:27" ht="12.75" customHeight="1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</row>
    <row r="828" spans="1:27" ht="12.75" customHeight="1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</row>
    <row r="829" spans="1:27" ht="12.75" customHeight="1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</row>
    <row r="830" spans="1:27" ht="12.75" customHeight="1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</row>
    <row r="831" spans="1:27" ht="12.75" customHeight="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</row>
    <row r="832" spans="1:27" ht="12.75" customHeight="1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</row>
    <row r="833" spans="1:27" ht="12.75" customHeight="1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</row>
    <row r="834" spans="1:27" ht="12.75" customHeight="1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</row>
    <row r="835" spans="1:27" ht="12.75" customHeight="1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</row>
    <row r="836" spans="1:27" ht="12.75" customHeight="1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</row>
    <row r="837" spans="1:27" ht="12.75" customHeight="1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</row>
    <row r="838" spans="1:27" ht="12.75" customHeight="1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</row>
    <row r="839" spans="1:27" ht="12.75" customHeight="1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</row>
    <row r="840" spans="1:27" ht="12.75" customHeight="1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</row>
    <row r="841" spans="1:27" ht="12.75" customHeight="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</row>
    <row r="842" spans="1:27" ht="12.75" customHeight="1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</row>
    <row r="843" spans="1:27" ht="12.75" customHeight="1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</row>
    <row r="844" spans="1:27" ht="12.75" customHeight="1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</row>
    <row r="845" spans="1:27" ht="12.75" customHeight="1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</row>
    <row r="846" spans="1:27" ht="12.75" customHeight="1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</row>
    <row r="847" spans="1:27" ht="12.75" customHeight="1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</row>
    <row r="848" spans="1:27" ht="12.75" customHeight="1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</row>
    <row r="849" spans="1:27" ht="12.75" customHeight="1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</row>
    <row r="850" spans="1:27" ht="12.75" customHeight="1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</row>
    <row r="851" spans="1:27" ht="12.75" customHeight="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</row>
    <row r="852" spans="1:27" ht="12.75" customHeight="1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</row>
    <row r="853" spans="1:27" ht="12.75" customHeight="1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</row>
    <row r="854" spans="1:27" ht="12.75" customHeight="1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</row>
    <row r="855" spans="1:27" ht="12.75" customHeight="1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</row>
    <row r="856" spans="1:27" ht="12.75" customHeight="1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</row>
    <row r="857" spans="1:27" ht="12.75" customHeight="1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</row>
    <row r="858" spans="1:27" ht="12.75" customHeight="1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</row>
    <row r="859" spans="1:27" ht="12.75" customHeight="1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</row>
    <row r="860" spans="1:27" ht="12.75" customHeight="1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</row>
    <row r="861" spans="1:27" ht="12.75" customHeight="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</row>
    <row r="862" spans="1:27" ht="12.75" customHeight="1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</row>
    <row r="863" spans="1:27" ht="12.75" customHeight="1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</row>
    <row r="864" spans="1:27" ht="12.75" customHeight="1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</row>
    <row r="865" spans="1:27" ht="12.75" customHeight="1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</row>
    <row r="866" spans="1:27" ht="12.75" customHeight="1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</row>
    <row r="867" spans="1:27" ht="12.75" customHeight="1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</row>
    <row r="868" spans="1:27" ht="12.75" customHeight="1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</row>
    <row r="869" spans="1:27" ht="12.75" customHeight="1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</row>
    <row r="870" spans="1:27" ht="12.75" customHeight="1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</row>
    <row r="871" spans="1:27" ht="12.75" customHeight="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</row>
    <row r="872" spans="1:27" ht="12.75" customHeight="1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</row>
    <row r="873" spans="1:27" ht="12.75" customHeight="1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</row>
    <row r="874" spans="1:27" ht="12.75" customHeight="1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</row>
    <row r="875" spans="1:27" ht="12.75" customHeight="1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</row>
    <row r="876" spans="1:27" ht="12.75" customHeight="1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</row>
    <row r="877" spans="1:27" ht="12.75" customHeight="1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</row>
    <row r="878" spans="1:27" ht="12.75" customHeight="1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</row>
    <row r="879" spans="1:27" ht="12.75" customHeight="1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</row>
    <row r="880" spans="1:27" ht="12.75" customHeight="1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</row>
    <row r="881" spans="1:27" ht="12.75" customHeight="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</row>
    <row r="882" spans="1:27" ht="12.75" customHeight="1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</row>
    <row r="883" spans="1:27" ht="12.75" customHeight="1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</row>
    <row r="884" spans="1:27" ht="12.75" customHeight="1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</row>
    <row r="885" spans="1:27" ht="12.75" customHeight="1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</row>
    <row r="886" spans="1:27" ht="12.75" customHeight="1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</row>
    <row r="887" spans="1:27" ht="12.75" customHeight="1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</row>
    <row r="888" spans="1:27" ht="12.75" customHeight="1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</row>
    <row r="889" spans="1:27" ht="12.75" customHeight="1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</row>
    <row r="890" spans="1:27" ht="12.75" customHeight="1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</row>
    <row r="891" spans="1:27" ht="12.75" customHeight="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</row>
    <row r="892" spans="1:27" ht="12.75" customHeight="1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</row>
    <row r="893" spans="1:27" ht="12.75" customHeight="1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</row>
    <row r="894" spans="1:27" ht="12.75" customHeight="1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</row>
    <row r="895" spans="1:27" ht="12.75" customHeight="1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</row>
    <row r="896" spans="1:27" ht="12.75" customHeight="1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</row>
    <row r="897" spans="1:27" ht="12.75" customHeight="1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</row>
    <row r="898" spans="1:27" ht="12.75" customHeight="1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</row>
    <row r="899" spans="1:27" ht="12.75" customHeight="1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</row>
    <row r="900" spans="1:27" ht="12.75" customHeight="1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</row>
    <row r="901" spans="1:27" ht="12.75" customHeight="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</row>
    <row r="902" spans="1:27" ht="12.75" customHeight="1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</row>
    <row r="903" spans="1:27" ht="12.75" customHeight="1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</row>
    <row r="904" spans="1:27" ht="12.75" customHeight="1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</row>
    <row r="905" spans="1:27" ht="12.75" customHeight="1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</row>
    <row r="906" spans="1:27" ht="12.75" customHeight="1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</row>
    <row r="907" spans="1:27" ht="12.75" customHeight="1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</row>
    <row r="908" spans="1:27" ht="12.75" customHeight="1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</row>
    <row r="909" spans="1:27" ht="12.75" customHeight="1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</row>
    <row r="910" spans="1:27" ht="12.75" customHeight="1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</row>
    <row r="911" spans="1:27" ht="12.75" customHeight="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</row>
    <row r="912" spans="1:27" ht="12.75" customHeight="1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</row>
    <row r="913" spans="1:27" ht="12.75" customHeight="1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</row>
    <row r="914" spans="1:27" ht="12.75" customHeight="1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</row>
    <row r="915" spans="1:27" ht="12.75" customHeight="1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</row>
    <row r="916" spans="1:27" ht="12.75" customHeight="1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</row>
    <row r="917" spans="1:27" ht="12.75" customHeight="1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</row>
    <row r="918" spans="1:27" ht="12.75" customHeight="1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</row>
    <row r="919" spans="1:27" ht="12.75" customHeight="1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</row>
    <row r="920" spans="1:27" ht="12.75" customHeight="1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</row>
    <row r="921" spans="1:27" ht="12.75" customHeight="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</row>
    <row r="922" spans="1:27" ht="12.75" customHeight="1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</row>
    <row r="923" spans="1:27" ht="12.75" customHeight="1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</row>
    <row r="924" spans="1:27" ht="12.75" customHeight="1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</row>
    <row r="925" spans="1:27" ht="12.75" customHeight="1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</row>
    <row r="926" spans="1:27" ht="12.75" customHeight="1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</row>
    <row r="927" spans="1:27" ht="12.75" customHeight="1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</row>
    <row r="928" spans="1:27" ht="12.75" customHeight="1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</row>
    <row r="929" spans="1:27" ht="12.75" customHeight="1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</row>
    <row r="930" spans="1:27" ht="12.75" customHeight="1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</row>
    <row r="931" spans="1:27" ht="12.75" customHeight="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</row>
    <row r="932" spans="1:27" ht="12.75" customHeight="1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</row>
    <row r="933" spans="1:27" ht="12.75" customHeight="1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</row>
    <row r="934" spans="1:27" ht="12.75" customHeight="1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</row>
    <row r="935" spans="1:27" ht="12.75" customHeight="1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</row>
    <row r="936" spans="1:27" ht="12.75" customHeight="1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</row>
    <row r="937" spans="1:27" ht="12.75" customHeight="1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</row>
    <row r="938" spans="1:27" ht="12.75" customHeight="1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</row>
    <row r="939" spans="1:27" ht="12.75" customHeight="1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</row>
    <row r="940" spans="1:27" ht="12.75" customHeight="1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</row>
    <row r="941" spans="1:27" ht="12.75" customHeight="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</row>
    <row r="942" spans="1:27" ht="12.75" customHeight="1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</row>
    <row r="943" spans="1:27" ht="12.75" customHeight="1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</row>
    <row r="944" spans="1:27" ht="12.75" customHeight="1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</row>
    <row r="945" spans="1:27" ht="12.75" customHeight="1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</row>
    <row r="946" spans="1:27" ht="12.75" customHeight="1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</row>
    <row r="947" spans="1:27" ht="12.75" customHeight="1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</row>
    <row r="948" spans="1:27" ht="12.75" customHeight="1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</row>
    <row r="949" spans="1:27" ht="12.75" customHeight="1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</row>
    <row r="950" spans="1:27" ht="12.75" customHeight="1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</row>
    <row r="951" spans="1:27" ht="12.75" customHeight="1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</row>
    <row r="952" spans="1:27" ht="12.75" customHeight="1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</row>
    <row r="953" spans="1:27" ht="12.75" customHeight="1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</row>
    <row r="954" spans="1:27" ht="12.75" customHeight="1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</row>
    <row r="955" spans="1:27" ht="12.75" customHeight="1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</row>
    <row r="956" spans="1:27" ht="12.75" customHeight="1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</row>
    <row r="957" spans="1:27" ht="12.75" customHeight="1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</row>
    <row r="958" spans="1:27" ht="12.75" customHeight="1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</row>
    <row r="959" spans="1:27" ht="12.75" customHeight="1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</row>
    <row r="960" spans="1:27" ht="12.75" customHeight="1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</row>
    <row r="961" spans="1:27" ht="12.75" customHeight="1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</row>
    <row r="962" spans="1:27" ht="12.75" customHeight="1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</row>
    <row r="963" spans="1:27" ht="12.75" customHeight="1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</row>
    <row r="964" spans="1:27" ht="12.75" customHeight="1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</row>
    <row r="965" spans="1:27" ht="12.75" customHeight="1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</row>
    <row r="966" spans="1:27" ht="12.75" customHeight="1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</row>
    <row r="967" spans="1:27" ht="12.75" customHeight="1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</row>
    <row r="968" spans="1:27" ht="12.75" customHeight="1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</row>
    <row r="969" spans="1:27" ht="12.75" customHeight="1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</row>
    <row r="970" spans="1:27" ht="12.75" customHeight="1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</row>
    <row r="971" spans="1:27" ht="12.75" customHeight="1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</row>
    <row r="972" spans="1:27" ht="12.75" customHeight="1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</row>
    <row r="973" spans="1:27" ht="12.75" customHeight="1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</row>
    <row r="974" spans="1:27" ht="12.75" customHeight="1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</row>
    <row r="975" spans="1:27" ht="12.75" customHeight="1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</row>
    <row r="976" spans="1:27" ht="12.75" customHeight="1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</row>
    <row r="977" spans="1:27" ht="12.75" customHeight="1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</row>
    <row r="978" spans="1:27" ht="12.75" customHeight="1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</row>
    <row r="979" spans="1:27" ht="12.75" customHeight="1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</row>
    <row r="980" spans="1:27" ht="12.75" customHeight="1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</row>
    <row r="981" spans="1:27" ht="12.75" customHeight="1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</row>
    <row r="982" spans="1:27" ht="12.75" customHeight="1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</row>
    <row r="983" spans="1:27" ht="12.75" customHeight="1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</row>
    <row r="984" spans="1:27" ht="12.75" customHeight="1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</row>
    <row r="985" spans="1:27" ht="12.75" customHeight="1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</row>
    <row r="986" spans="1:27" ht="12.75" customHeight="1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</row>
    <row r="987" spans="1:27" ht="12.75" customHeight="1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</row>
    <row r="988" spans="1:27" ht="12.75" customHeight="1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</row>
    <row r="989" spans="1:27" ht="12.75" customHeight="1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</row>
    <row r="990" spans="1:27" ht="12.75" customHeight="1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</row>
    <row r="991" spans="1:27" ht="12.75" customHeight="1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</row>
    <row r="992" spans="1:27" ht="12.75" customHeight="1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</row>
    <row r="993" spans="1:27" ht="12.75" customHeight="1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</row>
    <row r="994" spans="1:27" ht="12.75" customHeight="1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</row>
    <row r="995" spans="1:27" ht="12.75" customHeight="1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</row>
    <row r="996" spans="1:27" ht="12.75" customHeight="1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</row>
    <row r="997" spans="1:27" ht="12.75" customHeight="1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</row>
    <row r="998" spans="1:27" ht="12.75" customHeight="1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</row>
  </sheetData>
  <sheetProtection algorithmName="SHA-512" hashValue="88LV9okZ9UgC/pbIXAKa8ZVE5jXazYiGiz9Jq0Z5Ji7Kg4BFm7IpO8GsT2LLL0rWADEQjPKFxJMyoh+2Klzj8w==" saltValue="3qeln+nFy78tzgqBZMpvSQ==" spinCount="100000" sheet="1" formatColumns="0"/>
  <conditionalFormatting sqref="A19">
    <cfRule type="expression" dxfId="157" priority="2">
      <formula>$F19&lt;&gt;0</formula>
    </cfRule>
  </conditionalFormatting>
  <conditionalFormatting sqref="A30">
    <cfRule type="expression" dxfId="156" priority="1">
      <formula>$F30&lt;&gt;0</formula>
    </cfRule>
  </conditionalFormatting>
  <conditionalFormatting sqref="A43">
    <cfRule type="expression" dxfId="155" priority="4">
      <formula>$F$19&lt;&gt;0</formula>
    </cfRule>
  </conditionalFormatting>
  <conditionalFormatting sqref="A49">
    <cfRule type="expression" dxfId="154" priority="5">
      <formula>$F$30&lt;&gt;0</formula>
    </cfRule>
  </conditionalFormatting>
  <conditionalFormatting sqref="A44:F48 A54:F54">
    <cfRule type="expression" dxfId="153" priority="3">
      <formula>$F$19&lt;&gt;0</formula>
    </cfRule>
  </conditionalFormatting>
  <conditionalFormatting sqref="B50:F53">
    <cfRule type="expression" dxfId="152" priority="6">
      <formula>$F$19&lt;&gt;0</formula>
    </cfRule>
  </conditionalFormatting>
  <printOptions horizontalCentered="1"/>
  <pageMargins left="0.7" right="0.7" top="0.75" bottom="0.75" header="0.5" footer="0.5"/>
  <pageSetup scale="85" fitToHeight="0" orientation="portrait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AA998"/>
  <sheetViews>
    <sheetView zoomScale="90" zoomScaleNormal="90" zoomScaleSheetLayoutView="90" workbookViewId="0"/>
  </sheetViews>
  <sheetFormatPr defaultColWidth="14.42578125" defaultRowHeight="15"/>
  <cols>
    <col min="1" max="1" width="46.85546875" customWidth="1"/>
    <col min="2" max="2" width="17.7109375" customWidth="1"/>
    <col min="3" max="3" width="1" customWidth="1"/>
    <col min="4" max="4" width="18.7109375" customWidth="1"/>
    <col min="5" max="5" width="1" customWidth="1"/>
    <col min="6" max="6" width="21" customWidth="1"/>
    <col min="7" max="7" width="35.28515625" customWidth="1"/>
    <col min="8" max="27" width="12.42578125" customWidth="1"/>
  </cols>
  <sheetData>
    <row r="1" spans="1:27" ht="12.75" customHeight="1">
      <c r="A1" s="103"/>
      <c r="B1" s="104" t="str">
        <f>'[5]Contact Information'!C5</f>
        <v>COLLEGE OF CENTRAL FLORIDA</v>
      </c>
      <c r="C1" s="105"/>
      <c r="D1" s="105"/>
      <c r="E1" s="105"/>
      <c r="F1" s="105"/>
      <c r="G1" s="105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1:27" ht="12.75" customHeight="1">
      <c r="A2" s="103"/>
      <c r="B2" s="104" t="s">
        <v>0</v>
      </c>
      <c r="C2" s="105"/>
      <c r="D2" s="105"/>
      <c r="E2" s="105"/>
      <c r="F2" s="105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</row>
    <row r="3" spans="1:27" ht="12.75" customHeight="1">
      <c r="A3" s="103"/>
      <c r="B3" s="104" t="s">
        <v>1</v>
      </c>
      <c r="C3" s="105"/>
      <c r="D3" s="105"/>
      <c r="E3" s="105"/>
      <c r="F3" s="105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3.5" customHeight="1">
      <c r="A4" s="103"/>
      <c r="B4" s="106" t="str">
        <f>CONCATENATE("Fiscal Year "&amp;YEAR((Yearend_date))-1&amp;" - "&amp;YEAR(Yearend_date))</f>
        <v>Fiscal Year 2022 - 2023</v>
      </c>
      <c r="C4" s="105"/>
      <c r="D4" s="105"/>
      <c r="E4" s="105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7" ht="13.5" customHeight="1">
      <c r="A5" s="107"/>
      <c r="B5" s="107"/>
      <c r="C5" s="107"/>
      <c r="D5" s="107"/>
      <c r="E5" s="108" t="s">
        <v>2</v>
      </c>
      <c r="F5" s="109" t="str">
        <f>'[5]Contact Information'!C3</f>
        <v>2023.v02</v>
      </c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</row>
    <row r="6" spans="1:27" ht="43.5" customHeight="1">
      <c r="A6" s="110"/>
      <c r="B6" s="149" t="s">
        <v>112</v>
      </c>
      <c r="C6" s="147"/>
      <c r="D6" s="149" t="s">
        <v>110</v>
      </c>
      <c r="E6" s="146"/>
      <c r="F6" s="149" t="s">
        <v>111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</row>
    <row r="7" spans="1:27" ht="6.75" customHeight="1">
      <c r="A7" s="107"/>
      <c r="B7" s="110"/>
      <c r="C7" s="110"/>
      <c r="D7" s="110"/>
      <c r="E7" s="110"/>
      <c r="F7" s="110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</row>
    <row r="8" spans="1:27" ht="12.75" customHeight="1">
      <c r="A8" s="107" t="str">
        <f>CONCATENATE(("BEGINNING FUND BALANCE AS OF 07-01-")&amp;(YEAR(Yearend_date)-1))</f>
        <v>BEGINNING FUND BALANCE AS OF 07-01-2022</v>
      </c>
      <c r="B8" s="111">
        <f>VLOOKUP($B$1,[5]VLOOKUP!A80:D107,2,FALSE)</f>
        <v>5379079</v>
      </c>
      <c r="C8" s="112"/>
      <c r="D8" s="111">
        <f>VLOOKUP($B$1,[5]VLOOKUP!A80:D107,3,FALSE)</f>
        <v>1042050.37</v>
      </c>
      <c r="E8" s="112"/>
      <c r="F8" s="113">
        <f>B8+D8</f>
        <v>6421129.3700000001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</row>
    <row r="9" spans="1:27" ht="6.75" customHeight="1">
      <c r="A9" s="110"/>
      <c r="B9" s="114"/>
      <c r="C9" s="115"/>
      <c r="D9" s="114"/>
      <c r="E9" s="115"/>
      <c r="F9" s="114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</row>
    <row r="10" spans="1:27" ht="12.75" customHeight="1">
      <c r="A10" s="116" t="s">
        <v>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27" ht="12.75" customHeight="1">
      <c r="A11" s="107" t="s">
        <v>4</v>
      </c>
      <c r="B11" s="103"/>
      <c r="C11" s="103"/>
      <c r="D11" s="103"/>
      <c r="E11" s="103"/>
      <c r="F11" s="103"/>
      <c r="G11" s="117" t="s">
        <v>32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7" ht="12.75" customHeight="1">
      <c r="A12" s="103" t="s">
        <v>5</v>
      </c>
      <c r="B12" s="118">
        <f>'[5]Accounts by GL'!O193</f>
        <v>1514286.48</v>
      </c>
      <c r="C12" s="119"/>
      <c r="D12" s="120">
        <v>0</v>
      </c>
      <c r="E12" s="119"/>
      <c r="F12" s="118">
        <f>B12+D12</f>
        <v>1514286.48</v>
      </c>
      <c r="G12" s="121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</row>
    <row r="13" spans="1:27" ht="12.75" customHeight="1">
      <c r="A13" s="103" t="s">
        <v>6</v>
      </c>
      <c r="B13" s="118">
        <f>'[5]Accounts by GL'!O194</f>
        <v>14821.18</v>
      </c>
      <c r="C13" s="122"/>
      <c r="D13" s="120">
        <v>0</v>
      </c>
      <c r="E13" s="119"/>
      <c r="F13" s="118">
        <f>B13+D13</f>
        <v>14821.18</v>
      </c>
      <c r="G13" s="121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</row>
    <row r="14" spans="1:27" ht="12.75" customHeight="1">
      <c r="A14" s="103" t="s">
        <v>7</v>
      </c>
      <c r="B14" s="118">
        <f>'[5]Accounts by GL'!O195</f>
        <v>125333.18</v>
      </c>
      <c r="C14" s="122"/>
      <c r="D14" s="123">
        <v>0</v>
      </c>
      <c r="E14" s="119"/>
      <c r="F14" s="124">
        <f>B14+D14</f>
        <v>125333.18</v>
      </c>
      <c r="G14" s="121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7" ht="12.75" customHeight="1">
      <c r="A15" s="103" t="s">
        <v>8</v>
      </c>
      <c r="B15" s="125">
        <f>SUM(B12:B14)</f>
        <v>1654440.8399999999</v>
      </c>
      <c r="C15" s="119"/>
      <c r="D15" s="118">
        <f>SUM(D12:D14)</f>
        <v>0</v>
      </c>
      <c r="E15" s="119"/>
      <c r="F15" s="118">
        <f>B15+D15</f>
        <v>1654440.8399999999</v>
      </c>
      <c r="G15" s="121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</row>
    <row r="16" spans="1:27" ht="6.75" customHeight="1">
      <c r="A16" s="110"/>
      <c r="B16" s="115"/>
      <c r="C16" s="115"/>
      <c r="D16" s="114"/>
      <c r="E16" s="115"/>
      <c r="F16" s="114"/>
      <c r="G16" s="121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</row>
    <row r="17" spans="1:27" ht="12.75" customHeight="1">
      <c r="A17" s="110" t="s">
        <v>9</v>
      </c>
      <c r="B17" s="120">
        <v>0</v>
      </c>
      <c r="C17" s="115"/>
      <c r="D17" s="120">
        <v>69841.850000000006</v>
      </c>
      <c r="E17" s="115"/>
      <c r="F17" s="126">
        <f>B17+D17</f>
        <v>69841.850000000006</v>
      </c>
      <c r="G17" s="121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</row>
    <row r="18" spans="1:27" ht="6.75" customHeight="1">
      <c r="A18" s="110"/>
      <c r="B18" s="114"/>
      <c r="C18" s="115"/>
      <c r="D18" s="114"/>
      <c r="E18" s="115"/>
      <c r="F18" s="114"/>
      <c r="G18" s="121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</row>
    <row r="19" spans="1:27" ht="12.75" customHeight="1">
      <c r="A19" s="110" t="s">
        <v>10</v>
      </c>
      <c r="B19" s="127" t="s">
        <v>11</v>
      </c>
      <c r="C19" s="115"/>
      <c r="D19" s="120">
        <v>0</v>
      </c>
      <c r="E19" s="115"/>
      <c r="F19" s="126">
        <f>D19</f>
        <v>0</v>
      </c>
      <c r="G19" s="121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</row>
    <row r="20" spans="1:27" ht="6.75" customHeight="1">
      <c r="A20" s="107"/>
      <c r="B20" s="114"/>
      <c r="C20" s="115"/>
      <c r="D20" s="114"/>
      <c r="E20" s="115"/>
      <c r="F20" s="114"/>
      <c r="G20" s="121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7" ht="12.75" customHeight="1">
      <c r="A21" s="107" t="s">
        <v>12</v>
      </c>
      <c r="B21" s="113">
        <f>B15+B17</f>
        <v>1654440.8399999999</v>
      </c>
      <c r="C21" s="115"/>
      <c r="D21" s="113">
        <f>D15+D17+D19</f>
        <v>69841.850000000006</v>
      </c>
      <c r="E21" s="115"/>
      <c r="F21" s="113">
        <f>F15+F17+F19</f>
        <v>1724282.69</v>
      </c>
      <c r="G21" s="121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</row>
    <row r="22" spans="1:27" ht="6.75" customHeight="1">
      <c r="A22" s="107"/>
      <c r="B22" s="103"/>
      <c r="C22" s="103"/>
      <c r="D22" s="103"/>
      <c r="E22" s="103"/>
      <c r="F22" s="103"/>
      <c r="G22" s="121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</row>
    <row r="23" spans="1:27" ht="12.75" customHeight="1">
      <c r="A23" s="116" t="s">
        <v>13</v>
      </c>
      <c r="B23" s="103"/>
      <c r="C23" s="103"/>
      <c r="D23" s="103"/>
      <c r="E23" s="103"/>
      <c r="F23" s="103"/>
      <c r="G23" s="121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12.75" customHeight="1">
      <c r="A24" s="110" t="s">
        <v>14</v>
      </c>
      <c r="B24" s="120">
        <v>0</v>
      </c>
      <c r="C24" s="128"/>
      <c r="D24" s="120">
        <v>0</v>
      </c>
      <c r="E24" s="115"/>
      <c r="F24" s="126">
        <f t="shared" ref="F24:F30" si="0">B24+D24</f>
        <v>0</v>
      </c>
      <c r="G24" s="121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</row>
    <row r="25" spans="1:27" ht="12.75" customHeight="1">
      <c r="A25" s="103" t="s">
        <v>15</v>
      </c>
      <c r="B25" s="120">
        <v>0</v>
      </c>
      <c r="C25" s="129"/>
      <c r="D25" s="120">
        <v>0</v>
      </c>
      <c r="E25" s="122"/>
      <c r="F25" s="118">
        <f t="shared" si="0"/>
        <v>0</v>
      </c>
      <c r="G25" s="121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  <row r="26" spans="1:27" ht="12.75" customHeight="1">
      <c r="A26" s="103" t="s">
        <v>16</v>
      </c>
      <c r="B26" s="120">
        <v>0</v>
      </c>
      <c r="C26" s="129"/>
      <c r="D26" s="120">
        <v>0</v>
      </c>
      <c r="E26" s="122"/>
      <c r="F26" s="118">
        <f t="shared" si="0"/>
        <v>0</v>
      </c>
      <c r="G26" s="121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</row>
    <row r="27" spans="1:27" ht="12.75" customHeight="1">
      <c r="A27" s="103" t="s">
        <v>17</v>
      </c>
      <c r="B27" s="120">
        <v>0</v>
      </c>
      <c r="C27" s="129"/>
      <c r="D27" s="120">
        <v>0</v>
      </c>
      <c r="E27" s="122"/>
      <c r="F27" s="118">
        <f t="shared" si="0"/>
        <v>0</v>
      </c>
      <c r="G27" s="121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7" ht="12.75" customHeight="1">
      <c r="A28" s="110" t="s">
        <v>18</v>
      </c>
      <c r="B28" s="120">
        <v>0</v>
      </c>
      <c r="C28" s="130"/>
      <c r="D28" s="120">
        <v>0</v>
      </c>
      <c r="E28" s="131"/>
      <c r="F28" s="126">
        <f t="shared" si="0"/>
        <v>0</v>
      </c>
      <c r="G28" s="121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</row>
    <row r="29" spans="1:27" ht="12.75" customHeight="1">
      <c r="A29" s="110" t="s">
        <v>19</v>
      </c>
      <c r="B29" s="120">
        <v>0</v>
      </c>
      <c r="C29" s="130"/>
      <c r="D29" s="120">
        <v>0</v>
      </c>
      <c r="E29" s="131"/>
      <c r="F29" s="126">
        <f t="shared" si="0"/>
        <v>0</v>
      </c>
      <c r="G29" s="121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7" ht="12.75" customHeight="1">
      <c r="A30" s="110" t="s">
        <v>20</v>
      </c>
      <c r="B30" s="123">
        <v>0</v>
      </c>
      <c r="C30" s="130"/>
      <c r="D30" s="123">
        <v>0</v>
      </c>
      <c r="E30" s="131"/>
      <c r="F30" s="132">
        <f t="shared" si="0"/>
        <v>0</v>
      </c>
      <c r="G30" s="121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</row>
    <row r="31" spans="1:27" ht="12.75" customHeight="1">
      <c r="A31" s="107" t="s">
        <v>21</v>
      </c>
      <c r="B31" s="113">
        <f>SUM(B24:B30)</f>
        <v>0</v>
      </c>
      <c r="C31" s="115"/>
      <c r="D31" s="113">
        <f>SUM(D24:D30)</f>
        <v>0</v>
      </c>
      <c r="E31" s="115"/>
      <c r="F31" s="113">
        <f>SUM(F24:F30)</f>
        <v>0</v>
      </c>
      <c r="G31" s="121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</row>
    <row r="32" spans="1:27" ht="6.75" customHeight="1">
      <c r="A32" s="107"/>
      <c r="B32" s="114"/>
      <c r="C32" s="115"/>
      <c r="D32" s="114"/>
      <c r="E32" s="115"/>
      <c r="F32" s="114"/>
      <c r="G32" s="121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</row>
    <row r="33" spans="1:27" ht="12.75" customHeight="1">
      <c r="A33" s="105" t="s">
        <v>22</v>
      </c>
      <c r="B33" s="120">
        <v>0</v>
      </c>
      <c r="C33" s="119"/>
      <c r="D33" s="120">
        <v>0</v>
      </c>
      <c r="E33" s="119"/>
      <c r="F33" s="118">
        <f>+B33+D33</f>
        <v>0</v>
      </c>
      <c r="G33" s="121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</row>
    <row r="34" spans="1:27" ht="6.75" customHeight="1">
      <c r="A34" s="107"/>
      <c r="B34" s="114"/>
      <c r="C34" s="115"/>
      <c r="D34" s="114"/>
      <c r="E34" s="115"/>
      <c r="F34" s="114"/>
      <c r="G34" s="12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</row>
    <row r="35" spans="1:27" ht="12.75" customHeight="1" thickBot="1">
      <c r="A35" s="107" t="str">
        <f>CONCATENATE(("ENDING FUND BALANCE AS OF "&amp;TEXT(Yearend_date,"mm-dd-yy")))</f>
        <v>ENDING FUND BALANCE AS OF 06-30-23</v>
      </c>
      <c r="B35" s="133">
        <f>+B8+B21-B31-B33</f>
        <v>7033519.8399999999</v>
      </c>
      <c r="C35" s="115"/>
      <c r="D35" s="133">
        <f>+D8+D21-D31-D33</f>
        <v>1111892.22</v>
      </c>
      <c r="E35" s="115"/>
      <c r="F35" s="133">
        <f>+F8+F21-F31-F33</f>
        <v>8145412.0600000005</v>
      </c>
      <c r="G35" s="134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</row>
    <row r="36" spans="1:27" ht="5.25" customHeight="1" thickTop="1">
      <c r="A36" s="110"/>
      <c r="B36" s="107"/>
      <c r="C36" s="110"/>
      <c r="D36" s="110"/>
      <c r="E36" s="110"/>
      <c r="F36" s="110"/>
      <c r="G36" s="135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</row>
    <row r="37" spans="1:27" ht="12.75" customHeight="1">
      <c r="A37" s="110" t="s">
        <v>60</v>
      </c>
      <c r="B37" s="136"/>
      <c r="C37" s="136"/>
      <c r="D37" s="136"/>
      <c r="E37" s="136"/>
      <c r="F37" s="136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</row>
    <row r="38" spans="1:27" ht="12.75" customHeight="1">
      <c r="A38" s="110" t="s">
        <v>61</v>
      </c>
      <c r="B38" s="136"/>
      <c r="C38" s="136"/>
      <c r="D38" s="136"/>
      <c r="E38" s="136"/>
      <c r="F38" s="136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7" ht="12.75" customHeight="1">
      <c r="A39" s="110" t="s">
        <v>62</v>
      </c>
      <c r="B39" s="136"/>
      <c r="C39" s="136"/>
      <c r="D39" s="136"/>
      <c r="E39" s="136"/>
      <c r="F39" s="136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</row>
    <row r="40" spans="1:27" ht="12.75" customHeight="1">
      <c r="A40" s="110" t="s">
        <v>63</v>
      </c>
      <c r="B40" s="136"/>
      <c r="C40" s="136"/>
      <c r="D40" s="136"/>
      <c r="E40" s="136"/>
      <c r="F40" s="136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</row>
    <row r="41" spans="1:27" ht="12.75" customHeight="1">
      <c r="A41" s="136" t="s">
        <v>64</v>
      </c>
      <c r="B41" s="136"/>
      <c r="C41" s="136"/>
      <c r="D41" s="136"/>
      <c r="E41" s="136"/>
      <c r="F41" s="136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</row>
    <row r="42" spans="1:27" ht="7.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</row>
    <row r="43" spans="1:27" ht="12.75" customHeight="1">
      <c r="A43" s="103" t="s">
        <v>23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</row>
    <row r="44" spans="1:27" ht="12.75" customHeight="1">
      <c r="A44" s="137"/>
      <c r="B44" s="137"/>
      <c r="C44" s="137"/>
      <c r="D44" s="137"/>
      <c r="E44" s="137"/>
      <c r="F44" s="137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</row>
    <row r="45" spans="1:27" ht="12.75" customHeight="1">
      <c r="A45" s="137"/>
      <c r="B45" s="137"/>
      <c r="C45" s="137"/>
      <c r="D45" s="137"/>
      <c r="E45" s="137"/>
      <c r="F45" s="137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</row>
    <row r="46" spans="1:27" ht="12.75" customHeight="1">
      <c r="A46" s="137"/>
      <c r="B46" s="137"/>
      <c r="C46" s="137"/>
      <c r="D46" s="137"/>
      <c r="E46" s="137"/>
      <c r="F46" s="137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</row>
    <row r="47" spans="1:27" ht="12.75" customHeight="1">
      <c r="A47" s="137"/>
      <c r="B47" s="137"/>
      <c r="C47" s="137"/>
      <c r="D47" s="137"/>
      <c r="E47" s="137"/>
      <c r="F47" s="137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</row>
    <row r="48" spans="1:27" ht="12.75" customHeight="1">
      <c r="A48" s="137"/>
      <c r="B48" s="137"/>
      <c r="C48" s="137"/>
      <c r="D48" s="137"/>
      <c r="E48" s="137"/>
      <c r="F48" s="137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</row>
    <row r="49" spans="1:27" ht="12.75" customHeight="1">
      <c r="A49" s="103" t="s">
        <v>24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</row>
    <row r="50" spans="1:27" ht="12.75" customHeight="1">
      <c r="A50" s="137"/>
      <c r="B50" s="137"/>
      <c r="C50" s="137"/>
      <c r="D50" s="137"/>
      <c r="E50" s="137"/>
      <c r="F50" s="137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</row>
    <row r="51" spans="1:27" ht="12.75" customHeight="1">
      <c r="A51" s="137"/>
      <c r="B51" s="137"/>
      <c r="C51" s="137"/>
      <c r="D51" s="137"/>
      <c r="E51" s="137"/>
      <c r="F51" s="137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</row>
    <row r="52" spans="1:27" ht="12.75" customHeight="1">
      <c r="A52" s="137"/>
      <c r="B52" s="137"/>
      <c r="C52" s="137"/>
      <c r="D52" s="137"/>
      <c r="E52" s="137"/>
      <c r="F52" s="137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</row>
    <row r="53" spans="1:27" ht="12.75" customHeight="1">
      <c r="A53" s="137"/>
      <c r="B53" s="137"/>
      <c r="C53" s="137"/>
      <c r="D53" s="137"/>
      <c r="E53" s="137"/>
      <c r="F53" s="137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</row>
    <row r="54" spans="1:27" ht="12.75" customHeight="1">
      <c r="A54" s="137"/>
      <c r="B54" s="137"/>
      <c r="C54" s="137"/>
      <c r="D54" s="137"/>
      <c r="E54" s="137"/>
      <c r="F54" s="137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</row>
    <row r="55" spans="1:27" ht="12.75" customHeigh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</row>
    <row r="56" spans="1:27" ht="12.75" customHeight="1">
      <c r="A56" s="108" t="s">
        <v>25</v>
      </c>
      <c r="B56" s="121"/>
      <c r="C56" s="121"/>
      <c r="D56" s="121"/>
      <c r="E56" s="121"/>
      <c r="F56" s="121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</row>
    <row r="57" spans="1:27" ht="12.75" customHeight="1">
      <c r="A57" s="103"/>
      <c r="B57" s="121"/>
      <c r="C57" s="121"/>
      <c r="D57" s="121"/>
      <c r="E57" s="121"/>
      <c r="F57" s="121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</row>
    <row r="58" spans="1:27" ht="12.75" customHeight="1">
      <c r="A58" s="103"/>
      <c r="B58" s="121"/>
      <c r="C58" s="121"/>
      <c r="D58" s="121"/>
      <c r="E58" s="121"/>
      <c r="F58" s="121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</row>
    <row r="59" spans="1:27" ht="12.75" customHeight="1">
      <c r="A59" s="103"/>
      <c r="B59" s="121"/>
      <c r="C59" s="121"/>
      <c r="D59" s="121"/>
      <c r="E59" s="121"/>
      <c r="F59" s="121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</row>
    <row r="60" spans="1:27" ht="12.75" customHeight="1">
      <c r="A60" s="103"/>
      <c r="B60" s="121"/>
      <c r="C60" s="121"/>
      <c r="D60" s="121"/>
      <c r="E60" s="121"/>
      <c r="F60" s="121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</row>
    <row r="61" spans="1:27" ht="12.75" customHeight="1">
      <c r="A61" s="103"/>
      <c r="B61" s="121"/>
      <c r="C61" s="121"/>
      <c r="D61" s="121"/>
      <c r="E61" s="121"/>
      <c r="F61" s="121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</row>
    <row r="62" spans="1:27" ht="12.75" customHeight="1">
      <c r="A62" s="103"/>
      <c r="B62" s="121"/>
      <c r="C62" s="121"/>
      <c r="D62" s="121"/>
      <c r="E62" s="121"/>
      <c r="F62" s="121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</row>
    <row r="63" spans="1:27" ht="12.75" customHeight="1">
      <c r="A63" s="103"/>
      <c r="B63" s="121"/>
      <c r="C63" s="121"/>
      <c r="D63" s="121"/>
      <c r="E63" s="121"/>
      <c r="F63" s="121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</row>
    <row r="64" spans="1:27" ht="12.75" customHeight="1">
      <c r="A64" s="103"/>
      <c r="B64" s="121"/>
      <c r="C64" s="121"/>
      <c r="D64" s="121"/>
      <c r="E64" s="121"/>
      <c r="F64" s="121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</row>
    <row r="65" spans="1:27" ht="12.75" customHeight="1">
      <c r="A65" s="103"/>
      <c r="B65" s="121"/>
      <c r="C65" s="121"/>
      <c r="D65" s="121"/>
      <c r="E65" s="121"/>
      <c r="F65" s="121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</row>
    <row r="66" spans="1:27" ht="12.75" customHeight="1">
      <c r="A66" s="103"/>
      <c r="B66" s="121"/>
      <c r="C66" s="121"/>
      <c r="D66" s="121"/>
      <c r="E66" s="121"/>
      <c r="F66" s="121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</row>
    <row r="67" spans="1:27" ht="12.75" customHeight="1">
      <c r="A67" s="103"/>
      <c r="B67" s="121"/>
      <c r="C67" s="121"/>
      <c r="D67" s="121"/>
      <c r="E67" s="121"/>
      <c r="F67" s="121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</row>
    <row r="68" spans="1:27" ht="12.75" customHeight="1">
      <c r="A68" s="103"/>
      <c r="B68" s="121"/>
      <c r="C68" s="121"/>
      <c r="D68" s="121"/>
      <c r="E68" s="121"/>
      <c r="F68" s="121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</row>
    <row r="69" spans="1:27" ht="12.75" customHeight="1">
      <c r="A69" s="103"/>
      <c r="B69" s="121"/>
      <c r="C69" s="121"/>
      <c r="D69" s="121"/>
      <c r="E69" s="121"/>
      <c r="F69" s="121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</row>
    <row r="70" spans="1:27" ht="12.75" customHeight="1">
      <c r="A70" s="103"/>
      <c r="B70" s="121"/>
      <c r="C70" s="121"/>
      <c r="D70" s="121"/>
      <c r="E70" s="121"/>
      <c r="F70" s="121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</row>
    <row r="71" spans="1:27" ht="12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</row>
    <row r="72" spans="1:27" ht="12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</row>
    <row r="73" spans="1:27" ht="12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</row>
    <row r="74" spans="1:27" ht="12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</row>
    <row r="75" spans="1:27" ht="12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</row>
    <row r="76" spans="1:27" ht="12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</row>
    <row r="77" spans="1:27" ht="12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</row>
    <row r="78" spans="1:27" ht="12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</row>
    <row r="79" spans="1:27" ht="12.75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</row>
    <row r="80" spans="1:27" ht="12.75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</row>
    <row r="81" spans="1:27" ht="12.75" customHeigh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</row>
    <row r="82" spans="1:27" ht="12.75" customHeight="1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</row>
    <row r="83" spans="1:27" ht="12.75" customHeight="1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</row>
    <row r="84" spans="1:27" ht="12.75" customHeight="1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</row>
    <row r="85" spans="1:27" ht="12.75" customHeight="1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</row>
    <row r="86" spans="1:27" ht="12.75" customHeight="1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</row>
    <row r="87" spans="1:27" ht="12.75" customHeigh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</row>
    <row r="88" spans="1:27" ht="12.75" customHeigh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</row>
    <row r="89" spans="1:27" ht="12.75" customHeigh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</row>
    <row r="90" spans="1:27" ht="12.75" customHeight="1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</row>
    <row r="91" spans="1:27" ht="12.75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</row>
    <row r="92" spans="1:27" ht="12.75" customHeight="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</row>
    <row r="93" spans="1:27" ht="12.75" customHeight="1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</row>
    <row r="94" spans="1:27" ht="12.75" customHeight="1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</row>
    <row r="95" spans="1:27" ht="12.75" customHeight="1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</row>
    <row r="96" spans="1:27" ht="12.75" customHeight="1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</row>
    <row r="97" spans="1:27" ht="12.75" customHeight="1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</row>
    <row r="98" spans="1:27" ht="12.75" customHeight="1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</row>
    <row r="99" spans="1:27" ht="12.75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</row>
    <row r="100" spans="1:27" ht="12.75" customHeight="1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</row>
    <row r="101" spans="1:27" ht="12.75" customHeight="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</row>
    <row r="102" spans="1:27" ht="12.75" customHeight="1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</row>
    <row r="103" spans="1:27" ht="12.75" customHeight="1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</row>
    <row r="104" spans="1:27" ht="12.75" customHeight="1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</row>
    <row r="105" spans="1:27" ht="12.75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</row>
    <row r="106" spans="1:27" ht="12.75" customHeight="1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</row>
    <row r="107" spans="1:27" ht="12.75" customHeight="1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</row>
    <row r="108" spans="1:27" ht="12.75" customHeight="1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</row>
    <row r="109" spans="1:27" ht="12.75" customHeight="1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</row>
    <row r="110" spans="1:27" ht="12.75" customHeight="1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</row>
    <row r="111" spans="1:27" ht="12.75" customHeight="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</row>
    <row r="112" spans="1:27" ht="12.75" customHeight="1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</row>
    <row r="113" spans="1:27" ht="12.75" customHeight="1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</row>
    <row r="114" spans="1:27" ht="12.75" customHeight="1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</row>
    <row r="115" spans="1:27" ht="12.75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</row>
    <row r="116" spans="1:27" ht="12.75" customHeight="1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</row>
    <row r="117" spans="1:27" ht="12.7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</row>
    <row r="118" spans="1:27" ht="12.75" customHeight="1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</row>
    <row r="119" spans="1:27" ht="12.75" customHeight="1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</row>
    <row r="120" spans="1:27" ht="12.75" customHeight="1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</row>
    <row r="121" spans="1:27" ht="12.7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</row>
    <row r="122" spans="1:27" ht="12.75" customHeigh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</row>
    <row r="123" spans="1:27" ht="12.75" customHeigh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</row>
    <row r="124" spans="1:27" ht="12.7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</row>
    <row r="125" spans="1:27" ht="12.75" customHeigh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</row>
    <row r="126" spans="1:27" ht="12.75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</row>
    <row r="127" spans="1:27" ht="12.75" customHeight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</row>
    <row r="128" spans="1:27" ht="12.75" customHeight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</row>
    <row r="129" spans="1:27" ht="12.75" customHeight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</row>
    <row r="130" spans="1:27" ht="12.7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</row>
    <row r="131" spans="1:27" ht="12.75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</row>
    <row r="132" spans="1:27" ht="12.75" customHeight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</row>
    <row r="133" spans="1:27" ht="12.75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</row>
    <row r="134" spans="1:27" ht="12.75" customHeight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</row>
    <row r="135" spans="1:27" ht="12.75" customHeight="1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</row>
    <row r="136" spans="1:27" ht="12.7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</row>
    <row r="137" spans="1:27" ht="12.7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</row>
    <row r="138" spans="1:27" ht="12.7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</row>
    <row r="139" spans="1:27" ht="12.75" customHeight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</row>
    <row r="140" spans="1:27" ht="12.75" customHeight="1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</row>
    <row r="141" spans="1:27" ht="12.75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</row>
    <row r="142" spans="1:27" ht="12.7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</row>
    <row r="143" spans="1:27" ht="12.75" customHeigh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</row>
    <row r="144" spans="1:27" ht="12.75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</row>
    <row r="145" spans="1:27" ht="12.75" customHeigh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</row>
    <row r="146" spans="1:27" ht="12.75" customHeigh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</row>
    <row r="147" spans="1:27" ht="12.75" customHeigh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</row>
    <row r="148" spans="1:27" ht="12.75" customHeigh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</row>
    <row r="149" spans="1:27" ht="12.75" customHeight="1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</row>
    <row r="150" spans="1:27" ht="12.7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</row>
    <row r="151" spans="1:27" ht="12.75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</row>
    <row r="152" spans="1:27" ht="12.75" customHeight="1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</row>
    <row r="153" spans="1:27" ht="12.75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</row>
    <row r="154" spans="1:27" ht="12.75" customHeight="1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</row>
    <row r="155" spans="1:27" ht="12.75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</row>
    <row r="156" spans="1:27" ht="12.75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</row>
    <row r="157" spans="1:27" ht="12.7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</row>
    <row r="158" spans="1:27" ht="12.75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</row>
    <row r="159" spans="1:27" ht="12.7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</row>
    <row r="160" spans="1:27" ht="12.75" customHeight="1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</row>
    <row r="161" spans="1:27" ht="12.75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</row>
    <row r="162" spans="1:27" ht="12.75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</row>
    <row r="163" spans="1:27" ht="12.7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</row>
    <row r="164" spans="1:27" ht="12.75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</row>
    <row r="165" spans="1:27" ht="12.7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</row>
    <row r="166" spans="1:27" ht="12.75" customHeight="1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</row>
    <row r="167" spans="1:27" ht="12.75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</row>
    <row r="168" spans="1:27" ht="12.75" customHeight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</row>
    <row r="169" spans="1:27" ht="12.75" customHeight="1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</row>
    <row r="170" spans="1:27" ht="12.75" customHeight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</row>
    <row r="171" spans="1:27" ht="12.75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</row>
    <row r="172" spans="1:27" ht="12.75" customHeight="1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</row>
    <row r="173" spans="1:27" ht="12.75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</row>
    <row r="174" spans="1:27" ht="12.75" customHeight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</row>
    <row r="175" spans="1:27" ht="12.75" customHeight="1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</row>
    <row r="176" spans="1:27" ht="12.75" customHeigh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</row>
    <row r="177" spans="1:27" ht="12.75" customHeigh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</row>
    <row r="178" spans="1:27" ht="12.75" customHeigh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</row>
    <row r="179" spans="1:27" ht="12.75" customHeigh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</row>
    <row r="180" spans="1:27" ht="12.75" customHeigh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</row>
    <row r="181" spans="1:27" ht="12.75" customHeigh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</row>
    <row r="182" spans="1:27" ht="12.75" customHeigh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</row>
    <row r="183" spans="1:27" ht="12.75" customHeigh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</row>
    <row r="184" spans="1:27" ht="12.75" customHeigh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</row>
    <row r="185" spans="1:27" ht="12.75" customHeigh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</row>
    <row r="186" spans="1:27" ht="12.75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</row>
    <row r="187" spans="1:27" ht="12.75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</row>
    <row r="188" spans="1:27" ht="12.75" customHeigh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</row>
    <row r="189" spans="1:27" ht="12.75" customHeigh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</row>
    <row r="190" spans="1:27" ht="12.75" customHeigh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</row>
    <row r="191" spans="1:27" ht="12.75" customHeigh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</row>
    <row r="192" spans="1:27" ht="12.75" customHeigh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</row>
    <row r="193" spans="1:27" ht="12.75" customHeigh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</row>
    <row r="194" spans="1:27" ht="12.75" customHeigh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</row>
    <row r="195" spans="1:27" ht="12.75" customHeigh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</row>
    <row r="196" spans="1:27" ht="12.75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</row>
    <row r="197" spans="1:27" ht="12.75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</row>
    <row r="198" spans="1:27" ht="12.75" customHeigh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</row>
    <row r="199" spans="1:27" ht="12.75" customHeigh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</row>
    <row r="200" spans="1:27" ht="12.75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</row>
    <row r="201" spans="1:27" ht="12.75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</row>
    <row r="202" spans="1:27" ht="12.75" customHeigh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</row>
    <row r="203" spans="1:27" ht="12.75" customHeigh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</row>
    <row r="204" spans="1:27" ht="12.75" customHeigh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</row>
    <row r="205" spans="1:27" ht="12.75" customHeigh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</row>
    <row r="206" spans="1:27" ht="12.75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</row>
    <row r="207" spans="1:27" ht="12.75" customHeigh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</row>
    <row r="208" spans="1:27" ht="12.75" customHeigh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</row>
    <row r="209" spans="1:27" ht="12.75" customHeigh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</row>
    <row r="210" spans="1:27" ht="12.7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</row>
    <row r="211" spans="1:27" ht="12.75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</row>
    <row r="212" spans="1:27" ht="12.75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</row>
    <row r="213" spans="1:27" ht="12.75" customHeigh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</row>
    <row r="214" spans="1:27" ht="12.75" customHeigh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</row>
    <row r="215" spans="1:27" ht="12.75" customHeigh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</row>
    <row r="216" spans="1:27" ht="12.75" customHeigh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</row>
    <row r="217" spans="1:27" ht="12.75" customHeigh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</row>
    <row r="218" spans="1:27" ht="12.75" customHeigh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</row>
    <row r="219" spans="1:27" ht="12.75" customHeigh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</row>
    <row r="220" spans="1:27" ht="12.75" customHeigh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</row>
    <row r="221" spans="1:27" ht="12.75" customHeigh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</row>
    <row r="222" spans="1:27" ht="12.75" customHeigh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</row>
    <row r="223" spans="1:27" ht="12.75" customHeight="1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</row>
    <row r="224" spans="1:27" ht="12.75" customHeight="1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</row>
    <row r="225" spans="1:27" ht="12.75" customHeight="1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</row>
    <row r="226" spans="1:27" ht="12.75" customHeight="1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</row>
    <row r="227" spans="1:27" ht="12.75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</row>
    <row r="228" spans="1:27" ht="12.75" customHeight="1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</row>
    <row r="229" spans="1:27" ht="12.75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</row>
    <row r="230" spans="1:27" ht="12.75" customHeight="1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</row>
    <row r="231" spans="1:27" ht="12.75" customHeight="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</row>
    <row r="232" spans="1:27" ht="12.75" customHeight="1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</row>
    <row r="233" spans="1:27" ht="12.75" customHeight="1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</row>
    <row r="234" spans="1:27" ht="12.75" customHeight="1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</row>
    <row r="235" spans="1:27" ht="12.75" customHeight="1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</row>
    <row r="236" spans="1:27" ht="12.75" customHeight="1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</row>
    <row r="237" spans="1:27" ht="12.75" customHeight="1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</row>
    <row r="238" spans="1:27" ht="12.75" customHeight="1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</row>
    <row r="239" spans="1:27" ht="12.75" customHeight="1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</row>
    <row r="240" spans="1:27" ht="12.75" customHeight="1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</row>
    <row r="241" spans="1:27" ht="12.75" customHeight="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</row>
    <row r="242" spans="1:27" ht="12.75" customHeight="1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</row>
    <row r="243" spans="1:27" ht="12.75" customHeight="1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</row>
    <row r="244" spans="1:27" ht="12.75" customHeight="1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</row>
    <row r="245" spans="1:27" ht="12.75" customHeight="1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</row>
    <row r="246" spans="1:27" ht="12.75" customHeight="1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</row>
    <row r="247" spans="1:27" ht="12.75" customHeight="1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</row>
    <row r="248" spans="1:27" ht="12.75" customHeight="1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</row>
    <row r="249" spans="1:27" ht="12.75" customHeight="1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</row>
    <row r="250" spans="1:27" ht="12.75" customHeight="1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</row>
    <row r="251" spans="1:27" ht="12.75" customHeight="1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</row>
    <row r="252" spans="1:27" ht="12.75" customHeight="1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</row>
    <row r="253" spans="1:27" ht="12.75" customHeight="1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</row>
    <row r="254" spans="1:27" ht="12.75" customHeight="1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</row>
    <row r="255" spans="1:27" ht="12.75" customHeight="1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</row>
    <row r="256" spans="1:27" ht="12.75" customHeight="1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</row>
    <row r="257" spans="1:27" ht="12.75" customHeight="1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</row>
    <row r="258" spans="1:27" ht="12.75" customHeight="1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</row>
    <row r="259" spans="1:27" ht="12.75" customHeight="1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</row>
    <row r="260" spans="1:27" ht="12.75" customHeight="1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</row>
    <row r="261" spans="1:27" ht="12.75" customHeight="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</row>
    <row r="262" spans="1:27" ht="12.75" customHeight="1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</row>
    <row r="263" spans="1:27" ht="12.75" customHeight="1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</row>
    <row r="264" spans="1:27" ht="12.75" customHeight="1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</row>
    <row r="265" spans="1:27" ht="12.75" customHeight="1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</row>
    <row r="266" spans="1:27" ht="12.75" customHeight="1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</row>
    <row r="267" spans="1:27" ht="12.75" customHeight="1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</row>
    <row r="268" spans="1:27" ht="12.75" customHeight="1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</row>
    <row r="269" spans="1:27" ht="12.75" customHeight="1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</row>
    <row r="270" spans="1:27" ht="12.75" customHeight="1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</row>
    <row r="271" spans="1:27" ht="12.75" customHeight="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</row>
    <row r="272" spans="1:27" ht="12.75" customHeight="1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</row>
    <row r="273" spans="1:27" ht="12.75" customHeight="1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</row>
    <row r="274" spans="1:27" ht="12.75" customHeight="1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</row>
    <row r="275" spans="1:27" ht="12.75" customHeight="1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</row>
    <row r="276" spans="1:27" ht="12.75" customHeight="1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</row>
    <row r="277" spans="1:27" ht="12.75" customHeight="1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</row>
    <row r="278" spans="1:27" ht="12.75" customHeight="1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</row>
    <row r="279" spans="1:27" ht="12.75" customHeight="1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</row>
    <row r="280" spans="1:27" ht="12.75" customHeight="1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</row>
    <row r="281" spans="1:27" ht="12.75" customHeight="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</row>
    <row r="282" spans="1:27" ht="12.75" customHeight="1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</row>
    <row r="283" spans="1:27" ht="12.75" customHeight="1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</row>
    <row r="284" spans="1:27" ht="12.75" customHeight="1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</row>
    <row r="285" spans="1:27" ht="12.75" customHeight="1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</row>
    <row r="286" spans="1:27" ht="12.75" customHeight="1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</row>
    <row r="287" spans="1:27" ht="12.75" customHeight="1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</row>
    <row r="288" spans="1:27" ht="12.75" customHeight="1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</row>
    <row r="289" spans="1:27" ht="12.75" customHeight="1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</row>
    <row r="290" spans="1:27" ht="12.75" customHeight="1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</row>
    <row r="291" spans="1:27" ht="12.75" customHeight="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</row>
    <row r="292" spans="1:27" ht="12.75" customHeight="1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</row>
    <row r="293" spans="1:27" ht="12.75" customHeight="1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</row>
    <row r="294" spans="1:27" ht="12.75" customHeight="1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</row>
    <row r="295" spans="1:27" ht="12.75" customHeight="1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</row>
    <row r="296" spans="1:27" ht="12.75" customHeight="1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</row>
    <row r="297" spans="1:27" ht="12.75" customHeight="1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</row>
    <row r="298" spans="1:27" ht="12.75" customHeight="1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</row>
    <row r="299" spans="1:27" ht="12.75" customHeight="1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</row>
    <row r="300" spans="1:27" ht="12.75" customHeight="1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</row>
    <row r="301" spans="1:27" ht="12.75" customHeight="1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</row>
    <row r="302" spans="1:27" ht="12.75" customHeight="1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</row>
    <row r="303" spans="1:27" ht="12.75" customHeight="1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</row>
    <row r="304" spans="1:27" ht="12.75" customHeight="1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</row>
    <row r="305" spans="1:27" ht="12.75" customHeight="1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</row>
    <row r="306" spans="1:27" ht="12.75" customHeight="1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</row>
    <row r="307" spans="1:27" ht="12.75" customHeight="1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</row>
    <row r="308" spans="1:27" ht="12.75" customHeight="1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</row>
    <row r="309" spans="1:27" ht="12.75" customHeight="1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</row>
    <row r="310" spans="1:27" ht="12.75" customHeight="1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</row>
    <row r="311" spans="1:27" ht="12.75" customHeight="1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</row>
    <row r="312" spans="1:27" ht="12.75" customHeight="1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</row>
    <row r="313" spans="1:27" ht="12.75" customHeight="1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</row>
    <row r="314" spans="1:27" ht="12.75" customHeight="1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</row>
    <row r="315" spans="1:27" ht="12.75" customHeight="1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</row>
    <row r="316" spans="1:27" ht="12.75" customHeight="1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</row>
    <row r="317" spans="1:27" ht="12.75" customHeight="1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</row>
    <row r="318" spans="1:27" ht="12.75" customHeight="1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</row>
    <row r="319" spans="1:27" ht="12.75" customHeight="1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</row>
    <row r="320" spans="1:27" ht="12.75" customHeight="1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</row>
    <row r="321" spans="1:27" ht="12.75" customHeight="1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</row>
    <row r="322" spans="1:27" ht="12.75" customHeight="1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</row>
    <row r="323" spans="1:27" ht="12.75" customHeight="1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</row>
    <row r="324" spans="1:27" ht="12.75" customHeight="1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</row>
    <row r="325" spans="1:27" ht="12.75" customHeight="1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</row>
    <row r="326" spans="1:27" ht="12.75" customHeight="1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</row>
    <row r="327" spans="1:27" ht="12.75" customHeight="1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</row>
    <row r="328" spans="1:27" ht="12.75" customHeight="1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</row>
    <row r="329" spans="1:27" ht="12.75" customHeight="1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</row>
    <row r="330" spans="1:27" ht="12.75" customHeight="1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</row>
    <row r="331" spans="1:27" ht="12.75" customHeight="1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</row>
    <row r="332" spans="1:27" ht="12.75" customHeight="1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</row>
    <row r="333" spans="1:27" ht="12.75" customHeight="1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</row>
    <row r="334" spans="1:27" ht="12.75" customHeight="1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</row>
    <row r="335" spans="1:27" ht="12.75" customHeight="1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</row>
    <row r="336" spans="1:27" ht="12.75" customHeight="1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</row>
    <row r="337" spans="1:27" ht="12.75" customHeight="1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</row>
    <row r="338" spans="1:27" ht="12.75" customHeight="1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</row>
    <row r="339" spans="1:27" ht="12.75" customHeight="1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</row>
    <row r="340" spans="1:27" ht="12.75" customHeight="1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</row>
    <row r="341" spans="1:27" ht="12.75" customHeight="1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</row>
    <row r="342" spans="1:27" ht="12.75" customHeight="1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</row>
    <row r="343" spans="1:27" ht="12.75" customHeight="1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</row>
    <row r="344" spans="1:27" ht="12.75" customHeight="1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</row>
    <row r="345" spans="1:27" ht="12.75" customHeight="1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</row>
    <row r="346" spans="1:27" ht="12.75" customHeight="1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</row>
    <row r="347" spans="1:27" ht="12.75" customHeight="1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</row>
    <row r="348" spans="1:27" ht="12.75" customHeight="1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</row>
    <row r="349" spans="1:27" ht="12.75" customHeight="1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</row>
    <row r="350" spans="1:27" ht="12.75" customHeight="1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</row>
    <row r="351" spans="1:27" ht="12.75" customHeight="1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</row>
    <row r="352" spans="1:27" ht="12.75" customHeight="1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</row>
    <row r="353" spans="1:27" ht="12.75" customHeight="1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</row>
    <row r="354" spans="1:27" ht="12.75" customHeight="1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</row>
    <row r="355" spans="1:27" ht="12.75" customHeight="1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</row>
    <row r="356" spans="1:27" ht="12.75" customHeight="1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</row>
    <row r="357" spans="1:27" ht="12.75" customHeight="1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</row>
    <row r="358" spans="1:27" ht="12.75" customHeight="1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</row>
    <row r="359" spans="1:27" ht="12.75" customHeight="1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</row>
    <row r="360" spans="1:27" ht="12.75" customHeight="1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</row>
    <row r="361" spans="1:27" ht="12.75" customHeight="1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</row>
    <row r="362" spans="1:27" ht="12.75" customHeight="1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</row>
    <row r="363" spans="1:27" ht="12.75" customHeight="1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</row>
    <row r="364" spans="1:27" ht="12.75" customHeight="1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</row>
    <row r="365" spans="1:27" ht="12.75" customHeight="1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</row>
    <row r="366" spans="1:27" ht="12.75" customHeight="1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</row>
    <row r="367" spans="1:27" ht="12.75" customHeight="1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</row>
    <row r="368" spans="1:27" ht="12.75" customHeight="1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</row>
    <row r="369" spans="1:27" ht="12.75" customHeight="1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</row>
    <row r="370" spans="1:27" ht="12.75" customHeight="1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</row>
    <row r="371" spans="1:27" ht="12.75" customHeight="1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</row>
    <row r="372" spans="1:27" ht="12.75" customHeight="1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</row>
    <row r="373" spans="1:27" ht="12.75" customHeight="1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</row>
    <row r="374" spans="1:27" ht="12.75" customHeight="1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</row>
    <row r="375" spans="1:27" ht="12.75" customHeight="1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</row>
    <row r="376" spans="1:27" ht="12.75" customHeight="1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</row>
    <row r="377" spans="1:27" ht="12.75" customHeight="1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</row>
    <row r="378" spans="1:27" ht="12.75" customHeight="1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</row>
    <row r="379" spans="1:27" ht="12.75" customHeight="1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</row>
    <row r="380" spans="1:27" ht="12.75" customHeight="1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</row>
    <row r="381" spans="1:27" ht="12.75" customHeight="1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</row>
    <row r="382" spans="1:27" ht="12.75" customHeight="1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</row>
    <row r="383" spans="1:27" ht="12.75" customHeight="1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</row>
    <row r="384" spans="1:27" ht="12.75" customHeight="1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</row>
    <row r="385" spans="1:27" ht="12.75" customHeight="1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</row>
    <row r="386" spans="1:27" ht="12.75" customHeight="1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</row>
    <row r="387" spans="1:27" ht="12.75" customHeight="1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</row>
    <row r="388" spans="1:27" ht="12.75" customHeight="1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</row>
    <row r="389" spans="1:27" ht="12.75" customHeight="1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</row>
    <row r="390" spans="1:27" ht="12.75" customHeight="1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</row>
    <row r="391" spans="1:27" ht="12.75" customHeight="1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</row>
    <row r="392" spans="1:27" ht="12.75" customHeight="1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</row>
    <row r="393" spans="1:27" ht="12.75" customHeight="1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</row>
    <row r="394" spans="1:27" ht="12.75" customHeight="1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</row>
    <row r="395" spans="1:27" ht="12.75" customHeight="1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</row>
    <row r="396" spans="1:27" ht="12.75" customHeight="1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</row>
    <row r="397" spans="1:27" ht="12.75" customHeight="1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</row>
    <row r="398" spans="1:27" ht="12.75" customHeight="1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</row>
    <row r="399" spans="1:27" ht="12.75" customHeight="1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</row>
    <row r="400" spans="1:27" ht="12.75" customHeight="1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</row>
    <row r="401" spans="1:27" ht="12.75" customHeight="1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</row>
    <row r="402" spans="1:27" ht="12.75" customHeight="1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</row>
    <row r="403" spans="1:27" ht="12.75" customHeight="1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</row>
    <row r="404" spans="1:27" ht="12.75" customHeight="1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</row>
    <row r="405" spans="1:27" ht="12.75" customHeight="1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</row>
    <row r="406" spans="1:27" ht="12.75" customHeight="1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</row>
    <row r="407" spans="1:27" ht="12.75" customHeight="1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</row>
    <row r="408" spans="1:27" ht="12.75" customHeight="1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</row>
    <row r="409" spans="1:27" ht="12.75" customHeight="1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</row>
    <row r="410" spans="1:27" ht="12.75" customHeight="1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</row>
    <row r="411" spans="1:27" ht="12.75" customHeight="1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</row>
    <row r="412" spans="1:27" ht="12.75" customHeight="1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</row>
    <row r="413" spans="1:27" ht="12.75" customHeight="1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</row>
    <row r="414" spans="1:27" ht="12.75" customHeight="1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</row>
    <row r="415" spans="1:27" ht="12.75" customHeight="1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</row>
    <row r="416" spans="1:27" ht="12.75" customHeight="1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</row>
    <row r="417" spans="1:27" ht="12.75" customHeight="1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</row>
    <row r="418" spans="1:27" ht="12.75" customHeight="1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</row>
    <row r="419" spans="1:27" ht="12.75" customHeight="1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</row>
    <row r="420" spans="1:27" ht="12.75" customHeight="1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</row>
    <row r="421" spans="1:27" ht="12.75" customHeight="1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</row>
    <row r="422" spans="1:27" ht="12.75" customHeight="1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</row>
    <row r="423" spans="1:27" ht="12.75" customHeight="1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</row>
    <row r="424" spans="1:27" ht="12.75" customHeight="1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</row>
    <row r="425" spans="1:27" ht="12.75" customHeight="1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</row>
    <row r="426" spans="1:27" ht="12.75" customHeight="1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</row>
    <row r="427" spans="1:27" ht="12.75" customHeight="1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</row>
    <row r="428" spans="1:27" ht="12.75" customHeight="1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</row>
    <row r="429" spans="1:27" ht="12.75" customHeight="1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</row>
    <row r="430" spans="1:27" ht="12.75" customHeight="1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</row>
    <row r="431" spans="1:27" ht="12.75" customHeight="1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</row>
    <row r="432" spans="1:27" ht="12.75" customHeight="1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</row>
    <row r="433" spans="1:27" ht="12.75" customHeight="1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</row>
    <row r="434" spans="1:27" ht="12.75" customHeight="1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</row>
    <row r="435" spans="1:27" ht="12.75" customHeight="1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</row>
    <row r="436" spans="1:27" ht="12.75" customHeight="1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</row>
    <row r="437" spans="1:27" ht="12.75" customHeight="1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</row>
    <row r="438" spans="1:27" ht="12.75" customHeight="1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</row>
    <row r="439" spans="1:27" ht="12.75" customHeight="1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</row>
    <row r="440" spans="1:27" ht="12.75" customHeight="1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</row>
    <row r="441" spans="1:27" ht="12.75" customHeight="1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</row>
    <row r="442" spans="1:27" ht="12.75" customHeight="1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</row>
    <row r="443" spans="1:27" ht="12.75" customHeight="1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</row>
    <row r="444" spans="1:27" ht="12.75" customHeight="1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</row>
    <row r="445" spans="1:27" ht="12.75" customHeight="1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</row>
    <row r="446" spans="1:27" ht="12.75" customHeight="1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</row>
    <row r="447" spans="1:27" ht="12.75" customHeight="1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</row>
    <row r="448" spans="1:27" ht="12.75" customHeight="1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</row>
    <row r="449" spans="1:27" ht="12.75" customHeight="1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</row>
    <row r="450" spans="1:27" ht="12.75" customHeight="1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</row>
    <row r="451" spans="1:27" ht="12.75" customHeight="1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</row>
    <row r="452" spans="1:27" ht="12.75" customHeight="1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</row>
    <row r="453" spans="1:27" ht="12.75" customHeight="1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</row>
    <row r="454" spans="1:27" ht="12.75" customHeight="1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</row>
    <row r="455" spans="1:27" ht="12.75" customHeight="1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</row>
    <row r="456" spans="1:27" ht="12.75" customHeight="1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</row>
    <row r="457" spans="1:27" ht="12.75" customHeight="1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</row>
    <row r="458" spans="1:27" ht="12.75" customHeight="1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</row>
    <row r="459" spans="1:27" ht="12.75" customHeight="1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</row>
    <row r="460" spans="1:27" ht="12.75" customHeight="1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</row>
    <row r="461" spans="1:27" ht="12.75" customHeight="1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</row>
    <row r="462" spans="1:27" ht="12.75" customHeight="1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</row>
    <row r="463" spans="1:27" ht="12.75" customHeight="1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</row>
    <row r="464" spans="1:27" ht="12.75" customHeight="1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</row>
    <row r="465" spans="1:27" ht="12.75" customHeight="1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</row>
    <row r="466" spans="1:27" ht="12.75" customHeight="1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</row>
    <row r="467" spans="1:27" ht="12.75" customHeight="1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</row>
    <row r="468" spans="1:27" ht="12.75" customHeight="1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</row>
    <row r="469" spans="1:27" ht="12.75" customHeight="1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</row>
    <row r="470" spans="1:27" ht="12.75" customHeight="1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</row>
    <row r="471" spans="1:27" ht="12.75" customHeight="1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</row>
    <row r="472" spans="1:27" ht="12.75" customHeight="1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</row>
    <row r="473" spans="1:27" ht="12.75" customHeight="1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</row>
    <row r="474" spans="1:27" ht="12.75" customHeight="1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</row>
    <row r="475" spans="1:27" ht="12.75" customHeight="1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</row>
    <row r="476" spans="1:27" ht="12.75" customHeight="1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</row>
    <row r="477" spans="1:27" ht="12.75" customHeight="1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</row>
    <row r="478" spans="1:27" ht="12.75" customHeight="1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</row>
    <row r="479" spans="1:27" ht="12.75" customHeight="1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</row>
    <row r="480" spans="1:27" ht="12.75" customHeight="1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</row>
    <row r="481" spans="1:27" ht="12.75" customHeight="1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</row>
    <row r="482" spans="1:27" ht="12.75" customHeight="1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</row>
    <row r="483" spans="1:27" ht="12.75" customHeight="1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</row>
    <row r="484" spans="1:27" ht="12.75" customHeight="1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</row>
    <row r="485" spans="1:27" ht="12.75" customHeight="1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</row>
    <row r="486" spans="1:27" ht="12.75" customHeight="1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</row>
    <row r="487" spans="1:27" ht="12.75" customHeight="1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</row>
    <row r="488" spans="1:27" ht="12.75" customHeight="1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</row>
    <row r="489" spans="1:27" ht="12.75" customHeight="1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</row>
    <row r="490" spans="1:27" ht="12.75" customHeight="1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</row>
    <row r="491" spans="1:27" ht="12.75" customHeight="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</row>
    <row r="492" spans="1:27" ht="12.75" customHeight="1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</row>
    <row r="493" spans="1:27" ht="12.75" customHeight="1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</row>
    <row r="494" spans="1:27" ht="12.75" customHeight="1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</row>
    <row r="495" spans="1:27" ht="12.75" customHeight="1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</row>
    <row r="496" spans="1:27" ht="12.75" customHeight="1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</row>
    <row r="497" spans="1:27" ht="12.75" customHeight="1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</row>
    <row r="498" spans="1:27" ht="12.75" customHeight="1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</row>
    <row r="499" spans="1:27" ht="12.75" customHeight="1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</row>
    <row r="500" spans="1:27" ht="12.75" customHeight="1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</row>
    <row r="501" spans="1:27" ht="12.75" customHeight="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</row>
    <row r="502" spans="1:27" ht="12.75" customHeight="1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</row>
    <row r="503" spans="1:27" ht="12.75" customHeight="1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</row>
    <row r="504" spans="1:27" ht="12.75" customHeight="1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</row>
    <row r="505" spans="1:27" ht="12.75" customHeight="1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</row>
    <row r="506" spans="1:27" ht="12.75" customHeight="1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</row>
    <row r="507" spans="1:27" ht="12.75" customHeight="1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</row>
    <row r="508" spans="1:27" ht="12.75" customHeight="1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</row>
    <row r="509" spans="1:27" ht="12.75" customHeight="1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</row>
    <row r="510" spans="1:27" ht="12.75" customHeight="1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</row>
    <row r="511" spans="1:27" ht="12.75" customHeight="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</row>
    <row r="512" spans="1:27" ht="12.75" customHeight="1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</row>
    <row r="513" spans="1:27" ht="12.75" customHeight="1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</row>
    <row r="514" spans="1:27" ht="12.75" customHeight="1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</row>
    <row r="515" spans="1:27" ht="12.75" customHeight="1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</row>
    <row r="516" spans="1:27" ht="12.75" customHeight="1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</row>
    <row r="517" spans="1:27" ht="12.75" customHeight="1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</row>
    <row r="518" spans="1:27" ht="12.75" customHeight="1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</row>
    <row r="519" spans="1:27" ht="12.75" customHeight="1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</row>
    <row r="520" spans="1:27" ht="12.75" customHeight="1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</row>
    <row r="521" spans="1:27" ht="12.75" customHeight="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</row>
    <row r="522" spans="1:27" ht="12.75" customHeight="1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</row>
    <row r="523" spans="1:27" ht="12.75" customHeight="1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</row>
    <row r="524" spans="1:27" ht="12.75" customHeight="1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</row>
    <row r="525" spans="1:27" ht="12.75" customHeight="1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</row>
    <row r="526" spans="1:27" ht="12.75" customHeight="1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</row>
    <row r="527" spans="1:27" ht="12.75" customHeight="1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</row>
    <row r="528" spans="1:27" ht="12.75" customHeight="1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</row>
    <row r="529" spans="1:27" ht="12.75" customHeight="1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</row>
    <row r="530" spans="1:27" ht="12.75" customHeight="1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</row>
    <row r="531" spans="1:27" ht="12.75" customHeight="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</row>
    <row r="532" spans="1:27" ht="12.75" customHeight="1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</row>
    <row r="533" spans="1:27" ht="12.75" customHeight="1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</row>
    <row r="534" spans="1:27" ht="12.75" customHeight="1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</row>
    <row r="535" spans="1:27" ht="12.75" customHeight="1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</row>
    <row r="536" spans="1:27" ht="12.75" customHeight="1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</row>
    <row r="537" spans="1:27" ht="12.75" customHeight="1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</row>
    <row r="538" spans="1:27" ht="12.75" customHeight="1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</row>
    <row r="539" spans="1:27" ht="12.75" customHeight="1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</row>
    <row r="540" spans="1:27" ht="12.75" customHeight="1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</row>
    <row r="541" spans="1:27" ht="12.75" customHeight="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</row>
    <row r="542" spans="1:27" ht="12.75" customHeight="1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</row>
    <row r="543" spans="1:27" ht="12.75" customHeight="1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</row>
    <row r="544" spans="1:27" ht="12.75" customHeight="1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</row>
    <row r="545" spans="1:27" ht="12.75" customHeight="1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</row>
    <row r="546" spans="1:27" ht="12.75" customHeight="1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</row>
    <row r="547" spans="1:27" ht="12.75" customHeight="1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</row>
    <row r="548" spans="1:27" ht="12.75" customHeight="1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</row>
    <row r="549" spans="1:27" ht="12.75" customHeight="1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</row>
    <row r="550" spans="1:27" ht="12.75" customHeight="1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</row>
    <row r="551" spans="1:27" ht="12.75" customHeight="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</row>
    <row r="552" spans="1:27" ht="12.75" customHeight="1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</row>
    <row r="553" spans="1:27" ht="12.75" customHeight="1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</row>
    <row r="554" spans="1:27" ht="12.75" customHeight="1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</row>
    <row r="555" spans="1:27" ht="12.75" customHeight="1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</row>
    <row r="556" spans="1:27" ht="12.75" customHeight="1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</row>
    <row r="557" spans="1:27" ht="12.75" customHeight="1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</row>
    <row r="558" spans="1:27" ht="12.75" customHeight="1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</row>
    <row r="559" spans="1:27" ht="12.75" customHeight="1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</row>
    <row r="560" spans="1:27" ht="12.75" customHeight="1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</row>
    <row r="561" spans="1:27" ht="12.75" customHeight="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</row>
    <row r="562" spans="1:27" ht="12.75" customHeight="1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</row>
    <row r="563" spans="1:27" ht="12.75" customHeight="1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</row>
    <row r="564" spans="1:27" ht="12.75" customHeight="1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</row>
    <row r="565" spans="1:27" ht="12.75" customHeight="1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</row>
    <row r="566" spans="1:27" ht="12.75" customHeight="1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</row>
    <row r="567" spans="1:27" ht="12.75" customHeight="1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</row>
    <row r="568" spans="1:27" ht="12.75" customHeight="1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</row>
    <row r="569" spans="1:27" ht="12.75" customHeight="1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</row>
    <row r="570" spans="1:27" ht="12.75" customHeight="1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</row>
    <row r="571" spans="1:27" ht="12.75" customHeight="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</row>
    <row r="572" spans="1:27" ht="12.75" customHeight="1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</row>
    <row r="573" spans="1:27" ht="12.75" customHeight="1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</row>
    <row r="574" spans="1:27" ht="12.75" customHeight="1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</row>
    <row r="575" spans="1:27" ht="12.75" customHeight="1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</row>
    <row r="576" spans="1:27" ht="12.75" customHeight="1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</row>
    <row r="577" spans="1:27" ht="12.75" customHeight="1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</row>
    <row r="578" spans="1:27" ht="12.75" customHeight="1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</row>
    <row r="579" spans="1:27" ht="12.75" customHeight="1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</row>
    <row r="580" spans="1:27" ht="12.75" customHeight="1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</row>
    <row r="581" spans="1:27" ht="12.75" customHeight="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</row>
    <row r="582" spans="1:27" ht="12.75" customHeight="1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</row>
    <row r="583" spans="1:27" ht="12.75" customHeight="1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</row>
    <row r="584" spans="1:27" ht="12.75" customHeight="1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</row>
    <row r="585" spans="1:27" ht="12.75" customHeight="1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</row>
    <row r="586" spans="1:27" ht="12.75" customHeight="1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</row>
    <row r="587" spans="1:27" ht="12.75" customHeight="1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</row>
    <row r="588" spans="1:27" ht="12.75" customHeight="1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</row>
    <row r="589" spans="1:27" ht="12.75" customHeight="1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</row>
    <row r="590" spans="1:27" ht="12.75" customHeight="1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</row>
    <row r="591" spans="1:27" ht="12.75" customHeight="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</row>
    <row r="592" spans="1:27" ht="12.75" customHeight="1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</row>
    <row r="593" spans="1:27" ht="12.75" customHeight="1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</row>
    <row r="594" spans="1:27" ht="12.75" customHeight="1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</row>
    <row r="595" spans="1:27" ht="12.75" customHeight="1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</row>
    <row r="596" spans="1:27" ht="12.75" customHeight="1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</row>
    <row r="597" spans="1:27" ht="12.75" customHeight="1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</row>
    <row r="598" spans="1:27" ht="12.75" customHeight="1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</row>
    <row r="599" spans="1:27" ht="12.75" customHeight="1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</row>
    <row r="600" spans="1:27" ht="12.75" customHeight="1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</row>
    <row r="601" spans="1:27" ht="12.75" customHeight="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</row>
    <row r="602" spans="1:27" ht="12.75" customHeight="1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</row>
    <row r="603" spans="1:27" ht="12.75" customHeight="1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</row>
    <row r="604" spans="1:27" ht="12.75" customHeight="1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</row>
    <row r="605" spans="1:27" ht="12.75" customHeight="1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</row>
    <row r="606" spans="1:27" ht="12.75" customHeight="1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</row>
    <row r="607" spans="1:27" ht="12.75" customHeight="1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</row>
    <row r="608" spans="1:27" ht="12.75" customHeight="1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</row>
    <row r="609" spans="1:27" ht="12.75" customHeight="1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</row>
    <row r="610" spans="1:27" ht="12.75" customHeight="1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</row>
    <row r="611" spans="1:27" ht="12.75" customHeight="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</row>
    <row r="612" spans="1:27" ht="12.75" customHeight="1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</row>
    <row r="613" spans="1:27" ht="12.75" customHeight="1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</row>
    <row r="614" spans="1:27" ht="12.75" customHeight="1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</row>
    <row r="615" spans="1:27" ht="12.75" customHeight="1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</row>
    <row r="616" spans="1:27" ht="12.75" customHeight="1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</row>
    <row r="617" spans="1:27" ht="12.75" customHeight="1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</row>
    <row r="618" spans="1:27" ht="12.75" customHeight="1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</row>
    <row r="619" spans="1:27" ht="12.75" customHeight="1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</row>
    <row r="620" spans="1:27" ht="12.75" customHeight="1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</row>
    <row r="621" spans="1:27" ht="12.75" customHeight="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</row>
    <row r="622" spans="1:27" ht="12.75" customHeight="1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</row>
    <row r="623" spans="1:27" ht="12.75" customHeight="1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</row>
    <row r="624" spans="1:27" ht="12.75" customHeight="1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</row>
    <row r="625" spans="1:27" ht="12.75" customHeight="1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</row>
    <row r="626" spans="1:27" ht="12.75" customHeight="1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</row>
    <row r="627" spans="1:27" ht="12.75" customHeight="1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</row>
    <row r="628" spans="1:27" ht="12.75" customHeight="1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</row>
    <row r="629" spans="1:27" ht="12.75" customHeight="1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</row>
    <row r="630" spans="1:27" ht="12.75" customHeight="1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</row>
    <row r="631" spans="1:27" ht="12.75" customHeight="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</row>
    <row r="632" spans="1:27" ht="12.75" customHeight="1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</row>
    <row r="633" spans="1:27" ht="12.75" customHeight="1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</row>
    <row r="634" spans="1:27" ht="12.75" customHeight="1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</row>
    <row r="635" spans="1:27" ht="12.75" customHeight="1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</row>
    <row r="636" spans="1:27" ht="12.75" customHeight="1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</row>
    <row r="637" spans="1:27" ht="12.75" customHeight="1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</row>
    <row r="638" spans="1:27" ht="12.75" customHeight="1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</row>
    <row r="639" spans="1:27" ht="12.75" customHeight="1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</row>
    <row r="640" spans="1:27" ht="12.75" customHeight="1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</row>
    <row r="641" spans="1:27" ht="12.75" customHeight="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</row>
    <row r="642" spans="1:27" ht="12.75" customHeight="1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</row>
    <row r="643" spans="1:27" ht="12.75" customHeight="1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</row>
    <row r="644" spans="1:27" ht="12.75" customHeight="1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</row>
    <row r="645" spans="1:27" ht="12.75" customHeight="1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</row>
    <row r="646" spans="1:27" ht="12.75" customHeight="1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</row>
    <row r="647" spans="1:27" ht="12.75" customHeight="1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</row>
    <row r="648" spans="1:27" ht="12.75" customHeight="1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</row>
    <row r="649" spans="1:27" ht="12.75" customHeight="1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</row>
    <row r="650" spans="1:27" ht="12.75" customHeight="1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</row>
    <row r="651" spans="1:27" ht="12.75" customHeight="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</row>
    <row r="652" spans="1:27" ht="12.75" customHeight="1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</row>
    <row r="653" spans="1:27" ht="12.75" customHeight="1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</row>
    <row r="654" spans="1:27" ht="12.75" customHeight="1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</row>
    <row r="655" spans="1:27" ht="12.75" customHeight="1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</row>
    <row r="656" spans="1:27" ht="12.75" customHeight="1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</row>
    <row r="657" spans="1:27" ht="12.75" customHeight="1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</row>
    <row r="658" spans="1:27" ht="12.75" customHeight="1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</row>
    <row r="659" spans="1:27" ht="12.75" customHeight="1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</row>
    <row r="660" spans="1:27" ht="12.75" customHeight="1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</row>
    <row r="661" spans="1:27" ht="12.75" customHeight="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</row>
    <row r="662" spans="1:27" ht="12.75" customHeight="1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</row>
    <row r="663" spans="1:27" ht="12.75" customHeight="1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</row>
    <row r="664" spans="1:27" ht="12.75" customHeight="1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</row>
    <row r="665" spans="1:27" ht="12.75" customHeight="1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</row>
    <row r="666" spans="1:27" ht="12.75" customHeight="1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</row>
    <row r="667" spans="1:27" ht="12.75" customHeight="1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</row>
    <row r="668" spans="1:27" ht="12.75" customHeight="1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</row>
    <row r="669" spans="1:27" ht="12.75" customHeight="1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</row>
    <row r="670" spans="1:27" ht="12.75" customHeight="1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</row>
    <row r="671" spans="1:27" ht="12.75" customHeight="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</row>
    <row r="672" spans="1:27" ht="12.75" customHeight="1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</row>
    <row r="673" spans="1:27" ht="12.75" customHeight="1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</row>
    <row r="674" spans="1:27" ht="12.75" customHeight="1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</row>
    <row r="675" spans="1:27" ht="12.75" customHeight="1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</row>
    <row r="676" spans="1:27" ht="12.75" customHeight="1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</row>
    <row r="677" spans="1:27" ht="12.75" customHeight="1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</row>
    <row r="678" spans="1:27" ht="12.75" customHeight="1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</row>
    <row r="679" spans="1:27" ht="12.75" customHeight="1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</row>
    <row r="680" spans="1:27" ht="12.75" customHeight="1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</row>
    <row r="681" spans="1:27" ht="12.75" customHeight="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</row>
    <row r="682" spans="1:27" ht="12.75" customHeight="1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</row>
    <row r="683" spans="1:27" ht="12.75" customHeight="1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</row>
    <row r="684" spans="1:27" ht="12.75" customHeight="1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</row>
    <row r="685" spans="1:27" ht="12.75" customHeight="1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</row>
    <row r="686" spans="1:27" ht="12.75" customHeight="1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</row>
    <row r="687" spans="1:27" ht="12.75" customHeight="1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</row>
    <row r="688" spans="1:27" ht="12.75" customHeight="1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</row>
    <row r="689" spans="1:27" ht="12.75" customHeight="1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</row>
    <row r="690" spans="1:27" ht="12.75" customHeight="1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</row>
    <row r="691" spans="1:27" ht="12.75" customHeight="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</row>
    <row r="692" spans="1:27" ht="12.75" customHeight="1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</row>
    <row r="693" spans="1:27" ht="12.75" customHeight="1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</row>
    <row r="694" spans="1:27" ht="12.75" customHeight="1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</row>
    <row r="695" spans="1:27" ht="12.75" customHeight="1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</row>
    <row r="696" spans="1:27" ht="12.75" customHeight="1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</row>
    <row r="697" spans="1:27" ht="12.75" customHeight="1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</row>
    <row r="698" spans="1:27" ht="12.75" customHeight="1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</row>
    <row r="699" spans="1:27" ht="12.75" customHeight="1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</row>
    <row r="700" spans="1:27" ht="12.75" customHeight="1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</row>
    <row r="701" spans="1:27" ht="12.75" customHeight="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</row>
    <row r="702" spans="1:27" ht="12.75" customHeight="1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</row>
    <row r="703" spans="1:27" ht="12.75" customHeight="1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</row>
    <row r="704" spans="1:27" ht="12.75" customHeight="1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</row>
    <row r="705" spans="1:27" ht="12.75" customHeight="1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</row>
    <row r="706" spans="1:27" ht="12.75" customHeight="1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</row>
    <row r="707" spans="1:27" ht="12.75" customHeight="1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</row>
    <row r="708" spans="1:27" ht="12.75" customHeight="1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</row>
    <row r="709" spans="1:27" ht="12.75" customHeight="1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</row>
    <row r="710" spans="1:27" ht="12.75" customHeight="1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</row>
    <row r="711" spans="1:27" ht="12.75" customHeight="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</row>
    <row r="712" spans="1:27" ht="12.75" customHeight="1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</row>
    <row r="713" spans="1:27" ht="12.75" customHeight="1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</row>
    <row r="714" spans="1:27" ht="12.75" customHeight="1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</row>
    <row r="715" spans="1:27" ht="12.75" customHeight="1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</row>
    <row r="716" spans="1:27" ht="12.75" customHeight="1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</row>
    <row r="717" spans="1:27" ht="12.75" customHeight="1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</row>
    <row r="718" spans="1:27" ht="12.75" customHeight="1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</row>
    <row r="719" spans="1:27" ht="12.75" customHeight="1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</row>
    <row r="720" spans="1:27" ht="12.75" customHeight="1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</row>
    <row r="721" spans="1:27" ht="12.75" customHeight="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</row>
    <row r="722" spans="1:27" ht="12.75" customHeight="1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</row>
    <row r="723" spans="1:27" ht="12.75" customHeight="1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</row>
    <row r="724" spans="1:27" ht="12.75" customHeight="1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</row>
    <row r="725" spans="1:27" ht="12.75" customHeight="1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</row>
    <row r="726" spans="1:27" ht="12.75" customHeight="1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</row>
    <row r="727" spans="1:27" ht="12.75" customHeight="1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</row>
    <row r="728" spans="1:27" ht="12.75" customHeight="1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</row>
    <row r="729" spans="1:27" ht="12.75" customHeight="1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</row>
    <row r="730" spans="1:27" ht="12.75" customHeight="1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</row>
    <row r="731" spans="1:27" ht="12.75" customHeight="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</row>
    <row r="732" spans="1:27" ht="12.75" customHeight="1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</row>
    <row r="733" spans="1:27" ht="12.75" customHeight="1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</row>
    <row r="734" spans="1:27" ht="12.75" customHeight="1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</row>
    <row r="735" spans="1:27" ht="12.75" customHeight="1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</row>
    <row r="736" spans="1:27" ht="12.75" customHeight="1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</row>
    <row r="737" spans="1:27" ht="12.75" customHeight="1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</row>
    <row r="738" spans="1:27" ht="12.75" customHeight="1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</row>
    <row r="739" spans="1:27" ht="12.75" customHeight="1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</row>
    <row r="740" spans="1:27" ht="12.75" customHeight="1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</row>
    <row r="741" spans="1:27" ht="12.75" customHeight="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</row>
    <row r="742" spans="1:27" ht="12.75" customHeight="1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</row>
    <row r="743" spans="1:27" ht="12.75" customHeight="1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</row>
    <row r="744" spans="1:27" ht="12.75" customHeight="1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</row>
    <row r="745" spans="1:27" ht="12.75" customHeight="1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</row>
    <row r="746" spans="1:27" ht="12.75" customHeight="1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</row>
    <row r="747" spans="1:27" ht="12.75" customHeight="1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</row>
    <row r="748" spans="1:27" ht="12.75" customHeight="1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</row>
    <row r="749" spans="1:27" ht="12.75" customHeight="1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</row>
    <row r="750" spans="1:27" ht="12.75" customHeight="1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</row>
    <row r="751" spans="1:27" ht="12.75" customHeight="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</row>
    <row r="752" spans="1:27" ht="12.75" customHeight="1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</row>
    <row r="753" spans="1:27" ht="12.75" customHeight="1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</row>
    <row r="754" spans="1:27" ht="12.75" customHeight="1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</row>
    <row r="755" spans="1:27" ht="12.75" customHeight="1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</row>
    <row r="756" spans="1:27" ht="12.75" customHeight="1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</row>
    <row r="757" spans="1:27" ht="12.75" customHeight="1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</row>
    <row r="758" spans="1:27" ht="12.75" customHeight="1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</row>
    <row r="759" spans="1:27" ht="12.75" customHeight="1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</row>
    <row r="760" spans="1:27" ht="12.75" customHeight="1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</row>
    <row r="761" spans="1:27" ht="12.75" customHeight="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</row>
    <row r="762" spans="1:27" ht="12.75" customHeight="1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</row>
    <row r="763" spans="1:27" ht="12.75" customHeight="1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</row>
    <row r="764" spans="1:27" ht="12.75" customHeight="1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</row>
    <row r="765" spans="1:27" ht="12.75" customHeight="1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</row>
    <row r="766" spans="1:27" ht="12.75" customHeight="1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</row>
    <row r="767" spans="1:27" ht="12.75" customHeight="1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</row>
    <row r="768" spans="1:27" ht="12.75" customHeight="1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</row>
    <row r="769" spans="1:27" ht="12.75" customHeight="1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</row>
    <row r="770" spans="1:27" ht="12.75" customHeight="1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</row>
    <row r="771" spans="1:27" ht="12.75" customHeight="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</row>
    <row r="772" spans="1:27" ht="12.75" customHeight="1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</row>
    <row r="773" spans="1:27" ht="12.75" customHeight="1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</row>
    <row r="774" spans="1:27" ht="12.75" customHeight="1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</row>
    <row r="775" spans="1:27" ht="12.75" customHeight="1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</row>
    <row r="776" spans="1:27" ht="12.75" customHeight="1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</row>
    <row r="777" spans="1:27" ht="12.75" customHeight="1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</row>
    <row r="778" spans="1:27" ht="12.75" customHeight="1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</row>
    <row r="779" spans="1:27" ht="12.75" customHeight="1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</row>
    <row r="780" spans="1:27" ht="12.75" customHeight="1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</row>
    <row r="781" spans="1:27" ht="12.75" customHeight="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</row>
    <row r="782" spans="1:27" ht="12.75" customHeight="1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</row>
    <row r="783" spans="1:27" ht="12.75" customHeight="1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</row>
    <row r="784" spans="1:27" ht="12.75" customHeight="1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</row>
    <row r="785" spans="1:27" ht="12.75" customHeight="1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</row>
    <row r="786" spans="1:27" ht="12.75" customHeight="1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</row>
    <row r="787" spans="1:27" ht="12.75" customHeight="1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</row>
    <row r="788" spans="1:27" ht="12.75" customHeight="1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</row>
    <row r="789" spans="1:27" ht="12.75" customHeight="1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</row>
    <row r="790" spans="1:27" ht="12.75" customHeight="1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</row>
    <row r="791" spans="1:27" ht="12.75" customHeight="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</row>
    <row r="792" spans="1:27" ht="12.75" customHeight="1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</row>
    <row r="793" spans="1:27" ht="12.75" customHeight="1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</row>
    <row r="794" spans="1:27" ht="12.75" customHeight="1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</row>
    <row r="795" spans="1:27" ht="12.75" customHeight="1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</row>
    <row r="796" spans="1:27" ht="12.75" customHeight="1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</row>
    <row r="797" spans="1:27" ht="12.75" customHeight="1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</row>
    <row r="798" spans="1:27" ht="12.75" customHeight="1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</row>
    <row r="799" spans="1:27" ht="12.75" customHeight="1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</row>
    <row r="800" spans="1:27" ht="12.75" customHeight="1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</row>
    <row r="801" spans="1:27" ht="12.75" customHeight="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</row>
    <row r="802" spans="1:27" ht="12.75" customHeight="1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</row>
    <row r="803" spans="1:27" ht="12.75" customHeight="1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</row>
    <row r="804" spans="1:27" ht="12.75" customHeight="1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</row>
    <row r="805" spans="1:27" ht="12.75" customHeight="1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</row>
    <row r="806" spans="1:27" ht="12.75" customHeight="1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</row>
    <row r="807" spans="1:27" ht="12.75" customHeight="1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</row>
    <row r="808" spans="1:27" ht="12.75" customHeight="1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</row>
    <row r="809" spans="1:27" ht="12.75" customHeight="1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</row>
    <row r="810" spans="1:27" ht="12.75" customHeight="1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</row>
    <row r="811" spans="1:27" ht="12.75" customHeight="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</row>
    <row r="812" spans="1:27" ht="12.75" customHeight="1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</row>
    <row r="813" spans="1:27" ht="12.75" customHeight="1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</row>
    <row r="814" spans="1:27" ht="12.75" customHeight="1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</row>
    <row r="815" spans="1:27" ht="12.75" customHeight="1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</row>
    <row r="816" spans="1:27" ht="12.75" customHeight="1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</row>
    <row r="817" spans="1:27" ht="12.75" customHeight="1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</row>
    <row r="818" spans="1:27" ht="12.75" customHeight="1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</row>
    <row r="819" spans="1:27" ht="12.75" customHeight="1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</row>
    <row r="820" spans="1:27" ht="12.75" customHeight="1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</row>
    <row r="821" spans="1:27" ht="12.75" customHeight="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</row>
    <row r="822" spans="1:27" ht="12.75" customHeight="1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</row>
    <row r="823" spans="1:27" ht="12.75" customHeight="1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</row>
    <row r="824" spans="1:27" ht="12.75" customHeight="1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</row>
    <row r="825" spans="1:27" ht="12.75" customHeight="1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</row>
    <row r="826" spans="1:27" ht="12.75" customHeight="1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</row>
    <row r="827" spans="1:27" ht="12.75" customHeight="1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</row>
    <row r="828" spans="1:27" ht="12.75" customHeight="1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</row>
    <row r="829" spans="1:27" ht="12.75" customHeight="1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</row>
    <row r="830" spans="1:27" ht="12.75" customHeight="1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</row>
    <row r="831" spans="1:27" ht="12.75" customHeight="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</row>
    <row r="832" spans="1:27" ht="12.75" customHeight="1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</row>
    <row r="833" spans="1:27" ht="12.75" customHeight="1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</row>
    <row r="834" spans="1:27" ht="12.75" customHeight="1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</row>
    <row r="835" spans="1:27" ht="12.75" customHeight="1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</row>
    <row r="836" spans="1:27" ht="12.75" customHeight="1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</row>
    <row r="837" spans="1:27" ht="12.75" customHeight="1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</row>
    <row r="838" spans="1:27" ht="12.75" customHeight="1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</row>
    <row r="839" spans="1:27" ht="12.75" customHeight="1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</row>
    <row r="840" spans="1:27" ht="12.75" customHeight="1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</row>
    <row r="841" spans="1:27" ht="12.75" customHeight="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</row>
    <row r="842" spans="1:27" ht="12.75" customHeight="1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</row>
    <row r="843" spans="1:27" ht="12.75" customHeight="1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</row>
    <row r="844" spans="1:27" ht="12.75" customHeight="1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</row>
    <row r="845" spans="1:27" ht="12.75" customHeight="1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</row>
    <row r="846" spans="1:27" ht="12.75" customHeight="1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</row>
    <row r="847" spans="1:27" ht="12.75" customHeight="1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</row>
    <row r="848" spans="1:27" ht="12.75" customHeight="1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</row>
    <row r="849" spans="1:27" ht="12.75" customHeight="1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</row>
    <row r="850" spans="1:27" ht="12.75" customHeight="1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</row>
    <row r="851" spans="1:27" ht="12.75" customHeight="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</row>
    <row r="852" spans="1:27" ht="12.75" customHeight="1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</row>
    <row r="853" spans="1:27" ht="12.75" customHeight="1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</row>
    <row r="854" spans="1:27" ht="12.75" customHeight="1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</row>
    <row r="855" spans="1:27" ht="12.75" customHeight="1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</row>
    <row r="856" spans="1:27" ht="12.75" customHeight="1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</row>
    <row r="857" spans="1:27" ht="12.75" customHeight="1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</row>
    <row r="858" spans="1:27" ht="12.75" customHeight="1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</row>
    <row r="859" spans="1:27" ht="12.75" customHeight="1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</row>
    <row r="860" spans="1:27" ht="12.75" customHeight="1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</row>
    <row r="861" spans="1:27" ht="12.75" customHeight="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</row>
    <row r="862" spans="1:27" ht="12.75" customHeight="1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</row>
    <row r="863" spans="1:27" ht="12.75" customHeight="1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</row>
    <row r="864" spans="1:27" ht="12.75" customHeight="1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</row>
    <row r="865" spans="1:27" ht="12.75" customHeight="1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</row>
    <row r="866" spans="1:27" ht="12.75" customHeight="1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</row>
    <row r="867" spans="1:27" ht="12.75" customHeight="1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</row>
    <row r="868" spans="1:27" ht="12.75" customHeight="1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</row>
    <row r="869" spans="1:27" ht="12.75" customHeight="1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</row>
    <row r="870" spans="1:27" ht="12.75" customHeight="1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</row>
    <row r="871" spans="1:27" ht="12.75" customHeight="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</row>
    <row r="872" spans="1:27" ht="12.75" customHeight="1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</row>
    <row r="873" spans="1:27" ht="12.75" customHeight="1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</row>
    <row r="874" spans="1:27" ht="12.75" customHeight="1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</row>
    <row r="875" spans="1:27" ht="12.75" customHeight="1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</row>
    <row r="876" spans="1:27" ht="12.75" customHeight="1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</row>
    <row r="877" spans="1:27" ht="12.75" customHeight="1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</row>
    <row r="878" spans="1:27" ht="12.75" customHeight="1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</row>
    <row r="879" spans="1:27" ht="12.75" customHeight="1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</row>
    <row r="880" spans="1:27" ht="12.75" customHeight="1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</row>
    <row r="881" spans="1:27" ht="12.75" customHeight="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</row>
    <row r="882" spans="1:27" ht="12.75" customHeight="1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</row>
    <row r="883" spans="1:27" ht="12.75" customHeight="1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</row>
    <row r="884" spans="1:27" ht="12.75" customHeight="1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</row>
    <row r="885" spans="1:27" ht="12.75" customHeight="1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</row>
    <row r="886" spans="1:27" ht="12.75" customHeight="1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</row>
    <row r="887" spans="1:27" ht="12.75" customHeight="1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</row>
    <row r="888" spans="1:27" ht="12.75" customHeight="1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</row>
    <row r="889" spans="1:27" ht="12.75" customHeight="1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</row>
    <row r="890" spans="1:27" ht="12.75" customHeight="1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</row>
    <row r="891" spans="1:27" ht="12.75" customHeight="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</row>
    <row r="892" spans="1:27" ht="12.75" customHeight="1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</row>
    <row r="893" spans="1:27" ht="12.75" customHeight="1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</row>
    <row r="894" spans="1:27" ht="12.75" customHeight="1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</row>
    <row r="895" spans="1:27" ht="12.75" customHeight="1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</row>
    <row r="896" spans="1:27" ht="12.75" customHeight="1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</row>
    <row r="897" spans="1:27" ht="12.75" customHeight="1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</row>
    <row r="898" spans="1:27" ht="12.75" customHeight="1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</row>
    <row r="899" spans="1:27" ht="12.75" customHeight="1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</row>
    <row r="900" spans="1:27" ht="12.75" customHeight="1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</row>
    <row r="901" spans="1:27" ht="12.75" customHeight="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</row>
    <row r="902" spans="1:27" ht="12.75" customHeight="1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</row>
    <row r="903" spans="1:27" ht="12.75" customHeight="1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</row>
    <row r="904" spans="1:27" ht="12.75" customHeight="1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</row>
    <row r="905" spans="1:27" ht="12.75" customHeight="1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</row>
    <row r="906" spans="1:27" ht="12.75" customHeight="1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</row>
    <row r="907" spans="1:27" ht="12.75" customHeight="1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</row>
    <row r="908" spans="1:27" ht="12.75" customHeight="1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</row>
    <row r="909" spans="1:27" ht="12.75" customHeight="1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</row>
    <row r="910" spans="1:27" ht="12.75" customHeight="1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</row>
    <row r="911" spans="1:27" ht="12.75" customHeight="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</row>
    <row r="912" spans="1:27" ht="12.75" customHeight="1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</row>
    <row r="913" spans="1:27" ht="12.75" customHeight="1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</row>
    <row r="914" spans="1:27" ht="12.75" customHeight="1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</row>
    <row r="915" spans="1:27" ht="12.75" customHeight="1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</row>
    <row r="916" spans="1:27" ht="12.75" customHeight="1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</row>
    <row r="917" spans="1:27" ht="12.75" customHeight="1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</row>
    <row r="918" spans="1:27" ht="12.75" customHeight="1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</row>
    <row r="919" spans="1:27" ht="12.75" customHeight="1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</row>
    <row r="920" spans="1:27" ht="12.75" customHeight="1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</row>
    <row r="921" spans="1:27" ht="12.75" customHeight="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</row>
    <row r="922" spans="1:27" ht="12.75" customHeight="1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</row>
    <row r="923" spans="1:27" ht="12.75" customHeight="1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</row>
    <row r="924" spans="1:27" ht="12.75" customHeight="1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</row>
    <row r="925" spans="1:27" ht="12.75" customHeight="1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</row>
    <row r="926" spans="1:27" ht="12.75" customHeight="1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</row>
    <row r="927" spans="1:27" ht="12.75" customHeight="1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</row>
    <row r="928" spans="1:27" ht="12.75" customHeight="1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</row>
    <row r="929" spans="1:27" ht="12.75" customHeight="1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</row>
    <row r="930" spans="1:27" ht="12.75" customHeight="1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</row>
    <row r="931" spans="1:27" ht="12.75" customHeight="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</row>
    <row r="932" spans="1:27" ht="12.75" customHeight="1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</row>
    <row r="933" spans="1:27" ht="12.75" customHeight="1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</row>
    <row r="934" spans="1:27" ht="12.75" customHeight="1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</row>
    <row r="935" spans="1:27" ht="12.75" customHeight="1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</row>
    <row r="936" spans="1:27" ht="12.75" customHeight="1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</row>
    <row r="937" spans="1:27" ht="12.75" customHeight="1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</row>
    <row r="938" spans="1:27" ht="12.75" customHeight="1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</row>
    <row r="939" spans="1:27" ht="12.75" customHeight="1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</row>
    <row r="940" spans="1:27" ht="12.75" customHeight="1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</row>
    <row r="941" spans="1:27" ht="12.75" customHeight="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</row>
    <row r="942" spans="1:27" ht="12.75" customHeight="1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</row>
    <row r="943" spans="1:27" ht="12.75" customHeight="1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</row>
    <row r="944" spans="1:27" ht="12.75" customHeight="1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</row>
    <row r="945" spans="1:27" ht="12.75" customHeight="1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</row>
    <row r="946" spans="1:27" ht="12.75" customHeight="1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</row>
    <row r="947" spans="1:27" ht="12.75" customHeight="1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</row>
    <row r="948" spans="1:27" ht="12.75" customHeight="1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</row>
    <row r="949" spans="1:27" ht="12.75" customHeight="1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</row>
    <row r="950" spans="1:27" ht="12.75" customHeight="1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</row>
    <row r="951" spans="1:27" ht="12.75" customHeight="1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</row>
    <row r="952" spans="1:27" ht="12.75" customHeight="1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</row>
    <row r="953" spans="1:27" ht="12.75" customHeight="1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</row>
    <row r="954" spans="1:27" ht="12.75" customHeight="1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</row>
    <row r="955" spans="1:27" ht="12.75" customHeight="1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</row>
    <row r="956" spans="1:27" ht="12.75" customHeight="1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</row>
    <row r="957" spans="1:27" ht="12.75" customHeight="1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</row>
    <row r="958" spans="1:27" ht="12.75" customHeight="1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</row>
    <row r="959" spans="1:27" ht="12.75" customHeight="1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</row>
    <row r="960" spans="1:27" ht="12.75" customHeight="1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</row>
    <row r="961" spans="1:27" ht="12.75" customHeight="1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</row>
    <row r="962" spans="1:27" ht="12.75" customHeight="1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</row>
    <row r="963" spans="1:27" ht="12.75" customHeight="1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</row>
    <row r="964" spans="1:27" ht="12.75" customHeight="1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</row>
    <row r="965" spans="1:27" ht="12.75" customHeight="1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</row>
    <row r="966" spans="1:27" ht="12.75" customHeight="1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</row>
    <row r="967" spans="1:27" ht="12.75" customHeight="1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</row>
    <row r="968" spans="1:27" ht="12.75" customHeight="1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</row>
    <row r="969" spans="1:27" ht="12.75" customHeight="1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</row>
    <row r="970" spans="1:27" ht="12.75" customHeight="1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</row>
    <row r="971" spans="1:27" ht="12.75" customHeight="1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</row>
    <row r="972" spans="1:27" ht="12.75" customHeight="1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</row>
    <row r="973" spans="1:27" ht="12.75" customHeight="1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</row>
    <row r="974" spans="1:27" ht="12.75" customHeight="1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</row>
    <row r="975" spans="1:27" ht="12.75" customHeight="1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</row>
    <row r="976" spans="1:27" ht="12.75" customHeight="1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</row>
    <row r="977" spans="1:27" ht="12.75" customHeight="1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</row>
    <row r="978" spans="1:27" ht="12.75" customHeight="1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</row>
    <row r="979" spans="1:27" ht="12.75" customHeight="1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</row>
    <row r="980" spans="1:27" ht="12.75" customHeight="1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</row>
    <row r="981" spans="1:27" ht="12.75" customHeight="1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</row>
    <row r="982" spans="1:27" ht="12.75" customHeight="1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</row>
    <row r="983" spans="1:27" ht="12.75" customHeight="1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</row>
    <row r="984" spans="1:27" ht="12.75" customHeight="1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</row>
    <row r="985" spans="1:27" ht="12.75" customHeight="1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</row>
    <row r="986" spans="1:27" ht="12.75" customHeight="1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</row>
    <row r="987" spans="1:27" ht="12.75" customHeight="1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</row>
    <row r="988" spans="1:27" ht="12.75" customHeight="1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</row>
    <row r="989" spans="1:27" ht="12.75" customHeight="1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</row>
    <row r="990" spans="1:27" ht="12.75" customHeight="1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</row>
    <row r="991" spans="1:27" ht="12.75" customHeight="1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</row>
    <row r="992" spans="1:27" ht="12.75" customHeight="1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</row>
    <row r="993" spans="1:27" ht="12.75" customHeight="1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</row>
    <row r="994" spans="1:27" ht="12.75" customHeight="1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</row>
    <row r="995" spans="1:27" ht="12.75" customHeight="1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</row>
    <row r="996" spans="1:27" ht="12.75" customHeight="1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</row>
    <row r="997" spans="1:27" ht="12.75" customHeight="1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</row>
    <row r="998" spans="1:27" ht="12.75" customHeight="1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</row>
  </sheetData>
  <sheetProtection algorithmName="SHA-512" hashValue="esuDSfTuD+H9P30zkwd6krcYq6DGaEbD/8QOmTxRIYTF3gy6otB74BRX5401Rg/LFnURifl6wuMw5cIiFbHjig==" saltValue="sBkNg287E2dEfeP0EiM8Eg==" spinCount="100000" sheet="1" formatColumns="0"/>
  <conditionalFormatting sqref="A19">
    <cfRule type="expression" dxfId="151" priority="2">
      <formula>$F19&lt;&gt;0</formula>
    </cfRule>
  </conditionalFormatting>
  <conditionalFormatting sqref="A30">
    <cfRule type="expression" dxfId="150" priority="1">
      <formula>$F30&lt;&gt;0</formula>
    </cfRule>
  </conditionalFormatting>
  <conditionalFormatting sqref="A43">
    <cfRule type="expression" dxfId="149" priority="4">
      <formula>$F$19&lt;&gt;0</formula>
    </cfRule>
  </conditionalFormatting>
  <conditionalFormatting sqref="A49">
    <cfRule type="expression" dxfId="148" priority="5">
      <formula>$F$30&lt;&gt;0</formula>
    </cfRule>
  </conditionalFormatting>
  <conditionalFormatting sqref="A44:F48">
    <cfRule type="expression" dxfId="147" priority="3">
      <formula>$F$19&lt;&gt;0</formula>
    </cfRule>
  </conditionalFormatting>
  <conditionalFormatting sqref="A50:F54">
    <cfRule type="expression" dxfId="146" priority="6">
      <formula>$F$19&lt;&gt;0</formula>
    </cfRule>
  </conditionalFormatting>
  <printOptions horizontalCentered="1"/>
  <pageMargins left="0.7" right="0.7" top="0.75" bottom="0.75" header="0.5" footer="0.5"/>
  <pageSetup scale="72" orientation="portrait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33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509179.78999999992</v>
      </c>
      <c r="C8" s="51"/>
      <c r="D8" s="50">
        <v>0</v>
      </c>
      <c r="E8" s="51"/>
      <c r="F8" s="52">
        <v>509179.78999999992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205463.3</v>
      </c>
      <c r="C12" s="60"/>
      <c r="D12" s="61">
        <v>0</v>
      </c>
      <c r="E12" s="60"/>
      <c r="F12" s="59">
        <v>205463.3</v>
      </c>
      <c r="G12" s="3"/>
    </row>
    <row r="13" spans="1:7" s="2" customFormat="1">
      <c r="A13" s="58" t="s">
        <v>6</v>
      </c>
      <c r="B13" s="59">
        <v>0</v>
      </c>
      <c r="C13" s="62"/>
      <c r="D13" s="61">
        <v>0</v>
      </c>
      <c r="E13" s="60"/>
      <c r="F13" s="59">
        <v>0</v>
      </c>
      <c r="G13" s="3"/>
    </row>
    <row r="14" spans="1:7" s="2" customFormat="1">
      <c r="A14" s="58" t="s">
        <v>7</v>
      </c>
      <c r="B14" s="59">
        <v>0</v>
      </c>
      <c r="C14" s="62"/>
      <c r="D14" s="63">
        <v>0</v>
      </c>
      <c r="E14" s="60"/>
      <c r="F14" s="64">
        <v>0</v>
      </c>
      <c r="G14" s="3"/>
    </row>
    <row r="15" spans="1:7" s="2" customFormat="1">
      <c r="A15" s="58" t="s">
        <v>8</v>
      </c>
      <c r="B15" s="65">
        <v>205463.3</v>
      </c>
      <c r="C15" s="60"/>
      <c r="D15" s="66">
        <v>0</v>
      </c>
      <c r="E15" s="60"/>
      <c r="F15" s="66">
        <v>205463.3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205463.3</v>
      </c>
      <c r="C21" s="54"/>
      <c r="D21" s="52">
        <v>0</v>
      </c>
      <c r="E21" s="54"/>
      <c r="F21" s="52">
        <v>205463.3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57548.77</v>
      </c>
      <c r="C27" s="62"/>
      <c r="D27" s="69">
        <v>0</v>
      </c>
      <c r="E27" s="62"/>
      <c r="F27" s="66">
        <v>57548.77</v>
      </c>
      <c r="G27" s="3"/>
    </row>
    <row r="28" spans="1:7" s="2" customFormat="1">
      <c r="A28" s="49" t="s">
        <v>18</v>
      </c>
      <c r="B28" s="69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69">
        <v>254907.57</v>
      </c>
      <c r="C29" s="74"/>
      <c r="D29" s="69">
        <v>0</v>
      </c>
      <c r="E29" s="74"/>
      <c r="F29" s="70">
        <v>254907.57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312456.34000000003</v>
      </c>
      <c r="C31" s="54"/>
      <c r="D31" s="52">
        <v>0</v>
      </c>
      <c r="E31" s="54"/>
      <c r="F31" s="52">
        <v>312456.34000000003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402186.74999999983</v>
      </c>
      <c r="C35" s="54"/>
      <c r="D35" s="77">
        <v>0</v>
      </c>
      <c r="E35" s="54"/>
      <c r="F35" s="77">
        <v>402186.74999999983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72eST2DMh55uSAtRyZhq1A7HtwvzgXt5SfjMlRAYjSnNJHMb8c2AfBxGONRkPRBCSmTt/ixZvKNp5R8aD65jjw==" saltValue="c5uVYxKyYSd1+/Fzg/HgIA==" spinCount="100000" sheet="1" formatColumns="0"/>
  <conditionalFormatting sqref="A19">
    <cfRule type="expression" dxfId="145" priority="5">
      <formula>$F19&lt;&gt;0</formula>
    </cfRule>
  </conditionalFormatting>
  <conditionalFormatting sqref="A30">
    <cfRule type="expression" dxfId="144" priority="6">
      <formula>$F30&lt;&gt;0</formula>
    </cfRule>
  </conditionalFormatting>
  <conditionalFormatting sqref="A43">
    <cfRule type="expression" dxfId="143" priority="3">
      <formula>$F$19&lt;&gt;0</formula>
    </cfRule>
  </conditionalFormatting>
  <conditionalFormatting sqref="A49">
    <cfRule type="expression" dxfId="142" priority="2">
      <formula>$F$30&lt;&gt;0</formula>
    </cfRule>
  </conditionalFormatting>
  <conditionalFormatting sqref="A44:F48">
    <cfRule type="expression" dxfId="141" priority="4">
      <formula>$F$19&lt;&gt;0</formula>
    </cfRule>
  </conditionalFormatting>
  <conditionalFormatting sqref="A50:F54">
    <cfRule type="expression" dxfId="140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34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2442623.1399999997</v>
      </c>
      <c r="C8" s="51"/>
      <c r="D8" s="50">
        <v>359344.44</v>
      </c>
      <c r="E8" s="51"/>
      <c r="F8" s="52">
        <v>2801967.5799999996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2361514.3199999998</v>
      </c>
      <c r="C12" s="60"/>
      <c r="D12" s="61">
        <v>33934.120000000003</v>
      </c>
      <c r="E12" s="60"/>
      <c r="F12" s="59">
        <v>2395448.44</v>
      </c>
      <c r="G12" s="3"/>
    </row>
    <row r="13" spans="1:7" s="2" customFormat="1">
      <c r="A13" s="58" t="s">
        <v>6</v>
      </c>
      <c r="B13" s="59">
        <v>0</v>
      </c>
      <c r="C13" s="62"/>
      <c r="D13" s="61">
        <v>0</v>
      </c>
      <c r="E13" s="60"/>
      <c r="F13" s="59">
        <v>0</v>
      </c>
      <c r="G13" s="3"/>
    </row>
    <row r="14" spans="1:7" s="2" customFormat="1">
      <c r="A14" s="58" t="s">
        <v>7</v>
      </c>
      <c r="B14" s="59">
        <v>0</v>
      </c>
      <c r="C14" s="62"/>
      <c r="D14" s="63">
        <v>0</v>
      </c>
      <c r="E14" s="60"/>
      <c r="F14" s="64">
        <v>0</v>
      </c>
      <c r="G14" s="3"/>
    </row>
    <row r="15" spans="1:7" s="2" customFormat="1">
      <c r="A15" s="58" t="s">
        <v>8</v>
      </c>
      <c r="B15" s="65">
        <v>2361514.3199999998</v>
      </c>
      <c r="C15" s="60"/>
      <c r="D15" s="66">
        <v>33934.120000000003</v>
      </c>
      <c r="E15" s="60"/>
      <c r="F15" s="66">
        <v>2395448.44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2361514.3199999998</v>
      </c>
      <c r="C21" s="54"/>
      <c r="D21" s="52">
        <v>33934.120000000003</v>
      </c>
      <c r="E21" s="54"/>
      <c r="F21" s="52">
        <v>2395448.44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984257</v>
      </c>
      <c r="C24" s="54"/>
      <c r="D24" s="69">
        <v>0</v>
      </c>
      <c r="E24" s="54"/>
      <c r="F24" s="70">
        <v>984257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0</v>
      </c>
      <c r="C26" s="62"/>
      <c r="D26" s="69">
        <v>0</v>
      </c>
      <c r="E26" s="62"/>
      <c r="F26" s="66">
        <v>0</v>
      </c>
      <c r="G26" s="3"/>
    </row>
    <row r="27" spans="1:7" s="2" customFormat="1">
      <c r="A27" s="58" t="s">
        <v>17</v>
      </c>
      <c r="B27" s="69">
        <v>0</v>
      </c>
      <c r="C27" s="62"/>
      <c r="D27" s="69">
        <v>0</v>
      </c>
      <c r="E27" s="62"/>
      <c r="F27" s="66">
        <v>0</v>
      </c>
      <c r="G27" s="3"/>
    </row>
    <row r="28" spans="1:7" s="2" customFormat="1">
      <c r="A28" s="49" t="s">
        <v>18</v>
      </c>
      <c r="B28" s="69">
        <v>100000</v>
      </c>
      <c r="C28" s="74"/>
      <c r="D28" s="69">
        <v>0</v>
      </c>
      <c r="E28" s="74"/>
      <c r="F28" s="70">
        <v>100000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1084257</v>
      </c>
      <c r="C31" s="54"/>
      <c r="D31" s="52">
        <v>0</v>
      </c>
      <c r="E31" s="54"/>
      <c r="F31" s="52">
        <v>1084257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3719880.459999999</v>
      </c>
      <c r="C35" s="54"/>
      <c r="D35" s="77">
        <v>393278.56</v>
      </c>
      <c r="E35" s="54"/>
      <c r="F35" s="77">
        <v>4113159.0199999996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qgJ+lw1+U+ka/4Xxn9LzCKk3rJ1xEcfM/p+5WQgaKuK2roKOnnaBVvvSOh116SJBsTXSuNW/9gPgXD34bv2o5A==" saltValue="ZJX8otpcuO0poYjgGJKORw==" spinCount="100000" sheet="1" formatColumns="0"/>
  <conditionalFormatting sqref="A19">
    <cfRule type="expression" dxfId="139" priority="5">
      <formula>$F19&lt;&gt;0</formula>
    </cfRule>
  </conditionalFormatting>
  <conditionalFormatting sqref="A30">
    <cfRule type="expression" dxfId="138" priority="6">
      <formula>$F30&lt;&gt;0</formula>
    </cfRule>
  </conditionalFormatting>
  <conditionalFormatting sqref="A43">
    <cfRule type="expression" dxfId="137" priority="3">
      <formula>$F$19&lt;&gt;0</formula>
    </cfRule>
  </conditionalFormatting>
  <conditionalFormatting sqref="A49">
    <cfRule type="expression" dxfId="136" priority="2">
      <formula>$F$30&lt;&gt;0</formula>
    </cfRule>
  </conditionalFormatting>
  <conditionalFormatting sqref="A44:F48">
    <cfRule type="expression" dxfId="135" priority="4">
      <formula>$F$19&lt;&gt;0</formula>
    </cfRule>
  </conditionalFormatting>
  <conditionalFormatting sqref="A50:F54">
    <cfRule type="expression" dxfId="134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35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1125175.5199999996</v>
      </c>
      <c r="C8" s="51"/>
      <c r="D8" s="50">
        <v>4967490.5199999996</v>
      </c>
      <c r="E8" s="51"/>
      <c r="F8" s="52">
        <v>6092666.0399999991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3228087.1900000004</v>
      </c>
      <c r="C12" s="60"/>
      <c r="D12" s="61">
        <v>0</v>
      </c>
      <c r="E12" s="60"/>
      <c r="F12" s="59">
        <v>3228087.1900000004</v>
      </c>
      <c r="G12" s="3"/>
    </row>
    <row r="13" spans="1:7" s="2" customFormat="1">
      <c r="A13" s="58" t="s">
        <v>6</v>
      </c>
      <c r="B13" s="59">
        <v>0</v>
      </c>
      <c r="C13" s="62"/>
      <c r="D13" s="61">
        <v>0</v>
      </c>
      <c r="E13" s="60"/>
      <c r="F13" s="59">
        <v>0</v>
      </c>
      <c r="G13" s="3"/>
    </row>
    <row r="14" spans="1:7" s="2" customFormat="1">
      <c r="A14" s="58" t="s">
        <v>7</v>
      </c>
      <c r="B14" s="59">
        <v>259507.04</v>
      </c>
      <c r="C14" s="62"/>
      <c r="D14" s="63">
        <v>0</v>
      </c>
      <c r="E14" s="60"/>
      <c r="F14" s="64">
        <v>259507.04</v>
      </c>
      <c r="G14" s="3"/>
    </row>
    <row r="15" spans="1:7" s="2" customFormat="1">
      <c r="A15" s="58" t="s">
        <v>8</v>
      </c>
      <c r="B15" s="65">
        <v>3487594.2300000004</v>
      </c>
      <c r="C15" s="60"/>
      <c r="D15" s="66">
        <v>0</v>
      </c>
      <c r="E15" s="60"/>
      <c r="F15" s="66">
        <v>3487594.2300000004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16324.63</v>
      </c>
      <c r="E17" s="54"/>
      <c r="F17" s="70">
        <v>16324.63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589326.25</v>
      </c>
      <c r="E19" s="54"/>
      <c r="F19" s="70">
        <v>589326.25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3487594.2300000004</v>
      </c>
      <c r="C21" s="54"/>
      <c r="D21" s="52">
        <v>605650.88</v>
      </c>
      <c r="E21" s="54"/>
      <c r="F21" s="52">
        <v>4093245.1100000003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67040.05</v>
      </c>
      <c r="C24" s="54"/>
      <c r="D24" s="69">
        <v>0</v>
      </c>
      <c r="E24" s="54"/>
      <c r="F24" s="70">
        <v>67040.05</v>
      </c>
      <c r="G24" s="3"/>
    </row>
    <row r="25" spans="1:7" s="2" customFormat="1">
      <c r="A25" s="58" t="s">
        <v>15</v>
      </c>
      <c r="B25" s="69">
        <v>515816.72</v>
      </c>
      <c r="C25" s="62"/>
      <c r="D25" s="69">
        <v>0</v>
      </c>
      <c r="E25" s="62"/>
      <c r="F25" s="66">
        <v>515816.72</v>
      </c>
      <c r="G25" s="3"/>
    </row>
    <row r="26" spans="1:7" s="2" customFormat="1">
      <c r="A26" s="58" t="s">
        <v>16</v>
      </c>
      <c r="B26" s="69">
        <v>87570.02</v>
      </c>
      <c r="C26" s="62"/>
      <c r="D26" s="69">
        <v>0</v>
      </c>
      <c r="E26" s="62"/>
      <c r="F26" s="66">
        <v>87570.02</v>
      </c>
      <c r="G26" s="3"/>
    </row>
    <row r="27" spans="1:7" s="2" customFormat="1">
      <c r="A27" s="58" t="s">
        <v>17</v>
      </c>
      <c r="B27" s="69">
        <v>0</v>
      </c>
      <c r="C27" s="62"/>
      <c r="D27" s="69">
        <v>0</v>
      </c>
      <c r="E27" s="62"/>
      <c r="F27" s="66">
        <v>0</v>
      </c>
      <c r="G27" s="3"/>
    </row>
    <row r="28" spans="1:7" s="2" customFormat="1">
      <c r="A28" s="49" t="s">
        <v>18</v>
      </c>
      <c r="B28" s="69">
        <v>1647929.39</v>
      </c>
      <c r="C28" s="74"/>
      <c r="D28" s="69">
        <v>0</v>
      </c>
      <c r="E28" s="74"/>
      <c r="F28" s="70">
        <v>1647929.39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459440.12000000011</v>
      </c>
      <c r="C30" s="74"/>
      <c r="D30" s="63">
        <v>0</v>
      </c>
      <c r="E30" s="74"/>
      <c r="F30" s="75">
        <v>459440.12000000011</v>
      </c>
      <c r="G30" s="3"/>
    </row>
    <row r="31" spans="1:7" s="2" customFormat="1">
      <c r="A31" s="47" t="s">
        <v>21</v>
      </c>
      <c r="B31" s="73">
        <v>2777796.3</v>
      </c>
      <c r="C31" s="54"/>
      <c r="D31" s="52">
        <v>0</v>
      </c>
      <c r="E31" s="54"/>
      <c r="F31" s="52">
        <v>2777796.3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887043</v>
      </c>
      <c r="C33" s="60"/>
      <c r="D33" s="61">
        <v>0</v>
      </c>
      <c r="E33" s="60"/>
      <c r="F33" s="59">
        <v>887043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947930.45000000019</v>
      </c>
      <c r="C35" s="54"/>
      <c r="D35" s="77">
        <v>5573141.3999999994</v>
      </c>
      <c r="E35" s="54"/>
      <c r="F35" s="77">
        <v>6521071.8499999987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 ht="12.75" customHeight="1">
      <c r="A44" s="97" t="s">
        <v>81</v>
      </c>
      <c r="B44" s="97"/>
      <c r="C44" s="97"/>
      <c r="D44" s="97"/>
      <c r="E44" s="97"/>
      <c r="F44" s="97"/>
      <c r="G44" s="80"/>
    </row>
    <row r="45" spans="1:7" ht="12.75" customHeight="1">
      <c r="A45" s="95" t="s">
        <v>82</v>
      </c>
      <c r="B45" s="95"/>
      <c r="C45" s="95"/>
      <c r="D45" s="95"/>
      <c r="E45" s="95"/>
      <c r="F45" s="95"/>
      <c r="G45" s="80"/>
    </row>
    <row r="46" spans="1:7" ht="12.75" customHeight="1">
      <c r="A46" s="95" t="s">
        <v>83</v>
      </c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 t="s">
        <v>84</v>
      </c>
      <c r="B50" s="95"/>
      <c r="C50" s="95"/>
      <c r="D50" s="95"/>
      <c r="E50" s="95"/>
      <c r="F50" s="95"/>
      <c r="G50" s="80"/>
    </row>
    <row r="51" spans="1:7">
      <c r="A51" s="95" t="s">
        <v>85</v>
      </c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4euB/OPkiH3IfmnPinQkic3G5ziw8nHYD+Ck3QMwRuW8gqfCkOdWmQO58jkpUQU/11+n+i3O9OLuISwSw6lQpA==" saltValue="sMZXYrPCOHbvvb1nIw/RQw==" spinCount="100000" sheet="1" formatColumns="0"/>
  <conditionalFormatting sqref="A19">
    <cfRule type="expression" dxfId="133" priority="8">
      <formula>$F19&lt;&gt;0</formula>
    </cfRule>
  </conditionalFormatting>
  <conditionalFormatting sqref="A30">
    <cfRule type="expression" dxfId="132" priority="9">
      <formula>$F30&lt;&gt;0</formula>
    </cfRule>
  </conditionalFormatting>
  <conditionalFormatting sqref="A43">
    <cfRule type="expression" dxfId="131" priority="6">
      <formula>$F$19&lt;&gt;0</formula>
    </cfRule>
  </conditionalFormatting>
  <conditionalFormatting sqref="A49">
    <cfRule type="expression" dxfId="130" priority="5">
      <formula>$F$30&lt;&gt;0</formula>
    </cfRule>
  </conditionalFormatting>
  <conditionalFormatting sqref="A44:F48">
    <cfRule type="expression" dxfId="129" priority="1">
      <formula>$F$19&lt;&gt;0</formula>
    </cfRule>
  </conditionalFormatting>
  <conditionalFormatting sqref="A50:F54">
    <cfRule type="expression" dxfId="128" priority="2">
      <formula>$F$19&lt;&gt;0</formula>
    </cfRule>
  </conditionalFormatting>
  <printOptions horizontalCentered="1"/>
  <pageMargins left="0.7" right="0.7" top="0.75" bottom="0.75" header="0.5" footer="0.5"/>
  <pageSetup scale="85" fitToHeight="0" orientation="portrait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AA998"/>
  <sheetViews>
    <sheetView zoomScale="90" zoomScaleNormal="90" zoomScaleSheetLayoutView="90" workbookViewId="0"/>
  </sheetViews>
  <sheetFormatPr defaultColWidth="14.42578125" defaultRowHeight="15"/>
  <cols>
    <col min="1" max="1" width="46.85546875" customWidth="1"/>
    <col min="2" max="2" width="17.7109375" customWidth="1"/>
    <col min="3" max="3" width="1" customWidth="1"/>
    <col min="4" max="4" width="18.7109375" customWidth="1"/>
    <col min="5" max="5" width="1" customWidth="1"/>
    <col min="6" max="6" width="21" customWidth="1"/>
    <col min="7" max="7" width="35.28515625" customWidth="1"/>
    <col min="8" max="27" width="12.42578125" customWidth="1"/>
  </cols>
  <sheetData>
    <row r="1" spans="1:27" ht="12.75" customHeight="1">
      <c r="A1" s="103"/>
      <c r="B1" s="104" t="s">
        <v>36</v>
      </c>
      <c r="C1" s="105"/>
      <c r="D1" s="105"/>
      <c r="E1" s="105"/>
      <c r="F1" s="105"/>
      <c r="G1" s="105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1:27" ht="12.75" customHeight="1">
      <c r="A2" s="103"/>
      <c r="B2" s="104" t="s">
        <v>0</v>
      </c>
      <c r="C2" s="105"/>
      <c r="D2" s="105"/>
      <c r="E2" s="105"/>
      <c r="F2" s="105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</row>
    <row r="3" spans="1:27" ht="12.75" customHeight="1">
      <c r="A3" s="103"/>
      <c r="B3" s="104" t="s">
        <v>1</v>
      </c>
      <c r="C3" s="105"/>
      <c r="D3" s="105"/>
      <c r="E3" s="105"/>
      <c r="F3" s="105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3.5" customHeight="1">
      <c r="A4" s="103"/>
      <c r="B4" s="106" t="s">
        <v>77</v>
      </c>
      <c r="C4" s="105"/>
      <c r="D4" s="105"/>
      <c r="E4" s="105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7" ht="13.5" customHeight="1">
      <c r="A5" s="107"/>
      <c r="B5" s="107"/>
      <c r="C5" s="107"/>
      <c r="D5" s="107"/>
      <c r="E5" s="108" t="s">
        <v>2</v>
      </c>
      <c r="F5" s="109" t="s">
        <v>78</v>
      </c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</row>
    <row r="6" spans="1:27" ht="43.5" customHeight="1">
      <c r="A6" s="110"/>
      <c r="B6" s="149" t="s">
        <v>112</v>
      </c>
      <c r="C6" s="147"/>
      <c r="D6" s="149" t="s">
        <v>110</v>
      </c>
      <c r="E6" s="146"/>
      <c r="F6" s="149" t="s">
        <v>111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</row>
    <row r="7" spans="1:27" ht="6.75" customHeight="1">
      <c r="A7" s="107"/>
      <c r="B7" s="110"/>
      <c r="C7" s="110"/>
      <c r="D7" s="110"/>
      <c r="E7" s="110"/>
      <c r="F7" s="110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</row>
    <row r="8" spans="1:27" ht="12.75" customHeight="1">
      <c r="A8" s="107" t="s">
        <v>79</v>
      </c>
      <c r="B8" s="111">
        <v>10419506.859999999</v>
      </c>
      <c r="C8" s="112"/>
      <c r="D8" s="111">
        <v>805983.32000000007</v>
      </c>
      <c r="E8" s="112"/>
      <c r="F8" s="113">
        <v>11225490.18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</row>
    <row r="9" spans="1:27" ht="6.75" customHeight="1">
      <c r="A9" s="110"/>
      <c r="B9" s="114"/>
      <c r="C9" s="115"/>
      <c r="D9" s="114"/>
      <c r="E9" s="115"/>
      <c r="F9" s="114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</row>
    <row r="10" spans="1:27" ht="12.75" customHeight="1">
      <c r="A10" s="116" t="s">
        <v>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27" ht="12.75" customHeight="1">
      <c r="A11" s="107" t="s">
        <v>4</v>
      </c>
      <c r="B11" s="103"/>
      <c r="C11" s="103"/>
      <c r="D11" s="103"/>
      <c r="E11" s="103"/>
      <c r="F11" s="103"/>
      <c r="G11" s="117" t="s">
        <v>32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7" ht="12.75" customHeight="1">
      <c r="A12" s="103" t="s">
        <v>5</v>
      </c>
      <c r="B12" s="118">
        <v>3148815.49</v>
      </c>
      <c r="C12" s="119"/>
      <c r="D12" s="120">
        <v>0</v>
      </c>
      <c r="E12" s="119"/>
      <c r="F12" s="118">
        <v>3148815.49</v>
      </c>
      <c r="G12" s="121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</row>
    <row r="13" spans="1:27" ht="12.75" customHeight="1">
      <c r="A13" s="103" t="s">
        <v>6</v>
      </c>
      <c r="B13" s="118">
        <v>70548.61</v>
      </c>
      <c r="C13" s="122"/>
      <c r="D13" s="120">
        <v>0</v>
      </c>
      <c r="E13" s="119"/>
      <c r="F13" s="118">
        <v>70548.61</v>
      </c>
      <c r="G13" s="121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</row>
    <row r="14" spans="1:27" ht="12.75" customHeight="1">
      <c r="A14" s="103" t="s">
        <v>7</v>
      </c>
      <c r="B14" s="118">
        <v>531916.55999999994</v>
      </c>
      <c r="C14" s="122"/>
      <c r="D14" s="123">
        <v>0</v>
      </c>
      <c r="E14" s="119"/>
      <c r="F14" s="124">
        <v>531916.55999999994</v>
      </c>
      <c r="G14" s="121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7" ht="12.75" customHeight="1">
      <c r="A15" s="103" t="s">
        <v>8</v>
      </c>
      <c r="B15" s="125">
        <v>3751280.66</v>
      </c>
      <c r="C15" s="119"/>
      <c r="D15" s="118">
        <v>0</v>
      </c>
      <c r="E15" s="119"/>
      <c r="F15" s="118">
        <v>3751280.66</v>
      </c>
      <c r="G15" s="121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</row>
    <row r="16" spans="1:27" ht="6.75" customHeight="1">
      <c r="A16" s="110"/>
      <c r="B16" s="115"/>
      <c r="C16" s="115"/>
      <c r="D16" s="114"/>
      <c r="E16" s="115"/>
      <c r="F16" s="114"/>
      <c r="G16" s="121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</row>
    <row r="17" spans="1:27" ht="12.75" customHeight="1">
      <c r="A17" s="110" t="s">
        <v>9</v>
      </c>
      <c r="B17" s="120">
        <v>110965.08</v>
      </c>
      <c r="C17" s="115"/>
      <c r="D17" s="120">
        <v>0</v>
      </c>
      <c r="E17" s="115"/>
      <c r="F17" s="126">
        <v>110965.08</v>
      </c>
      <c r="G17" s="121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</row>
    <row r="18" spans="1:27" ht="6.75" customHeight="1">
      <c r="A18" s="110"/>
      <c r="B18" s="114"/>
      <c r="C18" s="115"/>
      <c r="D18" s="114"/>
      <c r="E18" s="115"/>
      <c r="F18" s="114"/>
      <c r="G18" s="121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</row>
    <row r="19" spans="1:27" ht="12.75" customHeight="1">
      <c r="A19" s="110" t="s">
        <v>10</v>
      </c>
      <c r="B19" s="127" t="s">
        <v>11</v>
      </c>
      <c r="C19" s="115"/>
      <c r="D19" s="120">
        <v>0</v>
      </c>
      <c r="E19" s="115"/>
      <c r="F19" s="126">
        <v>0</v>
      </c>
      <c r="G19" s="121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</row>
    <row r="20" spans="1:27" ht="6.75" customHeight="1">
      <c r="A20" s="107"/>
      <c r="B20" s="114"/>
      <c r="C20" s="115"/>
      <c r="D20" s="114"/>
      <c r="E20" s="115"/>
      <c r="F20" s="114"/>
      <c r="G20" s="121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7" ht="12.75" customHeight="1">
      <c r="A21" s="107" t="s">
        <v>12</v>
      </c>
      <c r="B21" s="113">
        <v>3862245.74</v>
      </c>
      <c r="C21" s="115"/>
      <c r="D21" s="113">
        <v>0</v>
      </c>
      <c r="E21" s="115"/>
      <c r="F21" s="113">
        <v>3862245.74</v>
      </c>
      <c r="G21" s="121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</row>
    <row r="22" spans="1:27" ht="6.75" customHeight="1">
      <c r="A22" s="107"/>
      <c r="B22" s="103"/>
      <c r="C22" s="103"/>
      <c r="D22" s="103"/>
      <c r="E22" s="103"/>
      <c r="F22" s="103"/>
      <c r="G22" s="121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</row>
    <row r="23" spans="1:27" ht="12.75" customHeight="1">
      <c r="A23" s="116" t="s">
        <v>13</v>
      </c>
      <c r="B23" s="103"/>
      <c r="C23" s="103"/>
      <c r="D23" s="103"/>
      <c r="E23" s="103"/>
      <c r="F23" s="103"/>
      <c r="G23" s="121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</row>
    <row r="24" spans="1:27" ht="12.75" customHeight="1">
      <c r="A24" s="110" t="s">
        <v>14</v>
      </c>
      <c r="B24" s="120">
        <v>0</v>
      </c>
      <c r="C24" s="128"/>
      <c r="D24" s="120">
        <v>0</v>
      </c>
      <c r="E24" s="115"/>
      <c r="F24" s="126">
        <v>0</v>
      </c>
      <c r="G24" s="121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</row>
    <row r="25" spans="1:27" ht="12.75" customHeight="1">
      <c r="A25" s="103" t="s">
        <v>15</v>
      </c>
      <c r="B25" s="120">
        <v>0</v>
      </c>
      <c r="C25" s="129"/>
      <c r="D25" s="120">
        <v>0</v>
      </c>
      <c r="E25" s="122"/>
      <c r="F25" s="118">
        <v>0</v>
      </c>
      <c r="G25" s="121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</row>
    <row r="26" spans="1:27" ht="12.75" customHeight="1">
      <c r="A26" s="103" t="s">
        <v>16</v>
      </c>
      <c r="B26" s="120">
        <v>0</v>
      </c>
      <c r="C26" s="129"/>
      <c r="D26" s="120">
        <v>0</v>
      </c>
      <c r="E26" s="122"/>
      <c r="F26" s="118">
        <v>0</v>
      </c>
      <c r="G26" s="121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</row>
    <row r="27" spans="1:27" ht="12.75" customHeight="1">
      <c r="A27" s="103" t="s">
        <v>17</v>
      </c>
      <c r="B27" s="120">
        <v>2770690.05</v>
      </c>
      <c r="C27" s="129"/>
      <c r="D27" s="120">
        <v>0</v>
      </c>
      <c r="E27" s="122"/>
      <c r="F27" s="118">
        <v>2770690.05</v>
      </c>
      <c r="G27" s="121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7" ht="12.75" customHeight="1">
      <c r="A28" s="110" t="s">
        <v>18</v>
      </c>
      <c r="B28" s="120">
        <v>266717.2</v>
      </c>
      <c r="C28" s="130"/>
      <c r="D28" s="120">
        <v>0</v>
      </c>
      <c r="E28" s="131"/>
      <c r="F28" s="126">
        <v>266717.2</v>
      </c>
      <c r="G28" s="121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</row>
    <row r="29" spans="1:27" ht="12.75" customHeight="1">
      <c r="A29" s="110" t="s">
        <v>19</v>
      </c>
      <c r="B29" s="120">
        <v>797394.32</v>
      </c>
      <c r="C29" s="130"/>
      <c r="D29" s="120">
        <v>0</v>
      </c>
      <c r="E29" s="131"/>
      <c r="F29" s="126">
        <v>797394.32</v>
      </c>
      <c r="G29" s="121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7" ht="12.75" customHeight="1">
      <c r="A30" s="110" t="s">
        <v>20</v>
      </c>
      <c r="B30" s="123">
        <v>0</v>
      </c>
      <c r="C30" s="130"/>
      <c r="D30" s="123">
        <v>0</v>
      </c>
      <c r="E30" s="131"/>
      <c r="F30" s="132">
        <v>0</v>
      </c>
      <c r="G30" s="121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</row>
    <row r="31" spans="1:27" ht="12.75" customHeight="1">
      <c r="A31" s="107" t="s">
        <v>21</v>
      </c>
      <c r="B31" s="113">
        <v>3834801.57</v>
      </c>
      <c r="C31" s="115"/>
      <c r="D31" s="113">
        <v>0</v>
      </c>
      <c r="E31" s="115"/>
      <c r="F31" s="113">
        <v>3834801.57</v>
      </c>
      <c r="G31" s="121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</row>
    <row r="32" spans="1:27" ht="6.75" customHeight="1">
      <c r="A32" s="107"/>
      <c r="B32" s="114"/>
      <c r="C32" s="115"/>
      <c r="D32" s="114"/>
      <c r="E32" s="115"/>
      <c r="F32" s="114"/>
      <c r="G32" s="121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</row>
    <row r="33" spans="1:27" ht="12.75" customHeight="1">
      <c r="A33" s="105" t="s">
        <v>22</v>
      </c>
      <c r="B33" s="120">
        <v>0</v>
      </c>
      <c r="C33" s="119"/>
      <c r="D33" s="120">
        <v>0</v>
      </c>
      <c r="E33" s="119"/>
      <c r="F33" s="118">
        <v>0</v>
      </c>
      <c r="G33" s="121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</row>
    <row r="34" spans="1:27" ht="6.75" customHeight="1">
      <c r="A34" s="107"/>
      <c r="B34" s="114"/>
      <c r="C34" s="115"/>
      <c r="D34" s="114"/>
      <c r="E34" s="115"/>
      <c r="F34" s="114"/>
      <c r="G34" s="12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</row>
    <row r="35" spans="1:27" ht="12.75" customHeight="1" thickBot="1">
      <c r="A35" s="107" t="s">
        <v>80</v>
      </c>
      <c r="B35" s="133">
        <v>10446951.029999999</v>
      </c>
      <c r="C35" s="115"/>
      <c r="D35" s="133">
        <v>805983.32000000007</v>
      </c>
      <c r="E35" s="115"/>
      <c r="F35" s="133">
        <v>11252934.35</v>
      </c>
      <c r="G35" s="134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</row>
    <row r="36" spans="1:27" ht="5.25" customHeight="1" thickTop="1">
      <c r="A36" s="110"/>
      <c r="B36" s="107"/>
      <c r="C36" s="110"/>
      <c r="D36" s="110"/>
      <c r="E36" s="110"/>
      <c r="F36" s="110"/>
      <c r="G36" s="135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</row>
    <row r="37" spans="1:27" ht="12.75" customHeight="1">
      <c r="A37" s="110" t="s">
        <v>60</v>
      </c>
      <c r="B37" s="136"/>
      <c r="C37" s="136"/>
      <c r="D37" s="136"/>
      <c r="E37" s="136"/>
      <c r="F37" s="136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</row>
    <row r="38" spans="1:27" ht="12.75" customHeight="1">
      <c r="A38" s="110" t="s">
        <v>61</v>
      </c>
      <c r="B38" s="136"/>
      <c r="C38" s="136"/>
      <c r="D38" s="136"/>
      <c r="E38" s="136"/>
      <c r="F38" s="136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7" ht="12.75" customHeight="1">
      <c r="A39" s="110" t="s">
        <v>62</v>
      </c>
      <c r="B39" s="136"/>
      <c r="C39" s="136"/>
      <c r="D39" s="136"/>
      <c r="E39" s="136"/>
      <c r="F39" s="136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</row>
    <row r="40" spans="1:27" ht="12.75" customHeight="1">
      <c r="A40" s="110" t="s">
        <v>63</v>
      </c>
      <c r="B40" s="136"/>
      <c r="C40" s="136"/>
      <c r="D40" s="136"/>
      <c r="E40" s="136"/>
      <c r="F40" s="136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</row>
    <row r="41" spans="1:27" ht="12.75" customHeight="1">
      <c r="A41" s="136" t="s">
        <v>64</v>
      </c>
      <c r="B41" s="136"/>
      <c r="C41" s="136"/>
      <c r="D41" s="136"/>
      <c r="E41" s="136"/>
      <c r="F41" s="136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</row>
    <row r="42" spans="1:27" ht="7.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</row>
    <row r="43" spans="1:27" ht="12.75" customHeight="1">
      <c r="A43" s="103" t="s">
        <v>23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</row>
    <row r="44" spans="1:27" ht="12.75" customHeight="1">
      <c r="A44" s="137"/>
      <c r="B44" s="137"/>
      <c r="C44" s="137"/>
      <c r="D44" s="137"/>
      <c r="E44" s="137"/>
      <c r="F44" s="137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</row>
    <row r="45" spans="1:27" ht="12.75" customHeight="1">
      <c r="A45" s="137"/>
      <c r="B45" s="137"/>
      <c r="C45" s="137"/>
      <c r="D45" s="137"/>
      <c r="E45" s="137"/>
      <c r="F45" s="137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</row>
    <row r="46" spans="1:27" ht="12.75" customHeight="1">
      <c r="A46" s="137"/>
      <c r="B46" s="137"/>
      <c r="C46" s="137"/>
      <c r="D46" s="137"/>
      <c r="E46" s="137"/>
      <c r="F46" s="137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</row>
    <row r="47" spans="1:27" ht="12.75" customHeight="1">
      <c r="A47" s="137"/>
      <c r="B47" s="137"/>
      <c r="C47" s="137"/>
      <c r="D47" s="137"/>
      <c r="E47" s="137"/>
      <c r="F47" s="137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</row>
    <row r="48" spans="1:27" ht="12.75" customHeight="1">
      <c r="A48" s="137"/>
      <c r="B48" s="137"/>
      <c r="C48" s="137"/>
      <c r="D48" s="137"/>
      <c r="E48" s="137"/>
      <c r="F48" s="137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</row>
    <row r="49" spans="1:27" ht="12.75" customHeight="1">
      <c r="A49" s="103" t="s">
        <v>24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</row>
    <row r="50" spans="1:27" ht="12.75" customHeight="1">
      <c r="A50" s="137"/>
      <c r="B50" s="137"/>
      <c r="C50" s="137"/>
      <c r="D50" s="137"/>
      <c r="E50" s="137"/>
      <c r="F50" s="137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</row>
    <row r="51" spans="1:27" ht="12.75" customHeight="1">
      <c r="A51" s="137"/>
      <c r="B51" s="137"/>
      <c r="C51" s="137"/>
      <c r="D51" s="137"/>
      <c r="E51" s="137"/>
      <c r="F51" s="137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</row>
    <row r="52" spans="1:27" ht="12.75" customHeight="1">
      <c r="A52" s="137"/>
      <c r="B52" s="137"/>
      <c r="C52" s="137"/>
      <c r="D52" s="137"/>
      <c r="E52" s="137"/>
      <c r="F52" s="137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</row>
    <row r="53" spans="1:27" ht="12.75" customHeight="1">
      <c r="A53" s="137"/>
      <c r="B53" s="137"/>
      <c r="C53" s="137"/>
      <c r="D53" s="137"/>
      <c r="E53" s="137"/>
      <c r="F53" s="137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</row>
    <row r="54" spans="1:27" ht="12.75" customHeight="1">
      <c r="A54" s="137"/>
      <c r="B54" s="137"/>
      <c r="C54" s="137"/>
      <c r="D54" s="137"/>
      <c r="E54" s="137"/>
      <c r="F54" s="137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</row>
    <row r="55" spans="1:27" ht="12.75" customHeigh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</row>
    <row r="56" spans="1:27" ht="12.75" customHeight="1">
      <c r="A56" s="108" t="s">
        <v>25</v>
      </c>
      <c r="B56" s="121"/>
      <c r="C56" s="121"/>
      <c r="D56" s="121"/>
      <c r="E56" s="121"/>
      <c r="F56" s="121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</row>
    <row r="57" spans="1:27" ht="12.75" customHeight="1">
      <c r="A57" s="103"/>
      <c r="B57" s="121"/>
      <c r="C57" s="121"/>
      <c r="D57" s="121"/>
      <c r="E57" s="121"/>
      <c r="F57" s="121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</row>
    <row r="58" spans="1:27" ht="12.75" customHeight="1">
      <c r="A58" s="103"/>
      <c r="B58" s="121"/>
      <c r="C58" s="121"/>
      <c r="D58" s="121"/>
      <c r="E58" s="121"/>
      <c r="F58" s="121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</row>
    <row r="59" spans="1:27" ht="12.75" customHeight="1">
      <c r="A59" s="103"/>
      <c r="B59" s="121"/>
      <c r="C59" s="121"/>
      <c r="D59" s="121"/>
      <c r="E59" s="121"/>
      <c r="F59" s="121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</row>
    <row r="60" spans="1:27" ht="12.75" customHeight="1">
      <c r="A60" s="103"/>
      <c r="B60" s="121"/>
      <c r="C60" s="121"/>
      <c r="D60" s="121"/>
      <c r="E60" s="121"/>
      <c r="F60" s="121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</row>
    <row r="61" spans="1:27" ht="12.75" customHeight="1">
      <c r="A61" s="103"/>
      <c r="B61" s="121"/>
      <c r="C61" s="121"/>
      <c r="D61" s="121"/>
      <c r="E61" s="121"/>
      <c r="F61" s="121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</row>
    <row r="62" spans="1:27" ht="12.75" customHeight="1">
      <c r="A62" s="103"/>
      <c r="B62" s="121"/>
      <c r="C62" s="121"/>
      <c r="D62" s="121"/>
      <c r="E62" s="121"/>
      <c r="F62" s="121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</row>
    <row r="63" spans="1:27" ht="12.75" customHeight="1">
      <c r="A63" s="103"/>
      <c r="B63" s="121"/>
      <c r="C63" s="121"/>
      <c r="D63" s="121"/>
      <c r="E63" s="121"/>
      <c r="F63" s="121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</row>
    <row r="64" spans="1:27" ht="12.75" customHeight="1">
      <c r="A64" s="103"/>
      <c r="B64" s="121"/>
      <c r="C64" s="121"/>
      <c r="D64" s="121"/>
      <c r="E64" s="121"/>
      <c r="F64" s="121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</row>
    <row r="65" spans="1:27" ht="12.75" customHeight="1">
      <c r="A65" s="103"/>
      <c r="B65" s="121"/>
      <c r="C65" s="121"/>
      <c r="D65" s="121"/>
      <c r="E65" s="121"/>
      <c r="F65" s="121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</row>
    <row r="66" spans="1:27" ht="12.75" customHeight="1">
      <c r="A66" s="103"/>
      <c r="B66" s="121"/>
      <c r="C66" s="121"/>
      <c r="D66" s="121"/>
      <c r="E66" s="121"/>
      <c r="F66" s="121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</row>
    <row r="67" spans="1:27" ht="12.75" customHeight="1">
      <c r="A67" s="103"/>
      <c r="B67" s="121"/>
      <c r="C67" s="121"/>
      <c r="D67" s="121"/>
      <c r="E67" s="121"/>
      <c r="F67" s="121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</row>
    <row r="68" spans="1:27" ht="12.75" customHeight="1">
      <c r="A68" s="103"/>
      <c r="B68" s="121"/>
      <c r="C68" s="121"/>
      <c r="D68" s="121"/>
      <c r="E68" s="121"/>
      <c r="F68" s="121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</row>
    <row r="69" spans="1:27" ht="12.75" customHeight="1">
      <c r="A69" s="103"/>
      <c r="B69" s="121"/>
      <c r="C69" s="121"/>
      <c r="D69" s="121"/>
      <c r="E69" s="121"/>
      <c r="F69" s="121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</row>
    <row r="70" spans="1:27" ht="12.75" customHeight="1">
      <c r="A70" s="103"/>
      <c r="B70" s="121"/>
      <c r="C70" s="121"/>
      <c r="D70" s="121"/>
      <c r="E70" s="121"/>
      <c r="F70" s="121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</row>
    <row r="71" spans="1:27" ht="12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</row>
    <row r="72" spans="1:27" ht="12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</row>
    <row r="73" spans="1:27" ht="12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</row>
    <row r="74" spans="1:27" ht="12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</row>
    <row r="75" spans="1:27" ht="12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</row>
    <row r="76" spans="1:27" ht="12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</row>
    <row r="77" spans="1:27" ht="12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</row>
    <row r="78" spans="1:27" ht="12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</row>
    <row r="79" spans="1:27" ht="12.75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</row>
    <row r="80" spans="1:27" ht="12.75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</row>
    <row r="81" spans="1:27" ht="12.75" customHeigh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</row>
    <row r="82" spans="1:27" ht="12.75" customHeight="1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</row>
    <row r="83" spans="1:27" ht="12.75" customHeight="1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</row>
    <row r="84" spans="1:27" ht="12.75" customHeight="1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</row>
    <row r="85" spans="1:27" ht="12.75" customHeight="1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</row>
    <row r="86" spans="1:27" ht="12.75" customHeight="1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</row>
    <row r="87" spans="1:27" ht="12.75" customHeigh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</row>
    <row r="88" spans="1:27" ht="12.75" customHeigh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</row>
    <row r="89" spans="1:27" ht="12.75" customHeigh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</row>
    <row r="90" spans="1:27" ht="12.75" customHeight="1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</row>
    <row r="91" spans="1:27" ht="12.75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</row>
    <row r="92" spans="1:27" ht="12.75" customHeight="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</row>
    <row r="93" spans="1:27" ht="12.75" customHeight="1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</row>
    <row r="94" spans="1:27" ht="12.75" customHeight="1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</row>
    <row r="95" spans="1:27" ht="12.75" customHeight="1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</row>
    <row r="96" spans="1:27" ht="12.75" customHeight="1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</row>
    <row r="97" spans="1:27" ht="12.75" customHeight="1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</row>
    <row r="98" spans="1:27" ht="12.75" customHeight="1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</row>
    <row r="99" spans="1:27" ht="12.75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</row>
    <row r="100" spans="1:27" ht="12.75" customHeight="1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</row>
    <row r="101" spans="1:27" ht="12.75" customHeight="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</row>
    <row r="102" spans="1:27" ht="12.75" customHeight="1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</row>
    <row r="103" spans="1:27" ht="12.75" customHeight="1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</row>
    <row r="104" spans="1:27" ht="12.75" customHeight="1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</row>
    <row r="105" spans="1:27" ht="12.75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</row>
    <row r="106" spans="1:27" ht="12.75" customHeight="1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</row>
    <row r="107" spans="1:27" ht="12.75" customHeight="1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</row>
    <row r="108" spans="1:27" ht="12.75" customHeight="1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</row>
    <row r="109" spans="1:27" ht="12.75" customHeight="1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</row>
    <row r="110" spans="1:27" ht="12.75" customHeight="1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</row>
    <row r="111" spans="1:27" ht="12.75" customHeight="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</row>
    <row r="112" spans="1:27" ht="12.75" customHeight="1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</row>
    <row r="113" spans="1:27" ht="12.75" customHeight="1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</row>
    <row r="114" spans="1:27" ht="12.75" customHeight="1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</row>
    <row r="115" spans="1:27" ht="12.75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</row>
    <row r="116" spans="1:27" ht="12.75" customHeight="1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</row>
    <row r="117" spans="1:27" ht="12.7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</row>
    <row r="118" spans="1:27" ht="12.75" customHeight="1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</row>
    <row r="119" spans="1:27" ht="12.75" customHeight="1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</row>
    <row r="120" spans="1:27" ht="12.75" customHeight="1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</row>
    <row r="121" spans="1:27" ht="12.7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</row>
    <row r="122" spans="1:27" ht="12.75" customHeigh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</row>
    <row r="123" spans="1:27" ht="12.75" customHeigh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</row>
    <row r="124" spans="1:27" ht="12.7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</row>
    <row r="125" spans="1:27" ht="12.75" customHeigh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</row>
    <row r="126" spans="1:27" ht="12.75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</row>
    <row r="127" spans="1:27" ht="12.75" customHeight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</row>
    <row r="128" spans="1:27" ht="12.75" customHeight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</row>
    <row r="129" spans="1:27" ht="12.75" customHeight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</row>
    <row r="130" spans="1:27" ht="12.7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</row>
    <row r="131" spans="1:27" ht="12.75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</row>
    <row r="132" spans="1:27" ht="12.75" customHeight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</row>
    <row r="133" spans="1:27" ht="12.75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</row>
    <row r="134" spans="1:27" ht="12.75" customHeight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</row>
    <row r="135" spans="1:27" ht="12.75" customHeight="1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</row>
    <row r="136" spans="1:27" ht="12.7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</row>
    <row r="137" spans="1:27" ht="12.7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</row>
    <row r="138" spans="1:27" ht="12.7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</row>
    <row r="139" spans="1:27" ht="12.75" customHeight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</row>
    <row r="140" spans="1:27" ht="12.75" customHeight="1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</row>
    <row r="141" spans="1:27" ht="12.75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</row>
    <row r="142" spans="1:27" ht="12.7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</row>
    <row r="143" spans="1:27" ht="12.75" customHeigh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</row>
    <row r="144" spans="1:27" ht="12.75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</row>
    <row r="145" spans="1:27" ht="12.75" customHeigh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</row>
    <row r="146" spans="1:27" ht="12.75" customHeigh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</row>
    <row r="147" spans="1:27" ht="12.75" customHeigh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</row>
    <row r="148" spans="1:27" ht="12.75" customHeigh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</row>
    <row r="149" spans="1:27" ht="12.75" customHeight="1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</row>
    <row r="150" spans="1:27" ht="12.7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</row>
    <row r="151" spans="1:27" ht="12.75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</row>
    <row r="152" spans="1:27" ht="12.75" customHeight="1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</row>
    <row r="153" spans="1:27" ht="12.75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</row>
    <row r="154" spans="1:27" ht="12.75" customHeight="1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</row>
    <row r="155" spans="1:27" ht="12.75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</row>
    <row r="156" spans="1:27" ht="12.75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</row>
    <row r="157" spans="1:27" ht="12.7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</row>
    <row r="158" spans="1:27" ht="12.75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</row>
    <row r="159" spans="1:27" ht="12.7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</row>
    <row r="160" spans="1:27" ht="12.75" customHeight="1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</row>
    <row r="161" spans="1:27" ht="12.75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</row>
    <row r="162" spans="1:27" ht="12.75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</row>
    <row r="163" spans="1:27" ht="12.7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</row>
    <row r="164" spans="1:27" ht="12.75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</row>
    <row r="165" spans="1:27" ht="12.7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</row>
    <row r="166" spans="1:27" ht="12.75" customHeight="1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</row>
    <row r="167" spans="1:27" ht="12.75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</row>
    <row r="168" spans="1:27" ht="12.75" customHeight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</row>
    <row r="169" spans="1:27" ht="12.75" customHeight="1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</row>
    <row r="170" spans="1:27" ht="12.75" customHeight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</row>
    <row r="171" spans="1:27" ht="12.75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</row>
    <row r="172" spans="1:27" ht="12.75" customHeight="1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</row>
    <row r="173" spans="1:27" ht="12.75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</row>
    <row r="174" spans="1:27" ht="12.75" customHeight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</row>
    <row r="175" spans="1:27" ht="12.75" customHeight="1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</row>
    <row r="176" spans="1:27" ht="12.75" customHeigh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</row>
    <row r="177" spans="1:27" ht="12.75" customHeigh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</row>
    <row r="178" spans="1:27" ht="12.75" customHeigh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</row>
    <row r="179" spans="1:27" ht="12.75" customHeigh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</row>
    <row r="180" spans="1:27" ht="12.75" customHeigh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</row>
    <row r="181" spans="1:27" ht="12.75" customHeigh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</row>
    <row r="182" spans="1:27" ht="12.75" customHeigh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</row>
    <row r="183" spans="1:27" ht="12.75" customHeigh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</row>
    <row r="184" spans="1:27" ht="12.75" customHeigh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</row>
    <row r="185" spans="1:27" ht="12.75" customHeigh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</row>
    <row r="186" spans="1:27" ht="12.75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</row>
    <row r="187" spans="1:27" ht="12.75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</row>
    <row r="188" spans="1:27" ht="12.75" customHeigh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</row>
    <row r="189" spans="1:27" ht="12.75" customHeigh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</row>
    <row r="190" spans="1:27" ht="12.75" customHeigh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</row>
    <row r="191" spans="1:27" ht="12.75" customHeigh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</row>
    <row r="192" spans="1:27" ht="12.75" customHeigh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</row>
    <row r="193" spans="1:27" ht="12.75" customHeigh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</row>
    <row r="194" spans="1:27" ht="12.75" customHeigh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</row>
    <row r="195" spans="1:27" ht="12.75" customHeigh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</row>
    <row r="196" spans="1:27" ht="12.75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</row>
    <row r="197" spans="1:27" ht="12.75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</row>
    <row r="198" spans="1:27" ht="12.75" customHeigh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</row>
    <row r="199" spans="1:27" ht="12.75" customHeigh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</row>
    <row r="200" spans="1:27" ht="12.75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</row>
    <row r="201" spans="1:27" ht="12.75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</row>
    <row r="202" spans="1:27" ht="12.75" customHeigh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</row>
    <row r="203" spans="1:27" ht="12.75" customHeigh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</row>
    <row r="204" spans="1:27" ht="12.75" customHeigh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</row>
    <row r="205" spans="1:27" ht="12.75" customHeigh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</row>
    <row r="206" spans="1:27" ht="12.75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</row>
    <row r="207" spans="1:27" ht="12.75" customHeigh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</row>
    <row r="208" spans="1:27" ht="12.75" customHeigh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</row>
    <row r="209" spans="1:27" ht="12.75" customHeigh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</row>
    <row r="210" spans="1:27" ht="12.7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</row>
    <row r="211" spans="1:27" ht="12.75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</row>
    <row r="212" spans="1:27" ht="12.75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</row>
    <row r="213" spans="1:27" ht="12.75" customHeigh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</row>
    <row r="214" spans="1:27" ht="12.75" customHeigh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</row>
    <row r="215" spans="1:27" ht="12.75" customHeigh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</row>
    <row r="216" spans="1:27" ht="12.75" customHeigh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</row>
    <row r="217" spans="1:27" ht="12.75" customHeigh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</row>
    <row r="218" spans="1:27" ht="12.75" customHeigh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</row>
    <row r="219" spans="1:27" ht="12.75" customHeigh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</row>
    <row r="220" spans="1:27" ht="12.75" customHeigh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</row>
    <row r="221" spans="1:27" ht="12.75" customHeigh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</row>
    <row r="222" spans="1:27" ht="12.75" customHeigh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</row>
    <row r="223" spans="1:27" ht="12.75" customHeight="1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</row>
    <row r="224" spans="1:27" ht="12.75" customHeight="1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</row>
    <row r="225" spans="1:27" ht="12.75" customHeight="1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</row>
    <row r="226" spans="1:27" ht="12.75" customHeight="1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</row>
    <row r="227" spans="1:27" ht="12.75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</row>
    <row r="228" spans="1:27" ht="12.75" customHeight="1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</row>
    <row r="229" spans="1:27" ht="12.75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</row>
    <row r="230" spans="1:27" ht="12.75" customHeight="1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</row>
    <row r="231" spans="1:27" ht="12.75" customHeight="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</row>
    <row r="232" spans="1:27" ht="12.75" customHeight="1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</row>
    <row r="233" spans="1:27" ht="12.75" customHeight="1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</row>
    <row r="234" spans="1:27" ht="12.75" customHeight="1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</row>
    <row r="235" spans="1:27" ht="12.75" customHeight="1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</row>
    <row r="236" spans="1:27" ht="12.75" customHeight="1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</row>
    <row r="237" spans="1:27" ht="12.75" customHeight="1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</row>
    <row r="238" spans="1:27" ht="12.75" customHeight="1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</row>
    <row r="239" spans="1:27" ht="12.75" customHeight="1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</row>
    <row r="240" spans="1:27" ht="12.75" customHeight="1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</row>
    <row r="241" spans="1:27" ht="12.75" customHeight="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</row>
    <row r="242" spans="1:27" ht="12.75" customHeight="1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</row>
    <row r="243" spans="1:27" ht="12.75" customHeight="1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</row>
    <row r="244" spans="1:27" ht="12.75" customHeight="1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</row>
    <row r="245" spans="1:27" ht="12.75" customHeight="1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</row>
    <row r="246" spans="1:27" ht="12.75" customHeight="1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</row>
    <row r="247" spans="1:27" ht="12.75" customHeight="1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</row>
    <row r="248" spans="1:27" ht="12.75" customHeight="1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</row>
    <row r="249" spans="1:27" ht="12.75" customHeight="1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</row>
    <row r="250" spans="1:27" ht="12.75" customHeight="1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</row>
    <row r="251" spans="1:27" ht="12.75" customHeight="1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</row>
    <row r="252" spans="1:27" ht="12.75" customHeight="1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</row>
    <row r="253" spans="1:27" ht="12.75" customHeight="1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</row>
    <row r="254" spans="1:27" ht="12.75" customHeight="1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</row>
    <row r="255" spans="1:27" ht="12.75" customHeight="1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</row>
    <row r="256" spans="1:27" ht="12.75" customHeight="1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</row>
    <row r="257" spans="1:27" ht="12.75" customHeight="1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</row>
    <row r="258" spans="1:27" ht="12.75" customHeight="1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</row>
    <row r="259" spans="1:27" ht="12.75" customHeight="1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</row>
    <row r="260" spans="1:27" ht="12.75" customHeight="1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</row>
    <row r="261" spans="1:27" ht="12.75" customHeight="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</row>
    <row r="262" spans="1:27" ht="12.75" customHeight="1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</row>
    <row r="263" spans="1:27" ht="12.75" customHeight="1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</row>
    <row r="264" spans="1:27" ht="12.75" customHeight="1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</row>
    <row r="265" spans="1:27" ht="12.75" customHeight="1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</row>
    <row r="266" spans="1:27" ht="12.75" customHeight="1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</row>
    <row r="267" spans="1:27" ht="12.75" customHeight="1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</row>
    <row r="268" spans="1:27" ht="12.75" customHeight="1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</row>
    <row r="269" spans="1:27" ht="12.75" customHeight="1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</row>
    <row r="270" spans="1:27" ht="12.75" customHeight="1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</row>
    <row r="271" spans="1:27" ht="12.75" customHeight="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</row>
    <row r="272" spans="1:27" ht="12.75" customHeight="1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</row>
    <row r="273" spans="1:27" ht="12.75" customHeight="1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</row>
    <row r="274" spans="1:27" ht="12.75" customHeight="1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</row>
    <row r="275" spans="1:27" ht="12.75" customHeight="1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</row>
    <row r="276" spans="1:27" ht="12.75" customHeight="1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</row>
    <row r="277" spans="1:27" ht="12.75" customHeight="1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</row>
    <row r="278" spans="1:27" ht="12.75" customHeight="1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</row>
    <row r="279" spans="1:27" ht="12.75" customHeight="1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</row>
    <row r="280" spans="1:27" ht="12.75" customHeight="1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</row>
    <row r="281" spans="1:27" ht="12.75" customHeight="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</row>
    <row r="282" spans="1:27" ht="12.75" customHeight="1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</row>
    <row r="283" spans="1:27" ht="12.75" customHeight="1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</row>
    <row r="284" spans="1:27" ht="12.75" customHeight="1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</row>
    <row r="285" spans="1:27" ht="12.75" customHeight="1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</row>
    <row r="286" spans="1:27" ht="12.75" customHeight="1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</row>
    <row r="287" spans="1:27" ht="12.75" customHeight="1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</row>
    <row r="288" spans="1:27" ht="12.75" customHeight="1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</row>
    <row r="289" spans="1:27" ht="12.75" customHeight="1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</row>
    <row r="290" spans="1:27" ht="12.75" customHeight="1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</row>
    <row r="291" spans="1:27" ht="12.75" customHeight="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</row>
    <row r="292" spans="1:27" ht="12.75" customHeight="1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</row>
    <row r="293" spans="1:27" ht="12.75" customHeight="1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</row>
    <row r="294" spans="1:27" ht="12.75" customHeight="1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</row>
    <row r="295" spans="1:27" ht="12.75" customHeight="1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</row>
    <row r="296" spans="1:27" ht="12.75" customHeight="1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</row>
    <row r="297" spans="1:27" ht="12.75" customHeight="1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</row>
    <row r="298" spans="1:27" ht="12.75" customHeight="1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</row>
    <row r="299" spans="1:27" ht="12.75" customHeight="1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</row>
    <row r="300" spans="1:27" ht="12.75" customHeight="1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</row>
    <row r="301" spans="1:27" ht="12.75" customHeight="1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</row>
    <row r="302" spans="1:27" ht="12.75" customHeight="1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</row>
    <row r="303" spans="1:27" ht="12.75" customHeight="1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</row>
    <row r="304" spans="1:27" ht="12.75" customHeight="1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</row>
    <row r="305" spans="1:27" ht="12.75" customHeight="1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</row>
    <row r="306" spans="1:27" ht="12.75" customHeight="1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</row>
    <row r="307" spans="1:27" ht="12.75" customHeight="1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</row>
    <row r="308" spans="1:27" ht="12.75" customHeight="1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</row>
    <row r="309" spans="1:27" ht="12.75" customHeight="1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</row>
    <row r="310" spans="1:27" ht="12.75" customHeight="1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</row>
    <row r="311" spans="1:27" ht="12.75" customHeight="1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</row>
    <row r="312" spans="1:27" ht="12.75" customHeight="1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</row>
    <row r="313" spans="1:27" ht="12.75" customHeight="1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</row>
    <row r="314" spans="1:27" ht="12.75" customHeight="1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</row>
    <row r="315" spans="1:27" ht="12.75" customHeight="1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</row>
    <row r="316" spans="1:27" ht="12.75" customHeight="1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</row>
    <row r="317" spans="1:27" ht="12.75" customHeight="1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</row>
    <row r="318" spans="1:27" ht="12.75" customHeight="1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</row>
    <row r="319" spans="1:27" ht="12.75" customHeight="1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</row>
    <row r="320" spans="1:27" ht="12.75" customHeight="1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</row>
    <row r="321" spans="1:27" ht="12.75" customHeight="1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</row>
    <row r="322" spans="1:27" ht="12.75" customHeight="1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</row>
    <row r="323" spans="1:27" ht="12.75" customHeight="1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</row>
    <row r="324" spans="1:27" ht="12.75" customHeight="1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</row>
    <row r="325" spans="1:27" ht="12.75" customHeight="1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</row>
    <row r="326" spans="1:27" ht="12.75" customHeight="1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</row>
    <row r="327" spans="1:27" ht="12.75" customHeight="1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</row>
    <row r="328" spans="1:27" ht="12.75" customHeight="1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</row>
    <row r="329" spans="1:27" ht="12.75" customHeight="1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</row>
    <row r="330" spans="1:27" ht="12.75" customHeight="1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</row>
    <row r="331" spans="1:27" ht="12.75" customHeight="1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</row>
    <row r="332" spans="1:27" ht="12.75" customHeight="1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</row>
    <row r="333" spans="1:27" ht="12.75" customHeight="1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</row>
    <row r="334" spans="1:27" ht="12.75" customHeight="1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</row>
    <row r="335" spans="1:27" ht="12.75" customHeight="1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</row>
    <row r="336" spans="1:27" ht="12.75" customHeight="1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</row>
    <row r="337" spans="1:27" ht="12.75" customHeight="1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</row>
    <row r="338" spans="1:27" ht="12.75" customHeight="1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</row>
    <row r="339" spans="1:27" ht="12.75" customHeight="1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</row>
    <row r="340" spans="1:27" ht="12.75" customHeight="1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</row>
    <row r="341" spans="1:27" ht="12.75" customHeight="1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</row>
    <row r="342" spans="1:27" ht="12.75" customHeight="1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</row>
    <row r="343" spans="1:27" ht="12.75" customHeight="1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</row>
    <row r="344" spans="1:27" ht="12.75" customHeight="1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</row>
    <row r="345" spans="1:27" ht="12.75" customHeight="1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</row>
    <row r="346" spans="1:27" ht="12.75" customHeight="1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</row>
    <row r="347" spans="1:27" ht="12.75" customHeight="1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</row>
    <row r="348" spans="1:27" ht="12.75" customHeight="1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</row>
    <row r="349" spans="1:27" ht="12.75" customHeight="1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</row>
    <row r="350" spans="1:27" ht="12.75" customHeight="1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</row>
    <row r="351" spans="1:27" ht="12.75" customHeight="1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</row>
    <row r="352" spans="1:27" ht="12.75" customHeight="1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</row>
    <row r="353" spans="1:27" ht="12.75" customHeight="1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</row>
    <row r="354" spans="1:27" ht="12.75" customHeight="1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</row>
    <row r="355" spans="1:27" ht="12.75" customHeight="1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</row>
    <row r="356" spans="1:27" ht="12.75" customHeight="1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</row>
    <row r="357" spans="1:27" ht="12.75" customHeight="1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</row>
    <row r="358" spans="1:27" ht="12.75" customHeight="1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</row>
    <row r="359" spans="1:27" ht="12.75" customHeight="1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</row>
    <row r="360" spans="1:27" ht="12.75" customHeight="1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</row>
    <row r="361" spans="1:27" ht="12.75" customHeight="1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</row>
    <row r="362" spans="1:27" ht="12.75" customHeight="1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</row>
    <row r="363" spans="1:27" ht="12.75" customHeight="1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</row>
    <row r="364" spans="1:27" ht="12.75" customHeight="1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</row>
    <row r="365" spans="1:27" ht="12.75" customHeight="1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</row>
    <row r="366" spans="1:27" ht="12.75" customHeight="1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</row>
    <row r="367" spans="1:27" ht="12.75" customHeight="1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</row>
    <row r="368" spans="1:27" ht="12.75" customHeight="1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</row>
    <row r="369" spans="1:27" ht="12.75" customHeight="1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</row>
    <row r="370" spans="1:27" ht="12.75" customHeight="1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</row>
    <row r="371" spans="1:27" ht="12.75" customHeight="1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</row>
    <row r="372" spans="1:27" ht="12.75" customHeight="1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</row>
    <row r="373" spans="1:27" ht="12.75" customHeight="1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</row>
    <row r="374" spans="1:27" ht="12.75" customHeight="1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</row>
    <row r="375" spans="1:27" ht="12.75" customHeight="1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</row>
    <row r="376" spans="1:27" ht="12.75" customHeight="1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</row>
    <row r="377" spans="1:27" ht="12.75" customHeight="1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</row>
    <row r="378" spans="1:27" ht="12.75" customHeight="1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</row>
    <row r="379" spans="1:27" ht="12.75" customHeight="1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</row>
    <row r="380" spans="1:27" ht="12.75" customHeight="1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</row>
    <row r="381" spans="1:27" ht="12.75" customHeight="1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</row>
    <row r="382" spans="1:27" ht="12.75" customHeight="1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</row>
    <row r="383" spans="1:27" ht="12.75" customHeight="1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</row>
    <row r="384" spans="1:27" ht="12.75" customHeight="1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</row>
    <row r="385" spans="1:27" ht="12.75" customHeight="1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</row>
    <row r="386" spans="1:27" ht="12.75" customHeight="1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</row>
    <row r="387" spans="1:27" ht="12.75" customHeight="1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</row>
    <row r="388" spans="1:27" ht="12.75" customHeight="1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</row>
    <row r="389" spans="1:27" ht="12.75" customHeight="1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</row>
    <row r="390" spans="1:27" ht="12.75" customHeight="1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</row>
    <row r="391" spans="1:27" ht="12.75" customHeight="1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</row>
    <row r="392" spans="1:27" ht="12.75" customHeight="1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</row>
    <row r="393" spans="1:27" ht="12.75" customHeight="1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</row>
    <row r="394" spans="1:27" ht="12.75" customHeight="1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</row>
    <row r="395" spans="1:27" ht="12.75" customHeight="1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</row>
    <row r="396" spans="1:27" ht="12.75" customHeight="1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</row>
    <row r="397" spans="1:27" ht="12.75" customHeight="1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</row>
    <row r="398" spans="1:27" ht="12.75" customHeight="1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</row>
    <row r="399" spans="1:27" ht="12.75" customHeight="1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</row>
    <row r="400" spans="1:27" ht="12.75" customHeight="1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</row>
    <row r="401" spans="1:27" ht="12.75" customHeight="1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</row>
    <row r="402" spans="1:27" ht="12.75" customHeight="1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</row>
    <row r="403" spans="1:27" ht="12.75" customHeight="1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</row>
    <row r="404" spans="1:27" ht="12.75" customHeight="1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</row>
    <row r="405" spans="1:27" ht="12.75" customHeight="1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</row>
    <row r="406" spans="1:27" ht="12.75" customHeight="1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</row>
    <row r="407" spans="1:27" ht="12.75" customHeight="1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</row>
    <row r="408" spans="1:27" ht="12.75" customHeight="1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</row>
    <row r="409" spans="1:27" ht="12.75" customHeight="1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</row>
    <row r="410" spans="1:27" ht="12.75" customHeight="1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</row>
    <row r="411" spans="1:27" ht="12.75" customHeight="1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</row>
    <row r="412" spans="1:27" ht="12.75" customHeight="1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</row>
    <row r="413" spans="1:27" ht="12.75" customHeight="1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</row>
    <row r="414" spans="1:27" ht="12.75" customHeight="1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</row>
    <row r="415" spans="1:27" ht="12.75" customHeight="1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</row>
    <row r="416" spans="1:27" ht="12.75" customHeight="1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</row>
    <row r="417" spans="1:27" ht="12.75" customHeight="1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</row>
    <row r="418" spans="1:27" ht="12.75" customHeight="1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</row>
    <row r="419" spans="1:27" ht="12.75" customHeight="1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</row>
    <row r="420" spans="1:27" ht="12.75" customHeight="1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</row>
    <row r="421" spans="1:27" ht="12.75" customHeight="1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</row>
    <row r="422" spans="1:27" ht="12.75" customHeight="1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</row>
    <row r="423" spans="1:27" ht="12.75" customHeight="1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</row>
    <row r="424" spans="1:27" ht="12.75" customHeight="1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</row>
    <row r="425" spans="1:27" ht="12.75" customHeight="1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</row>
    <row r="426" spans="1:27" ht="12.75" customHeight="1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</row>
    <row r="427" spans="1:27" ht="12.75" customHeight="1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</row>
    <row r="428" spans="1:27" ht="12.75" customHeight="1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</row>
    <row r="429" spans="1:27" ht="12.75" customHeight="1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</row>
    <row r="430" spans="1:27" ht="12.75" customHeight="1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</row>
    <row r="431" spans="1:27" ht="12.75" customHeight="1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</row>
    <row r="432" spans="1:27" ht="12.75" customHeight="1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</row>
    <row r="433" spans="1:27" ht="12.75" customHeight="1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</row>
    <row r="434" spans="1:27" ht="12.75" customHeight="1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</row>
    <row r="435" spans="1:27" ht="12.75" customHeight="1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</row>
    <row r="436" spans="1:27" ht="12.75" customHeight="1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</row>
    <row r="437" spans="1:27" ht="12.75" customHeight="1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</row>
    <row r="438" spans="1:27" ht="12.75" customHeight="1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</row>
    <row r="439" spans="1:27" ht="12.75" customHeight="1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</row>
    <row r="440" spans="1:27" ht="12.75" customHeight="1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</row>
    <row r="441" spans="1:27" ht="12.75" customHeight="1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</row>
    <row r="442" spans="1:27" ht="12.75" customHeight="1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</row>
    <row r="443" spans="1:27" ht="12.75" customHeight="1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</row>
    <row r="444" spans="1:27" ht="12.75" customHeight="1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</row>
    <row r="445" spans="1:27" ht="12.75" customHeight="1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</row>
    <row r="446" spans="1:27" ht="12.75" customHeight="1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</row>
    <row r="447" spans="1:27" ht="12.75" customHeight="1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</row>
    <row r="448" spans="1:27" ht="12.75" customHeight="1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</row>
    <row r="449" spans="1:27" ht="12.75" customHeight="1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</row>
    <row r="450" spans="1:27" ht="12.75" customHeight="1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</row>
    <row r="451" spans="1:27" ht="12.75" customHeight="1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</row>
    <row r="452" spans="1:27" ht="12.75" customHeight="1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</row>
    <row r="453" spans="1:27" ht="12.75" customHeight="1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</row>
    <row r="454" spans="1:27" ht="12.75" customHeight="1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</row>
    <row r="455" spans="1:27" ht="12.75" customHeight="1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</row>
    <row r="456" spans="1:27" ht="12.75" customHeight="1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</row>
    <row r="457" spans="1:27" ht="12.75" customHeight="1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</row>
    <row r="458" spans="1:27" ht="12.75" customHeight="1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</row>
    <row r="459" spans="1:27" ht="12.75" customHeight="1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</row>
    <row r="460" spans="1:27" ht="12.75" customHeight="1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</row>
    <row r="461" spans="1:27" ht="12.75" customHeight="1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</row>
    <row r="462" spans="1:27" ht="12.75" customHeight="1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</row>
    <row r="463" spans="1:27" ht="12.75" customHeight="1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</row>
    <row r="464" spans="1:27" ht="12.75" customHeight="1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</row>
    <row r="465" spans="1:27" ht="12.75" customHeight="1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</row>
    <row r="466" spans="1:27" ht="12.75" customHeight="1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</row>
    <row r="467" spans="1:27" ht="12.75" customHeight="1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</row>
    <row r="468" spans="1:27" ht="12.75" customHeight="1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</row>
    <row r="469" spans="1:27" ht="12.75" customHeight="1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</row>
    <row r="470" spans="1:27" ht="12.75" customHeight="1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</row>
    <row r="471" spans="1:27" ht="12.75" customHeight="1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</row>
    <row r="472" spans="1:27" ht="12.75" customHeight="1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</row>
    <row r="473" spans="1:27" ht="12.75" customHeight="1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</row>
    <row r="474" spans="1:27" ht="12.75" customHeight="1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</row>
    <row r="475" spans="1:27" ht="12.75" customHeight="1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</row>
    <row r="476" spans="1:27" ht="12.75" customHeight="1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</row>
    <row r="477" spans="1:27" ht="12.75" customHeight="1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</row>
    <row r="478" spans="1:27" ht="12.75" customHeight="1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</row>
    <row r="479" spans="1:27" ht="12.75" customHeight="1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</row>
    <row r="480" spans="1:27" ht="12.75" customHeight="1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</row>
    <row r="481" spans="1:27" ht="12.75" customHeight="1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</row>
    <row r="482" spans="1:27" ht="12.75" customHeight="1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</row>
    <row r="483" spans="1:27" ht="12.75" customHeight="1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</row>
    <row r="484" spans="1:27" ht="12.75" customHeight="1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</row>
    <row r="485" spans="1:27" ht="12.75" customHeight="1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</row>
    <row r="486" spans="1:27" ht="12.75" customHeight="1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</row>
    <row r="487" spans="1:27" ht="12.75" customHeight="1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</row>
    <row r="488" spans="1:27" ht="12.75" customHeight="1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</row>
    <row r="489" spans="1:27" ht="12.75" customHeight="1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</row>
    <row r="490" spans="1:27" ht="12.75" customHeight="1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</row>
    <row r="491" spans="1:27" ht="12.75" customHeight="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</row>
    <row r="492" spans="1:27" ht="12.75" customHeight="1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</row>
    <row r="493" spans="1:27" ht="12.75" customHeight="1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</row>
    <row r="494" spans="1:27" ht="12.75" customHeight="1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</row>
    <row r="495" spans="1:27" ht="12.75" customHeight="1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</row>
    <row r="496" spans="1:27" ht="12.75" customHeight="1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</row>
    <row r="497" spans="1:27" ht="12.75" customHeight="1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</row>
    <row r="498" spans="1:27" ht="12.75" customHeight="1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</row>
    <row r="499" spans="1:27" ht="12.75" customHeight="1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</row>
    <row r="500" spans="1:27" ht="12.75" customHeight="1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</row>
    <row r="501" spans="1:27" ht="12.75" customHeight="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</row>
    <row r="502" spans="1:27" ht="12.75" customHeight="1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</row>
    <row r="503" spans="1:27" ht="12.75" customHeight="1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</row>
    <row r="504" spans="1:27" ht="12.75" customHeight="1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</row>
    <row r="505" spans="1:27" ht="12.75" customHeight="1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</row>
    <row r="506" spans="1:27" ht="12.75" customHeight="1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</row>
    <row r="507" spans="1:27" ht="12.75" customHeight="1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</row>
    <row r="508" spans="1:27" ht="12.75" customHeight="1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</row>
    <row r="509" spans="1:27" ht="12.75" customHeight="1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</row>
    <row r="510" spans="1:27" ht="12.75" customHeight="1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</row>
    <row r="511" spans="1:27" ht="12.75" customHeight="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</row>
    <row r="512" spans="1:27" ht="12.75" customHeight="1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</row>
    <row r="513" spans="1:27" ht="12.75" customHeight="1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</row>
    <row r="514" spans="1:27" ht="12.75" customHeight="1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</row>
    <row r="515" spans="1:27" ht="12.75" customHeight="1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</row>
    <row r="516" spans="1:27" ht="12.75" customHeight="1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</row>
    <row r="517" spans="1:27" ht="12.75" customHeight="1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</row>
    <row r="518" spans="1:27" ht="12.75" customHeight="1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</row>
    <row r="519" spans="1:27" ht="12.75" customHeight="1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</row>
    <row r="520" spans="1:27" ht="12.75" customHeight="1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</row>
    <row r="521" spans="1:27" ht="12.75" customHeight="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</row>
    <row r="522" spans="1:27" ht="12.75" customHeight="1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</row>
    <row r="523" spans="1:27" ht="12.75" customHeight="1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</row>
    <row r="524" spans="1:27" ht="12.75" customHeight="1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</row>
    <row r="525" spans="1:27" ht="12.75" customHeight="1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</row>
    <row r="526" spans="1:27" ht="12.75" customHeight="1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</row>
    <row r="527" spans="1:27" ht="12.75" customHeight="1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</row>
    <row r="528" spans="1:27" ht="12.75" customHeight="1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</row>
    <row r="529" spans="1:27" ht="12.75" customHeight="1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</row>
    <row r="530" spans="1:27" ht="12.75" customHeight="1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</row>
    <row r="531" spans="1:27" ht="12.75" customHeight="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</row>
    <row r="532" spans="1:27" ht="12.75" customHeight="1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</row>
    <row r="533" spans="1:27" ht="12.75" customHeight="1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</row>
    <row r="534" spans="1:27" ht="12.75" customHeight="1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</row>
    <row r="535" spans="1:27" ht="12.75" customHeight="1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</row>
    <row r="536" spans="1:27" ht="12.75" customHeight="1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</row>
    <row r="537" spans="1:27" ht="12.75" customHeight="1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</row>
    <row r="538" spans="1:27" ht="12.75" customHeight="1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</row>
    <row r="539" spans="1:27" ht="12.75" customHeight="1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</row>
    <row r="540" spans="1:27" ht="12.75" customHeight="1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</row>
    <row r="541" spans="1:27" ht="12.75" customHeight="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</row>
    <row r="542" spans="1:27" ht="12.75" customHeight="1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</row>
    <row r="543" spans="1:27" ht="12.75" customHeight="1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</row>
    <row r="544" spans="1:27" ht="12.75" customHeight="1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</row>
    <row r="545" spans="1:27" ht="12.75" customHeight="1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</row>
    <row r="546" spans="1:27" ht="12.75" customHeight="1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</row>
    <row r="547" spans="1:27" ht="12.75" customHeight="1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</row>
    <row r="548" spans="1:27" ht="12.75" customHeight="1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</row>
    <row r="549" spans="1:27" ht="12.75" customHeight="1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</row>
    <row r="550" spans="1:27" ht="12.75" customHeight="1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</row>
    <row r="551" spans="1:27" ht="12.75" customHeight="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</row>
    <row r="552" spans="1:27" ht="12.75" customHeight="1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</row>
    <row r="553" spans="1:27" ht="12.75" customHeight="1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</row>
    <row r="554" spans="1:27" ht="12.75" customHeight="1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</row>
    <row r="555" spans="1:27" ht="12.75" customHeight="1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</row>
    <row r="556" spans="1:27" ht="12.75" customHeight="1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</row>
    <row r="557" spans="1:27" ht="12.75" customHeight="1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</row>
    <row r="558" spans="1:27" ht="12.75" customHeight="1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</row>
    <row r="559" spans="1:27" ht="12.75" customHeight="1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</row>
    <row r="560" spans="1:27" ht="12.75" customHeight="1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</row>
    <row r="561" spans="1:27" ht="12.75" customHeight="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</row>
    <row r="562" spans="1:27" ht="12.75" customHeight="1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</row>
    <row r="563" spans="1:27" ht="12.75" customHeight="1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</row>
    <row r="564" spans="1:27" ht="12.75" customHeight="1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</row>
    <row r="565" spans="1:27" ht="12.75" customHeight="1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</row>
    <row r="566" spans="1:27" ht="12.75" customHeight="1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</row>
    <row r="567" spans="1:27" ht="12.75" customHeight="1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</row>
    <row r="568" spans="1:27" ht="12.75" customHeight="1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</row>
    <row r="569" spans="1:27" ht="12.75" customHeight="1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</row>
    <row r="570" spans="1:27" ht="12.75" customHeight="1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</row>
    <row r="571" spans="1:27" ht="12.75" customHeight="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</row>
    <row r="572" spans="1:27" ht="12.75" customHeight="1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</row>
    <row r="573" spans="1:27" ht="12.75" customHeight="1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</row>
    <row r="574" spans="1:27" ht="12.75" customHeight="1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</row>
    <row r="575" spans="1:27" ht="12.75" customHeight="1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</row>
    <row r="576" spans="1:27" ht="12.75" customHeight="1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</row>
    <row r="577" spans="1:27" ht="12.75" customHeight="1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</row>
    <row r="578" spans="1:27" ht="12.75" customHeight="1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</row>
    <row r="579" spans="1:27" ht="12.75" customHeight="1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</row>
    <row r="580" spans="1:27" ht="12.75" customHeight="1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</row>
    <row r="581" spans="1:27" ht="12.75" customHeight="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</row>
    <row r="582" spans="1:27" ht="12.75" customHeight="1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</row>
    <row r="583" spans="1:27" ht="12.75" customHeight="1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</row>
    <row r="584" spans="1:27" ht="12.75" customHeight="1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</row>
    <row r="585" spans="1:27" ht="12.75" customHeight="1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</row>
    <row r="586" spans="1:27" ht="12.75" customHeight="1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</row>
    <row r="587" spans="1:27" ht="12.75" customHeight="1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</row>
    <row r="588" spans="1:27" ht="12.75" customHeight="1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</row>
    <row r="589" spans="1:27" ht="12.75" customHeight="1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</row>
    <row r="590" spans="1:27" ht="12.75" customHeight="1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</row>
    <row r="591" spans="1:27" ht="12.75" customHeight="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</row>
    <row r="592" spans="1:27" ht="12.75" customHeight="1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</row>
    <row r="593" spans="1:27" ht="12.75" customHeight="1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</row>
    <row r="594" spans="1:27" ht="12.75" customHeight="1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</row>
    <row r="595" spans="1:27" ht="12.75" customHeight="1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</row>
    <row r="596" spans="1:27" ht="12.75" customHeight="1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</row>
    <row r="597" spans="1:27" ht="12.75" customHeight="1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</row>
    <row r="598" spans="1:27" ht="12.75" customHeight="1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</row>
    <row r="599" spans="1:27" ht="12.75" customHeight="1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</row>
    <row r="600" spans="1:27" ht="12.75" customHeight="1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</row>
    <row r="601" spans="1:27" ht="12.75" customHeight="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</row>
    <row r="602" spans="1:27" ht="12.75" customHeight="1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</row>
    <row r="603" spans="1:27" ht="12.75" customHeight="1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</row>
    <row r="604" spans="1:27" ht="12.75" customHeight="1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</row>
    <row r="605" spans="1:27" ht="12.75" customHeight="1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</row>
    <row r="606" spans="1:27" ht="12.75" customHeight="1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</row>
    <row r="607" spans="1:27" ht="12.75" customHeight="1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</row>
    <row r="608" spans="1:27" ht="12.75" customHeight="1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</row>
    <row r="609" spans="1:27" ht="12.75" customHeight="1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</row>
    <row r="610" spans="1:27" ht="12.75" customHeight="1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</row>
    <row r="611" spans="1:27" ht="12.75" customHeight="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</row>
    <row r="612" spans="1:27" ht="12.75" customHeight="1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</row>
    <row r="613" spans="1:27" ht="12.75" customHeight="1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</row>
    <row r="614" spans="1:27" ht="12.75" customHeight="1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</row>
    <row r="615" spans="1:27" ht="12.75" customHeight="1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</row>
    <row r="616" spans="1:27" ht="12.75" customHeight="1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</row>
    <row r="617" spans="1:27" ht="12.75" customHeight="1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</row>
    <row r="618" spans="1:27" ht="12.75" customHeight="1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</row>
    <row r="619" spans="1:27" ht="12.75" customHeight="1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</row>
    <row r="620" spans="1:27" ht="12.75" customHeight="1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</row>
    <row r="621" spans="1:27" ht="12.75" customHeight="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</row>
    <row r="622" spans="1:27" ht="12.75" customHeight="1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</row>
    <row r="623" spans="1:27" ht="12.75" customHeight="1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</row>
    <row r="624" spans="1:27" ht="12.75" customHeight="1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</row>
    <row r="625" spans="1:27" ht="12.75" customHeight="1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</row>
    <row r="626" spans="1:27" ht="12.75" customHeight="1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</row>
    <row r="627" spans="1:27" ht="12.75" customHeight="1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</row>
    <row r="628" spans="1:27" ht="12.75" customHeight="1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</row>
    <row r="629" spans="1:27" ht="12.75" customHeight="1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</row>
    <row r="630" spans="1:27" ht="12.75" customHeight="1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</row>
    <row r="631" spans="1:27" ht="12.75" customHeight="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</row>
    <row r="632" spans="1:27" ht="12.75" customHeight="1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</row>
    <row r="633" spans="1:27" ht="12.75" customHeight="1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</row>
    <row r="634" spans="1:27" ht="12.75" customHeight="1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</row>
    <row r="635" spans="1:27" ht="12.75" customHeight="1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</row>
    <row r="636" spans="1:27" ht="12.75" customHeight="1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</row>
    <row r="637" spans="1:27" ht="12.75" customHeight="1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</row>
    <row r="638" spans="1:27" ht="12.75" customHeight="1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</row>
    <row r="639" spans="1:27" ht="12.75" customHeight="1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</row>
    <row r="640" spans="1:27" ht="12.75" customHeight="1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</row>
    <row r="641" spans="1:27" ht="12.75" customHeight="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</row>
    <row r="642" spans="1:27" ht="12.75" customHeight="1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</row>
    <row r="643" spans="1:27" ht="12.75" customHeight="1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</row>
    <row r="644" spans="1:27" ht="12.75" customHeight="1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</row>
    <row r="645" spans="1:27" ht="12.75" customHeight="1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</row>
    <row r="646" spans="1:27" ht="12.75" customHeight="1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</row>
    <row r="647" spans="1:27" ht="12.75" customHeight="1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</row>
    <row r="648" spans="1:27" ht="12.75" customHeight="1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</row>
    <row r="649" spans="1:27" ht="12.75" customHeight="1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</row>
    <row r="650" spans="1:27" ht="12.75" customHeight="1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</row>
    <row r="651" spans="1:27" ht="12.75" customHeight="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</row>
    <row r="652" spans="1:27" ht="12.75" customHeight="1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</row>
    <row r="653" spans="1:27" ht="12.75" customHeight="1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</row>
    <row r="654" spans="1:27" ht="12.75" customHeight="1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</row>
    <row r="655" spans="1:27" ht="12.75" customHeight="1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</row>
    <row r="656" spans="1:27" ht="12.75" customHeight="1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</row>
    <row r="657" spans="1:27" ht="12.75" customHeight="1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</row>
    <row r="658" spans="1:27" ht="12.75" customHeight="1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</row>
    <row r="659" spans="1:27" ht="12.75" customHeight="1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</row>
    <row r="660" spans="1:27" ht="12.75" customHeight="1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</row>
    <row r="661" spans="1:27" ht="12.75" customHeight="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</row>
    <row r="662" spans="1:27" ht="12.75" customHeight="1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</row>
    <row r="663" spans="1:27" ht="12.75" customHeight="1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</row>
    <row r="664" spans="1:27" ht="12.75" customHeight="1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</row>
    <row r="665" spans="1:27" ht="12.75" customHeight="1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</row>
    <row r="666" spans="1:27" ht="12.75" customHeight="1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</row>
    <row r="667" spans="1:27" ht="12.75" customHeight="1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</row>
    <row r="668" spans="1:27" ht="12.75" customHeight="1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</row>
    <row r="669" spans="1:27" ht="12.75" customHeight="1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</row>
    <row r="670" spans="1:27" ht="12.75" customHeight="1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</row>
    <row r="671" spans="1:27" ht="12.75" customHeight="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</row>
    <row r="672" spans="1:27" ht="12.75" customHeight="1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</row>
    <row r="673" spans="1:27" ht="12.75" customHeight="1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</row>
    <row r="674" spans="1:27" ht="12.75" customHeight="1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</row>
    <row r="675" spans="1:27" ht="12.75" customHeight="1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</row>
    <row r="676" spans="1:27" ht="12.75" customHeight="1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</row>
    <row r="677" spans="1:27" ht="12.75" customHeight="1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</row>
    <row r="678" spans="1:27" ht="12.75" customHeight="1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</row>
    <row r="679" spans="1:27" ht="12.75" customHeight="1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</row>
    <row r="680" spans="1:27" ht="12.75" customHeight="1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</row>
    <row r="681" spans="1:27" ht="12.75" customHeight="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</row>
    <row r="682" spans="1:27" ht="12.75" customHeight="1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</row>
    <row r="683" spans="1:27" ht="12.75" customHeight="1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</row>
    <row r="684" spans="1:27" ht="12.75" customHeight="1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</row>
    <row r="685" spans="1:27" ht="12.75" customHeight="1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</row>
    <row r="686" spans="1:27" ht="12.75" customHeight="1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</row>
    <row r="687" spans="1:27" ht="12.75" customHeight="1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</row>
    <row r="688" spans="1:27" ht="12.75" customHeight="1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</row>
    <row r="689" spans="1:27" ht="12.75" customHeight="1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</row>
    <row r="690" spans="1:27" ht="12.75" customHeight="1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</row>
    <row r="691" spans="1:27" ht="12.75" customHeight="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</row>
    <row r="692" spans="1:27" ht="12.75" customHeight="1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</row>
    <row r="693" spans="1:27" ht="12.75" customHeight="1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</row>
    <row r="694" spans="1:27" ht="12.75" customHeight="1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</row>
    <row r="695" spans="1:27" ht="12.75" customHeight="1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</row>
    <row r="696" spans="1:27" ht="12.75" customHeight="1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</row>
    <row r="697" spans="1:27" ht="12.75" customHeight="1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</row>
    <row r="698" spans="1:27" ht="12.75" customHeight="1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</row>
    <row r="699" spans="1:27" ht="12.75" customHeight="1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</row>
    <row r="700" spans="1:27" ht="12.75" customHeight="1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</row>
    <row r="701" spans="1:27" ht="12.75" customHeight="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</row>
    <row r="702" spans="1:27" ht="12.75" customHeight="1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</row>
    <row r="703" spans="1:27" ht="12.75" customHeight="1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</row>
    <row r="704" spans="1:27" ht="12.75" customHeight="1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</row>
    <row r="705" spans="1:27" ht="12.75" customHeight="1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</row>
    <row r="706" spans="1:27" ht="12.75" customHeight="1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</row>
    <row r="707" spans="1:27" ht="12.75" customHeight="1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</row>
    <row r="708" spans="1:27" ht="12.75" customHeight="1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</row>
    <row r="709" spans="1:27" ht="12.75" customHeight="1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</row>
    <row r="710" spans="1:27" ht="12.75" customHeight="1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</row>
    <row r="711" spans="1:27" ht="12.75" customHeight="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</row>
    <row r="712" spans="1:27" ht="12.75" customHeight="1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</row>
    <row r="713" spans="1:27" ht="12.75" customHeight="1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</row>
    <row r="714" spans="1:27" ht="12.75" customHeight="1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</row>
    <row r="715" spans="1:27" ht="12.75" customHeight="1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</row>
    <row r="716" spans="1:27" ht="12.75" customHeight="1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</row>
    <row r="717" spans="1:27" ht="12.75" customHeight="1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</row>
    <row r="718" spans="1:27" ht="12.75" customHeight="1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</row>
    <row r="719" spans="1:27" ht="12.75" customHeight="1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</row>
    <row r="720" spans="1:27" ht="12.75" customHeight="1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</row>
    <row r="721" spans="1:27" ht="12.75" customHeight="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</row>
    <row r="722" spans="1:27" ht="12.75" customHeight="1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</row>
    <row r="723" spans="1:27" ht="12.75" customHeight="1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</row>
    <row r="724" spans="1:27" ht="12.75" customHeight="1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</row>
    <row r="725" spans="1:27" ht="12.75" customHeight="1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</row>
    <row r="726" spans="1:27" ht="12.75" customHeight="1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</row>
    <row r="727" spans="1:27" ht="12.75" customHeight="1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</row>
    <row r="728" spans="1:27" ht="12.75" customHeight="1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</row>
    <row r="729" spans="1:27" ht="12.75" customHeight="1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</row>
    <row r="730" spans="1:27" ht="12.75" customHeight="1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</row>
    <row r="731" spans="1:27" ht="12.75" customHeight="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</row>
    <row r="732" spans="1:27" ht="12.75" customHeight="1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</row>
    <row r="733" spans="1:27" ht="12.75" customHeight="1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</row>
    <row r="734" spans="1:27" ht="12.75" customHeight="1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</row>
    <row r="735" spans="1:27" ht="12.75" customHeight="1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</row>
    <row r="736" spans="1:27" ht="12.75" customHeight="1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</row>
    <row r="737" spans="1:27" ht="12.75" customHeight="1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</row>
    <row r="738" spans="1:27" ht="12.75" customHeight="1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</row>
    <row r="739" spans="1:27" ht="12.75" customHeight="1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</row>
    <row r="740" spans="1:27" ht="12.75" customHeight="1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</row>
    <row r="741" spans="1:27" ht="12.75" customHeight="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</row>
    <row r="742" spans="1:27" ht="12.75" customHeight="1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</row>
    <row r="743" spans="1:27" ht="12.75" customHeight="1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</row>
    <row r="744" spans="1:27" ht="12.75" customHeight="1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</row>
    <row r="745" spans="1:27" ht="12.75" customHeight="1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</row>
    <row r="746" spans="1:27" ht="12.75" customHeight="1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</row>
    <row r="747" spans="1:27" ht="12.75" customHeight="1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</row>
    <row r="748" spans="1:27" ht="12.75" customHeight="1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</row>
    <row r="749" spans="1:27" ht="12.75" customHeight="1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</row>
    <row r="750" spans="1:27" ht="12.75" customHeight="1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</row>
    <row r="751" spans="1:27" ht="12.75" customHeight="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</row>
    <row r="752" spans="1:27" ht="12.75" customHeight="1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</row>
    <row r="753" spans="1:27" ht="12.75" customHeight="1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</row>
    <row r="754" spans="1:27" ht="12.75" customHeight="1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</row>
    <row r="755" spans="1:27" ht="12.75" customHeight="1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</row>
    <row r="756" spans="1:27" ht="12.75" customHeight="1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</row>
    <row r="757" spans="1:27" ht="12.75" customHeight="1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</row>
    <row r="758" spans="1:27" ht="12.75" customHeight="1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</row>
    <row r="759" spans="1:27" ht="12.75" customHeight="1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</row>
    <row r="760" spans="1:27" ht="12.75" customHeight="1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</row>
    <row r="761" spans="1:27" ht="12.75" customHeight="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</row>
    <row r="762" spans="1:27" ht="12.75" customHeight="1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</row>
    <row r="763" spans="1:27" ht="12.75" customHeight="1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</row>
    <row r="764" spans="1:27" ht="12.75" customHeight="1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</row>
    <row r="765" spans="1:27" ht="12.75" customHeight="1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</row>
    <row r="766" spans="1:27" ht="12.75" customHeight="1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</row>
    <row r="767" spans="1:27" ht="12.75" customHeight="1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</row>
    <row r="768" spans="1:27" ht="12.75" customHeight="1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</row>
    <row r="769" spans="1:27" ht="12.75" customHeight="1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</row>
    <row r="770" spans="1:27" ht="12.75" customHeight="1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</row>
    <row r="771" spans="1:27" ht="12.75" customHeight="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</row>
    <row r="772" spans="1:27" ht="12.75" customHeight="1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</row>
    <row r="773" spans="1:27" ht="12.75" customHeight="1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</row>
    <row r="774" spans="1:27" ht="12.75" customHeight="1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</row>
    <row r="775" spans="1:27" ht="12.75" customHeight="1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</row>
    <row r="776" spans="1:27" ht="12.75" customHeight="1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</row>
    <row r="777" spans="1:27" ht="12.75" customHeight="1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</row>
    <row r="778" spans="1:27" ht="12.75" customHeight="1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</row>
    <row r="779" spans="1:27" ht="12.75" customHeight="1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</row>
    <row r="780" spans="1:27" ht="12.75" customHeight="1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</row>
    <row r="781" spans="1:27" ht="12.75" customHeight="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</row>
    <row r="782" spans="1:27" ht="12.75" customHeight="1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</row>
    <row r="783" spans="1:27" ht="12.75" customHeight="1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</row>
    <row r="784" spans="1:27" ht="12.75" customHeight="1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</row>
    <row r="785" spans="1:27" ht="12.75" customHeight="1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</row>
    <row r="786" spans="1:27" ht="12.75" customHeight="1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</row>
    <row r="787" spans="1:27" ht="12.75" customHeight="1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</row>
    <row r="788" spans="1:27" ht="12.75" customHeight="1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</row>
    <row r="789" spans="1:27" ht="12.75" customHeight="1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</row>
    <row r="790" spans="1:27" ht="12.75" customHeight="1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</row>
    <row r="791" spans="1:27" ht="12.75" customHeight="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</row>
    <row r="792" spans="1:27" ht="12.75" customHeight="1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</row>
    <row r="793" spans="1:27" ht="12.75" customHeight="1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</row>
    <row r="794" spans="1:27" ht="12.75" customHeight="1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</row>
    <row r="795" spans="1:27" ht="12.75" customHeight="1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</row>
    <row r="796" spans="1:27" ht="12.75" customHeight="1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</row>
    <row r="797" spans="1:27" ht="12.75" customHeight="1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</row>
    <row r="798" spans="1:27" ht="12.75" customHeight="1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</row>
    <row r="799" spans="1:27" ht="12.75" customHeight="1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</row>
    <row r="800" spans="1:27" ht="12.75" customHeight="1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</row>
    <row r="801" spans="1:27" ht="12.75" customHeight="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</row>
    <row r="802" spans="1:27" ht="12.75" customHeight="1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</row>
    <row r="803" spans="1:27" ht="12.75" customHeight="1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</row>
    <row r="804" spans="1:27" ht="12.75" customHeight="1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</row>
    <row r="805" spans="1:27" ht="12.75" customHeight="1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</row>
    <row r="806" spans="1:27" ht="12.75" customHeight="1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</row>
    <row r="807" spans="1:27" ht="12.75" customHeight="1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</row>
    <row r="808" spans="1:27" ht="12.75" customHeight="1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</row>
    <row r="809" spans="1:27" ht="12.75" customHeight="1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</row>
    <row r="810" spans="1:27" ht="12.75" customHeight="1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</row>
    <row r="811" spans="1:27" ht="12.75" customHeight="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</row>
    <row r="812" spans="1:27" ht="12.75" customHeight="1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</row>
    <row r="813" spans="1:27" ht="12.75" customHeight="1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</row>
    <row r="814" spans="1:27" ht="12.75" customHeight="1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</row>
    <row r="815" spans="1:27" ht="12.75" customHeight="1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</row>
    <row r="816" spans="1:27" ht="12.75" customHeight="1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</row>
    <row r="817" spans="1:27" ht="12.75" customHeight="1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</row>
    <row r="818" spans="1:27" ht="12.75" customHeight="1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</row>
    <row r="819" spans="1:27" ht="12.75" customHeight="1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</row>
    <row r="820" spans="1:27" ht="12.75" customHeight="1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</row>
    <row r="821" spans="1:27" ht="12.75" customHeight="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</row>
    <row r="822" spans="1:27" ht="12.75" customHeight="1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</row>
    <row r="823" spans="1:27" ht="12.75" customHeight="1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</row>
    <row r="824" spans="1:27" ht="12.75" customHeight="1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</row>
    <row r="825" spans="1:27" ht="12.75" customHeight="1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</row>
    <row r="826" spans="1:27" ht="12.75" customHeight="1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</row>
    <row r="827" spans="1:27" ht="12.75" customHeight="1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</row>
    <row r="828" spans="1:27" ht="12.75" customHeight="1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</row>
    <row r="829" spans="1:27" ht="12.75" customHeight="1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</row>
    <row r="830" spans="1:27" ht="12.75" customHeight="1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</row>
    <row r="831" spans="1:27" ht="12.75" customHeight="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</row>
    <row r="832" spans="1:27" ht="12.75" customHeight="1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</row>
    <row r="833" spans="1:27" ht="12.75" customHeight="1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</row>
    <row r="834" spans="1:27" ht="12.75" customHeight="1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</row>
    <row r="835" spans="1:27" ht="12.75" customHeight="1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</row>
    <row r="836" spans="1:27" ht="12.75" customHeight="1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</row>
    <row r="837" spans="1:27" ht="12.75" customHeight="1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</row>
    <row r="838" spans="1:27" ht="12.75" customHeight="1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</row>
    <row r="839" spans="1:27" ht="12.75" customHeight="1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</row>
    <row r="840" spans="1:27" ht="12.75" customHeight="1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</row>
    <row r="841" spans="1:27" ht="12.75" customHeight="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</row>
    <row r="842" spans="1:27" ht="12.75" customHeight="1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</row>
    <row r="843" spans="1:27" ht="12.75" customHeight="1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</row>
    <row r="844" spans="1:27" ht="12.75" customHeight="1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</row>
    <row r="845" spans="1:27" ht="12.75" customHeight="1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</row>
    <row r="846" spans="1:27" ht="12.75" customHeight="1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</row>
    <row r="847" spans="1:27" ht="12.75" customHeight="1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</row>
    <row r="848" spans="1:27" ht="12.75" customHeight="1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</row>
    <row r="849" spans="1:27" ht="12.75" customHeight="1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</row>
    <row r="850" spans="1:27" ht="12.75" customHeight="1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</row>
    <row r="851" spans="1:27" ht="12.75" customHeight="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</row>
    <row r="852" spans="1:27" ht="12.75" customHeight="1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</row>
    <row r="853" spans="1:27" ht="12.75" customHeight="1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</row>
    <row r="854" spans="1:27" ht="12.75" customHeight="1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</row>
    <row r="855" spans="1:27" ht="12.75" customHeight="1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</row>
    <row r="856" spans="1:27" ht="12.75" customHeight="1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</row>
    <row r="857" spans="1:27" ht="12.75" customHeight="1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</row>
    <row r="858" spans="1:27" ht="12.75" customHeight="1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</row>
    <row r="859" spans="1:27" ht="12.75" customHeight="1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</row>
    <row r="860" spans="1:27" ht="12.75" customHeight="1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</row>
    <row r="861" spans="1:27" ht="12.75" customHeight="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</row>
    <row r="862" spans="1:27" ht="12.75" customHeight="1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</row>
    <row r="863" spans="1:27" ht="12.75" customHeight="1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</row>
    <row r="864" spans="1:27" ht="12.75" customHeight="1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</row>
    <row r="865" spans="1:27" ht="12.75" customHeight="1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</row>
    <row r="866" spans="1:27" ht="12.75" customHeight="1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</row>
    <row r="867" spans="1:27" ht="12.75" customHeight="1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</row>
    <row r="868" spans="1:27" ht="12.75" customHeight="1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</row>
    <row r="869" spans="1:27" ht="12.75" customHeight="1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</row>
    <row r="870" spans="1:27" ht="12.75" customHeight="1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</row>
    <row r="871" spans="1:27" ht="12.75" customHeight="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</row>
    <row r="872" spans="1:27" ht="12.75" customHeight="1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</row>
    <row r="873" spans="1:27" ht="12.75" customHeight="1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</row>
    <row r="874" spans="1:27" ht="12.75" customHeight="1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</row>
    <row r="875" spans="1:27" ht="12.75" customHeight="1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</row>
    <row r="876" spans="1:27" ht="12.75" customHeight="1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</row>
    <row r="877" spans="1:27" ht="12.75" customHeight="1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</row>
    <row r="878" spans="1:27" ht="12.75" customHeight="1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</row>
    <row r="879" spans="1:27" ht="12.75" customHeight="1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</row>
    <row r="880" spans="1:27" ht="12.75" customHeight="1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</row>
    <row r="881" spans="1:27" ht="12.75" customHeight="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</row>
    <row r="882" spans="1:27" ht="12.75" customHeight="1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</row>
    <row r="883" spans="1:27" ht="12.75" customHeight="1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</row>
    <row r="884" spans="1:27" ht="12.75" customHeight="1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</row>
    <row r="885" spans="1:27" ht="12.75" customHeight="1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</row>
    <row r="886" spans="1:27" ht="12.75" customHeight="1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</row>
    <row r="887" spans="1:27" ht="12.75" customHeight="1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</row>
    <row r="888" spans="1:27" ht="12.75" customHeight="1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</row>
    <row r="889" spans="1:27" ht="12.75" customHeight="1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</row>
    <row r="890" spans="1:27" ht="12.75" customHeight="1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</row>
    <row r="891" spans="1:27" ht="12.75" customHeight="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</row>
    <row r="892" spans="1:27" ht="12.75" customHeight="1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</row>
    <row r="893" spans="1:27" ht="12.75" customHeight="1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</row>
    <row r="894" spans="1:27" ht="12.75" customHeight="1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</row>
    <row r="895" spans="1:27" ht="12.75" customHeight="1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</row>
    <row r="896" spans="1:27" ht="12.75" customHeight="1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</row>
    <row r="897" spans="1:27" ht="12.75" customHeight="1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</row>
    <row r="898" spans="1:27" ht="12.75" customHeight="1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</row>
    <row r="899" spans="1:27" ht="12.75" customHeight="1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</row>
    <row r="900" spans="1:27" ht="12.75" customHeight="1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</row>
    <row r="901" spans="1:27" ht="12.75" customHeight="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</row>
    <row r="902" spans="1:27" ht="12.75" customHeight="1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</row>
    <row r="903" spans="1:27" ht="12.75" customHeight="1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</row>
    <row r="904" spans="1:27" ht="12.75" customHeight="1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</row>
    <row r="905" spans="1:27" ht="12.75" customHeight="1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</row>
    <row r="906" spans="1:27" ht="12.75" customHeight="1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</row>
    <row r="907" spans="1:27" ht="12.75" customHeight="1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</row>
    <row r="908" spans="1:27" ht="12.75" customHeight="1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</row>
    <row r="909" spans="1:27" ht="12.75" customHeight="1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</row>
    <row r="910" spans="1:27" ht="12.75" customHeight="1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</row>
    <row r="911" spans="1:27" ht="12.75" customHeight="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</row>
    <row r="912" spans="1:27" ht="12.75" customHeight="1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</row>
    <row r="913" spans="1:27" ht="12.75" customHeight="1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</row>
    <row r="914" spans="1:27" ht="12.75" customHeight="1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</row>
    <row r="915" spans="1:27" ht="12.75" customHeight="1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</row>
    <row r="916" spans="1:27" ht="12.75" customHeight="1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</row>
    <row r="917" spans="1:27" ht="12.75" customHeight="1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</row>
    <row r="918" spans="1:27" ht="12.75" customHeight="1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</row>
    <row r="919" spans="1:27" ht="12.75" customHeight="1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</row>
    <row r="920" spans="1:27" ht="12.75" customHeight="1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</row>
    <row r="921" spans="1:27" ht="12.75" customHeight="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</row>
    <row r="922" spans="1:27" ht="12.75" customHeight="1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</row>
    <row r="923" spans="1:27" ht="12.75" customHeight="1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</row>
    <row r="924" spans="1:27" ht="12.75" customHeight="1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</row>
    <row r="925" spans="1:27" ht="12.75" customHeight="1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</row>
    <row r="926" spans="1:27" ht="12.75" customHeight="1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</row>
    <row r="927" spans="1:27" ht="12.75" customHeight="1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</row>
    <row r="928" spans="1:27" ht="12.75" customHeight="1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</row>
    <row r="929" spans="1:27" ht="12.75" customHeight="1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</row>
    <row r="930" spans="1:27" ht="12.75" customHeight="1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</row>
    <row r="931" spans="1:27" ht="12.75" customHeight="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</row>
    <row r="932" spans="1:27" ht="12.75" customHeight="1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</row>
    <row r="933" spans="1:27" ht="12.75" customHeight="1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</row>
    <row r="934" spans="1:27" ht="12.75" customHeight="1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</row>
    <row r="935" spans="1:27" ht="12.75" customHeight="1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</row>
    <row r="936" spans="1:27" ht="12.75" customHeight="1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</row>
    <row r="937" spans="1:27" ht="12.75" customHeight="1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</row>
    <row r="938" spans="1:27" ht="12.75" customHeight="1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</row>
    <row r="939" spans="1:27" ht="12.75" customHeight="1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</row>
    <row r="940" spans="1:27" ht="12.75" customHeight="1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</row>
    <row r="941" spans="1:27" ht="12.75" customHeight="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</row>
    <row r="942" spans="1:27" ht="12.75" customHeight="1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</row>
    <row r="943" spans="1:27" ht="12.75" customHeight="1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</row>
    <row r="944" spans="1:27" ht="12.75" customHeight="1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</row>
    <row r="945" spans="1:27" ht="12.75" customHeight="1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</row>
    <row r="946" spans="1:27" ht="12.75" customHeight="1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</row>
    <row r="947" spans="1:27" ht="12.75" customHeight="1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</row>
    <row r="948" spans="1:27" ht="12.75" customHeight="1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</row>
    <row r="949" spans="1:27" ht="12.75" customHeight="1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</row>
    <row r="950" spans="1:27" ht="12.75" customHeight="1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</row>
    <row r="951" spans="1:27" ht="12.75" customHeight="1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</row>
    <row r="952" spans="1:27" ht="12.75" customHeight="1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</row>
    <row r="953" spans="1:27" ht="12.75" customHeight="1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</row>
    <row r="954" spans="1:27" ht="12.75" customHeight="1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</row>
    <row r="955" spans="1:27" ht="12.75" customHeight="1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</row>
    <row r="956" spans="1:27" ht="12.75" customHeight="1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</row>
    <row r="957" spans="1:27" ht="12.75" customHeight="1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</row>
    <row r="958" spans="1:27" ht="12.75" customHeight="1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</row>
    <row r="959" spans="1:27" ht="12.75" customHeight="1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</row>
    <row r="960" spans="1:27" ht="12.75" customHeight="1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</row>
    <row r="961" spans="1:27" ht="12.75" customHeight="1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</row>
    <row r="962" spans="1:27" ht="12.75" customHeight="1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</row>
    <row r="963" spans="1:27" ht="12.75" customHeight="1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</row>
    <row r="964" spans="1:27" ht="12.75" customHeight="1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</row>
    <row r="965" spans="1:27" ht="12.75" customHeight="1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</row>
    <row r="966" spans="1:27" ht="12.75" customHeight="1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</row>
    <row r="967" spans="1:27" ht="12.75" customHeight="1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</row>
    <row r="968" spans="1:27" ht="12.75" customHeight="1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</row>
    <row r="969" spans="1:27" ht="12.75" customHeight="1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</row>
    <row r="970" spans="1:27" ht="12.75" customHeight="1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</row>
    <row r="971" spans="1:27" ht="12.75" customHeight="1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</row>
    <row r="972" spans="1:27" ht="12.75" customHeight="1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</row>
    <row r="973" spans="1:27" ht="12.75" customHeight="1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</row>
    <row r="974" spans="1:27" ht="12.75" customHeight="1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</row>
    <row r="975" spans="1:27" ht="12.75" customHeight="1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</row>
    <row r="976" spans="1:27" ht="12.75" customHeight="1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</row>
    <row r="977" spans="1:27" ht="12.75" customHeight="1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</row>
    <row r="978" spans="1:27" ht="12.75" customHeight="1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</row>
    <row r="979" spans="1:27" ht="12.75" customHeight="1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</row>
    <row r="980" spans="1:27" ht="12.75" customHeight="1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</row>
    <row r="981" spans="1:27" ht="12.75" customHeight="1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</row>
    <row r="982" spans="1:27" ht="12.75" customHeight="1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</row>
    <row r="983" spans="1:27" ht="12.75" customHeight="1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</row>
    <row r="984" spans="1:27" ht="12.75" customHeight="1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</row>
    <row r="985" spans="1:27" ht="12.75" customHeight="1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</row>
    <row r="986" spans="1:27" ht="12.75" customHeight="1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</row>
    <row r="987" spans="1:27" ht="12.75" customHeight="1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</row>
    <row r="988" spans="1:27" ht="12.75" customHeight="1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</row>
    <row r="989" spans="1:27" ht="12.75" customHeight="1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</row>
    <row r="990" spans="1:27" ht="12.75" customHeight="1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</row>
    <row r="991" spans="1:27" ht="12.75" customHeight="1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</row>
    <row r="992" spans="1:27" ht="12.75" customHeight="1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</row>
    <row r="993" spans="1:27" ht="12.75" customHeight="1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</row>
    <row r="994" spans="1:27" ht="12.75" customHeight="1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</row>
    <row r="995" spans="1:27" ht="12.75" customHeight="1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</row>
    <row r="996" spans="1:27" ht="12.75" customHeight="1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</row>
    <row r="997" spans="1:27" ht="12.75" customHeight="1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</row>
    <row r="998" spans="1:27" ht="12.75" customHeight="1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</row>
  </sheetData>
  <sheetProtection algorithmName="SHA-512" hashValue="AySZvzs08xmVXC09UTBd/E+Lzr/1oMYmuHqCB0A5aw62SPYnrI/wJIBS8BwyppBHJBKlW+63ltaosZhXBS+Sxg==" saltValue="aQ4LZGkd/X1OMtheyLL4tg==" spinCount="100000" sheet="1" formatColumns="0"/>
  <conditionalFormatting sqref="A19">
    <cfRule type="expression" dxfId="127" priority="2">
      <formula>$F19&lt;&gt;0</formula>
    </cfRule>
  </conditionalFormatting>
  <conditionalFormatting sqref="A30">
    <cfRule type="expression" dxfId="126" priority="1">
      <formula>$F30&lt;&gt;0</formula>
    </cfRule>
  </conditionalFormatting>
  <conditionalFormatting sqref="A43">
    <cfRule type="expression" dxfId="125" priority="4">
      <formula>$F$19&lt;&gt;0</formula>
    </cfRule>
  </conditionalFormatting>
  <conditionalFormatting sqref="A49">
    <cfRule type="expression" dxfId="124" priority="5">
      <formula>$F$30&lt;&gt;0</formula>
    </cfRule>
  </conditionalFormatting>
  <conditionalFormatting sqref="A44:F48">
    <cfRule type="expression" dxfId="123" priority="3">
      <formula>$F$19&lt;&gt;0</formula>
    </cfRule>
  </conditionalFormatting>
  <conditionalFormatting sqref="A50:F54">
    <cfRule type="expression" dxfId="122" priority="6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G70"/>
  <sheetViews>
    <sheetView zoomScale="90" zoomScaleNormal="90" zoomScaleSheetLayoutView="90" workbookViewId="0"/>
  </sheetViews>
  <sheetFormatPr defaultColWidth="12.42578125" defaultRowHeight="12.75"/>
  <cols>
    <col min="1" max="1" width="46.85546875" style="1" customWidth="1"/>
    <col min="2" max="2" width="17.7109375" style="1" customWidth="1"/>
    <col min="3" max="3" width="1" style="1" customWidth="1"/>
    <col min="4" max="4" width="18.7109375" style="1" customWidth="1"/>
    <col min="5" max="5" width="1" style="1" customWidth="1"/>
    <col min="6" max="6" width="21" style="1" customWidth="1"/>
    <col min="7" max="7" width="35.28515625" style="1" customWidth="1"/>
    <col min="8" max="14" width="12.42578125" style="1"/>
    <col min="15" max="15" width="12.42578125" style="1" customWidth="1"/>
    <col min="16" max="16384" width="12.42578125" style="1"/>
  </cols>
  <sheetData>
    <row r="1" spans="1:7">
      <c r="B1" s="87" t="s">
        <v>66</v>
      </c>
      <c r="C1" s="46"/>
      <c r="D1" s="46"/>
      <c r="E1" s="46"/>
      <c r="F1" s="46"/>
      <c r="G1" s="46"/>
    </row>
    <row r="2" spans="1:7">
      <c r="B2" s="87" t="s">
        <v>0</v>
      </c>
      <c r="C2" s="46"/>
      <c r="D2" s="46"/>
      <c r="E2" s="46"/>
      <c r="F2" s="46"/>
    </row>
    <row r="3" spans="1:7">
      <c r="B3" s="87" t="s">
        <v>1</v>
      </c>
      <c r="C3" s="46"/>
      <c r="D3" s="46"/>
      <c r="E3" s="46"/>
      <c r="F3" s="46"/>
    </row>
    <row r="4" spans="1:7" ht="14.1" customHeight="1">
      <c r="B4" s="91" t="s">
        <v>77</v>
      </c>
      <c r="C4" s="46"/>
      <c r="D4" s="46"/>
      <c r="E4" s="46"/>
      <c r="F4" s="88"/>
    </row>
    <row r="5" spans="1:7" ht="14.1" customHeight="1">
      <c r="A5" s="47"/>
      <c r="B5" s="47"/>
      <c r="C5" s="47"/>
      <c r="D5" s="47"/>
      <c r="E5" s="48" t="s">
        <v>2</v>
      </c>
      <c r="F5" s="92" t="s">
        <v>78</v>
      </c>
    </row>
    <row r="6" spans="1:7" s="2" customFormat="1" ht="43.5" customHeight="1">
      <c r="A6" s="49"/>
      <c r="B6" s="149" t="s">
        <v>112</v>
      </c>
      <c r="C6" s="147"/>
      <c r="D6" s="149" t="s">
        <v>110</v>
      </c>
      <c r="E6" s="146"/>
      <c r="F6" s="149" t="s">
        <v>111</v>
      </c>
    </row>
    <row r="7" spans="1:7" s="2" customFormat="1" ht="6.75" customHeight="1">
      <c r="A7" s="47"/>
      <c r="B7" s="49"/>
      <c r="C7" s="49"/>
      <c r="D7" s="49"/>
      <c r="E7" s="49"/>
      <c r="F7" s="49"/>
    </row>
    <row r="8" spans="1:7" s="2" customFormat="1">
      <c r="A8" s="93" t="s">
        <v>79</v>
      </c>
      <c r="B8" s="50">
        <v>902360.71000000008</v>
      </c>
      <c r="C8" s="51"/>
      <c r="D8" s="50">
        <v>0</v>
      </c>
      <c r="E8" s="51"/>
      <c r="F8" s="52">
        <v>902360.71000000008</v>
      </c>
    </row>
    <row r="9" spans="1:7" s="2" customFormat="1" ht="6.75" customHeight="1">
      <c r="A9" s="49"/>
      <c r="B9" s="53"/>
      <c r="C9" s="54"/>
      <c r="D9" s="55"/>
      <c r="E9" s="54"/>
      <c r="F9" s="55"/>
    </row>
    <row r="10" spans="1:7" s="2" customFormat="1">
      <c r="A10" s="56" t="s">
        <v>3</v>
      </c>
    </row>
    <row r="11" spans="1:7" s="2" customFormat="1">
      <c r="A11" s="47" t="s">
        <v>4</v>
      </c>
      <c r="G11" s="57" t="s">
        <v>32</v>
      </c>
    </row>
    <row r="12" spans="1:7" s="2" customFormat="1">
      <c r="A12" s="58" t="s">
        <v>5</v>
      </c>
      <c r="B12" s="59">
        <v>286888.3</v>
      </c>
      <c r="C12" s="60"/>
      <c r="D12" s="61">
        <v>0</v>
      </c>
      <c r="E12" s="60"/>
      <c r="F12" s="59">
        <v>286888.3</v>
      </c>
      <c r="G12" s="3"/>
    </row>
    <row r="13" spans="1:7" s="2" customFormat="1">
      <c r="A13" s="58" t="s">
        <v>6</v>
      </c>
      <c r="B13" s="59">
        <v>4722.9799999999996</v>
      </c>
      <c r="C13" s="62"/>
      <c r="D13" s="61">
        <v>0</v>
      </c>
      <c r="E13" s="60"/>
      <c r="F13" s="59">
        <v>4722.9799999999996</v>
      </c>
      <c r="G13" s="3"/>
    </row>
    <row r="14" spans="1:7" s="2" customFormat="1">
      <c r="A14" s="58" t="s">
        <v>7</v>
      </c>
      <c r="B14" s="59">
        <v>33541.65</v>
      </c>
      <c r="C14" s="62"/>
      <c r="D14" s="63">
        <v>0</v>
      </c>
      <c r="E14" s="60"/>
      <c r="F14" s="64">
        <v>33541.65</v>
      </c>
      <c r="G14" s="3"/>
    </row>
    <row r="15" spans="1:7" s="2" customFormat="1">
      <c r="A15" s="58" t="s">
        <v>8</v>
      </c>
      <c r="B15" s="65">
        <v>325152.93</v>
      </c>
      <c r="C15" s="60"/>
      <c r="D15" s="66">
        <v>0</v>
      </c>
      <c r="E15" s="60"/>
      <c r="F15" s="66">
        <v>325152.93</v>
      </c>
      <c r="G15" s="3"/>
    </row>
    <row r="16" spans="1:7" s="2" customFormat="1" ht="6.75" customHeight="1">
      <c r="A16" s="49"/>
      <c r="B16" s="67"/>
      <c r="C16" s="54"/>
      <c r="D16" s="55"/>
      <c r="E16" s="54"/>
      <c r="F16" s="55"/>
      <c r="G16" s="3"/>
    </row>
    <row r="17" spans="1:7" s="2" customFormat="1">
      <c r="A17" s="49" t="s">
        <v>9</v>
      </c>
      <c r="B17" s="68">
        <v>0</v>
      </c>
      <c r="C17" s="54"/>
      <c r="D17" s="69">
        <v>0</v>
      </c>
      <c r="E17" s="54"/>
      <c r="F17" s="70">
        <v>0</v>
      </c>
      <c r="G17" s="3"/>
    </row>
    <row r="18" spans="1:7" s="2" customFormat="1" ht="6.75" customHeight="1">
      <c r="A18" s="49"/>
      <c r="B18" s="53"/>
      <c r="C18" s="54"/>
      <c r="D18" s="55"/>
      <c r="E18" s="54"/>
      <c r="F18" s="55"/>
      <c r="G18" s="3"/>
    </row>
    <row r="19" spans="1:7" s="2" customFormat="1">
      <c r="A19" s="71" t="s">
        <v>10</v>
      </c>
      <c r="B19" s="72" t="s">
        <v>11</v>
      </c>
      <c r="C19" s="54"/>
      <c r="D19" s="69">
        <v>0</v>
      </c>
      <c r="E19" s="54"/>
      <c r="F19" s="70">
        <v>0</v>
      </c>
      <c r="G19" s="3"/>
    </row>
    <row r="20" spans="1:7" s="2" customFormat="1" ht="6.75" customHeight="1">
      <c r="A20" s="47"/>
      <c r="B20" s="53"/>
      <c r="C20" s="54"/>
      <c r="D20" s="55"/>
      <c r="E20" s="54"/>
      <c r="F20" s="55"/>
      <c r="G20" s="3"/>
    </row>
    <row r="21" spans="1:7" s="2" customFormat="1">
      <c r="A21" s="47" t="s">
        <v>12</v>
      </c>
      <c r="B21" s="73">
        <v>325152.93</v>
      </c>
      <c r="C21" s="54"/>
      <c r="D21" s="52">
        <v>0</v>
      </c>
      <c r="E21" s="54"/>
      <c r="F21" s="52">
        <v>325152.93</v>
      </c>
      <c r="G21" s="3"/>
    </row>
    <row r="22" spans="1:7" s="2" customFormat="1" ht="6.75" customHeight="1">
      <c r="A22" s="47"/>
      <c r="G22" s="3"/>
    </row>
    <row r="23" spans="1:7" s="2" customFormat="1">
      <c r="A23" s="56" t="s">
        <v>13</v>
      </c>
      <c r="G23" s="3"/>
    </row>
    <row r="24" spans="1:7" s="2" customFormat="1">
      <c r="A24" s="49" t="s">
        <v>14</v>
      </c>
      <c r="B24" s="69">
        <v>0</v>
      </c>
      <c r="C24" s="54"/>
      <c r="D24" s="69">
        <v>0</v>
      </c>
      <c r="E24" s="54"/>
      <c r="F24" s="70">
        <v>0</v>
      </c>
      <c r="G24" s="3"/>
    </row>
    <row r="25" spans="1:7" s="2" customFormat="1">
      <c r="A25" s="58" t="s">
        <v>15</v>
      </c>
      <c r="B25" s="69">
        <v>0</v>
      </c>
      <c r="C25" s="62"/>
      <c r="D25" s="69">
        <v>0</v>
      </c>
      <c r="E25" s="62"/>
      <c r="F25" s="66">
        <v>0</v>
      </c>
      <c r="G25" s="3"/>
    </row>
    <row r="26" spans="1:7" s="2" customFormat="1">
      <c r="A26" s="58" t="s">
        <v>16</v>
      </c>
      <c r="B26" s="69">
        <v>49313.99</v>
      </c>
      <c r="C26" s="62"/>
      <c r="D26" s="69">
        <v>0</v>
      </c>
      <c r="E26" s="62"/>
      <c r="F26" s="66">
        <v>49313.99</v>
      </c>
      <c r="G26" s="3"/>
    </row>
    <row r="27" spans="1:7" s="2" customFormat="1">
      <c r="A27" s="58" t="s">
        <v>17</v>
      </c>
      <c r="B27" s="69">
        <v>57769.15</v>
      </c>
      <c r="C27" s="62"/>
      <c r="D27" s="69">
        <v>0</v>
      </c>
      <c r="E27" s="62"/>
      <c r="F27" s="66">
        <v>57769.15</v>
      </c>
      <c r="G27" s="3"/>
    </row>
    <row r="28" spans="1:7" s="2" customFormat="1">
      <c r="A28" s="49" t="s">
        <v>18</v>
      </c>
      <c r="B28" s="69">
        <v>0</v>
      </c>
      <c r="C28" s="74"/>
      <c r="D28" s="69">
        <v>0</v>
      </c>
      <c r="E28" s="74"/>
      <c r="F28" s="70">
        <v>0</v>
      </c>
      <c r="G28" s="3"/>
    </row>
    <row r="29" spans="1:7" s="2" customFormat="1">
      <c r="A29" s="49" t="s">
        <v>19</v>
      </c>
      <c r="B29" s="69">
        <v>0</v>
      </c>
      <c r="C29" s="74"/>
      <c r="D29" s="69">
        <v>0</v>
      </c>
      <c r="E29" s="74"/>
      <c r="F29" s="70">
        <v>0</v>
      </c>
      <c r="G29" s="3"/>
    </row>
    <row r="30" spans="1:7" s="2" customFormat="1">
      <c r="A30" s="71" t="s">
        <v>20</v>
      </c>
      <c r="B30" s="63">
        <v>0</v>
      </c>
      <c r="C30" s="74"/>
      <c r="D30" s="63">
        <v>0</v>
      </c>
      <c r="E30" s="74"/>
      <c r="F30" s="75">
        <v>0</v>
      </c>
      <c r="G30" s="3"/>
    </row>
    <row r="31" spans="1:7" s="2" customFormat="1">
      <c r="A31" s="47" t="s">
        <v>21</v>
      </c>
      <c r="B31" s="73">
        <v>107083.14</v>
      </c>
      <c r="C31" s="54"/>
      <c r="D31" s="52">
        <v>0</v>
      </c>
      <c r="E31" s="54"/>
      <c r="F31" s="52">
        <v>107083.14</v>
      </c>
      <c r="G31" s="3"/>
    </row>
    <row r="32" spans="1:7" s="2" customFormat="1" ht="6.75" customHeight="1">
      <c r="A32" s="47"/>
      <c r="B32" s="53"/>
      <c r="C32" s="54"/>
      <c r="D32" s="55"/>
      <c r="E32" s="54"/>
      <c r="F32" s="55"/>
      <c r="G32" s="3"/>
    </row>
    <row r="33" spans="1:7" s="2" customFormat="1">
      <c r="A33" s="76" t="s">
        <v>22</v>
      </c>
      <c r="B33" s="61">
        <v>0</v>
      </c>
      <c r="C33" s="60"/>
      <c r="D33" s="61">
        <v>0</v>
      </c>
      <c r="E33" s="60"/>
      <c r="F33" s="59">
        <v>0</v>
      </c>
      <c r="G33" s="3"/>
    </row>
    <row r="34" spans="1:7" s="2" customFormat="1" ht="6.75" customHeight="1">
      <c r="A34" s="47"/>
      <c r="B34" s="53"/>
      <c r="C34" s="54"/>
      <c r="D34" s="55"/>
      <c r="E34" s="54"/>
      <c r="F34" s="55"/>
      <c r="G34" s="3"/>
    </row>
    <row r="35" spans="1:7" s="2" customFormat="1" ht="13.5" thickBot="1">
      <c r="A35" s="93" t="s">
        <v>80</v>
      </c>
      <c r="B35" s="77">
        <v>1120430.5000000002</v>
      </c>
      <c r="C35" s="54"/>
      <c r="D35" s="77">
        <v>0</v>
      </c>
      <c r="E35" s="54"/>
      <c r="F35" s="77">
        <v>1120430.5000000002</v>
      </c>
      <c r="G35" s="3"/>
    </row>
    <row r="36" spans="1:7" s="2" customFormat="1" ht="5.25" customHeight="1" thickTop="1">
      <c r="A36" s="71"/>
      <c r="B36" s="78"/>
      <c r="C36" s="49"/>
      <c r="D36" s="71"/>
      <c r="E36" s="71"/>
      <c r="F36" s="71"/>
      <c r="G36" s="79"/>
    </row>
    <row r="37" spans="1:7" s="2" customFormat="1" ht="12.75" customHeight="1">
      <c r="A37" s="71" t="s">
        <v>60</v>
      </c>
      <c r="B37" s="94"/>
      <c r="C37" s="94"/>
      <c r="D37" s="94"/>
      <c r="E37" s="94"/>
      <c r="F37" s="94"/>
      <c r="G37" s="79"/>
    </row>
    <row r="38" spans="1:7" s="2" customFormat="1">
      <c r="A38" s="71" t="s">
        <v>61</v>
      </c>
      <c r="B38" s="94"/>
      <c r="C38" s="94"/>
      <c r="D38" s="94"/>
      <c r="E38" s="94"/>
      <c r="F38" s="94"/>
      <c r="G38" s="79"/>
    </row>
    <row r="39" spans="1:7" s="2" customFormat="1">
      <c r="A39" s="71" t="s">
        <v>62</v>
      </c>
      <c r="B39" s="94"/>
      <c r="C39" s="94"/>
      <c r="D39" s="94"/>
      <c r="E39" s="94"/>
      <c r="F39" s="94"/>
      <c r="G39" s="79"/>
    </row>
    <row r="40" spans="1:7" s="2" customFormat="1">
      <c r="A40" s="71" t="s">
        <v>63</v>
      </c>
      <c r="B40" s="94"/>
      <c r="C40" s="94"/>
      <c r="D40" s="94"/>
      <c r="E40" s="94"/>
      <c r="F40" s="94"/>
      <c r="G40" s="79"/>
    </row>
    <row r="41" spans="1:7" s="2" customFormat="1">
      <c r="A41" s="94" t="s">
        <v>64</v>
      </c>
      <c r="B41" s="94"/>
      <c r="C41" s="94"/>
      <c r="D41" s="94"/>
      <c r="E41" s="94"/>
      <c r="F41" s="94"/>
      <c r="G41" s="79"/>
    </row>
    <row r="42" spans="1:7" s="2" customFormat="1" ht="7.5" customHeight="1">
      <c r="G42" s="79"/>
    </row>
    <row r="43" spans="1:7">
      <c r="A43" s="1" t="s">
        <v>23</v>
      </c>
      <c r="G43" s="80"/>
    </row>
    <row r="44" spans="1:7">
      <c r="A44" s="95"/>
      <c r="B44" s="95"/>
      <c r="C44" s="95"/>
      <c r="D44" s="95"/>
      <c r="E44" s="95"/>
      <c r="F44" s="95"/>
      <c r="G44" s="80"/>
    </row>
    <row r="45" spans="1:7">
      <c r="A45" s="95"/>
      <c r="B45" s="95"/>
      <c r="C45" s="95"/>
      <c r="D45" s="95"/>
      <c r="E45" s="95"/>
      <c r="F45" s="95"/>
      <c r="G45" s="80"/>
    </row>
    <row r="46" spans="1:7">
      <c r="A46" s="95"/>
      <c r="B46" s="95"/>
      <c r="C46" s="95"/>
      <c r="D46" s="95"/>
      <c r="E46" s="95"/>
      <c r="F46" s="95"/>
      <c r="G46" s="80"/>
    </row>
    <row r="47" spans="1:7">
      <c r="A47" s="95"/>
      <c r="B47" s="95"/>
      <c r="C47" s="95"/>
      <c r="D47" s="95"/>
      <c r="E47" s="95"/>
      <c r="F47" s="95"/>
      <c r="G47" s="80"/>
    </row>
    <row r="48" spans="1:7">
      <c r="A48" s="95"/>
      <c r="B48" s="95"/>
      <c r="C48" s="95"/>
      <c r="D48" s="95"/>
      <c r="E48" s="95"/>
      <c r="F48" s="95"/>
      <c r="G48" s="80"/>
    </row>
    <row r="49" spans="1:7">
      <c r="A49" s="1" t="s">
        <v>24</v>
      </c>
      <c r="G49" s="80"/>
    </row>
    <row r="50" spans="1:7">
      <c r="A50" s="95"/>
      <c r="B50" s="95"/>
      <c r="C50" s="95"/>
      <c r="D50" s="95"/>
      <c r="E50" s="95"/>
      <c r="F50" s="95"/>
      <c r="G50" s="80"/>
    </row>
    <row r="51" spans="1:7">
      <c r="A51" s="95"/>
      <c r="B51" s="95"/>
      <c r="C51" s="95"/>
      <c r="D51" s="95"/>
      <c r="E51" s="95"/>
      <c r="F51" s="95"/>
      <c r="G51" s="80"/>
    </row>
    <row r="52" spans="1:7">
      <c r="A52" s="95"/>
      <c r="B52" s="95"/>
      <c r="C52" s="95"/>
      <c r="D52" s="95"/>
      <c r="E52" s="95"/>
      <c r="F52" s="95"/>
      <c r="G52" s="80"/>
    </row>
    <row r="53" spans="1:7">
      <c r="A53" s="95"/>
      <c r="B53" s="95"/>
      <c r="C53" s="95"/>
      <c r="D53" s="95"/>
      <c r="E53" s="95"/>
      <c r="F53" s="95"/>
      <c r="G53" s="80"/>
    </row>
    <row r="54" spans="1:7">
      <c r="A54" s="95"/>
      <c r="B54" s="95"/>
      <c r="C54" s="95"/>
      <c r="D54" s="95"/>
      <c r="E54" s="95"/>
      <c r="F54" s="95"/>
    </row>
    <row r="56" spans="1:7">
      <c r="A56" s="4" t="s">
        <v>25</v>
      </c>
      <c r="B56" s="3"/>
      <c r="C56" s="3"/>
      <c r="D56" s="3"/>
      <c r="E56" s="3"/>
      <c r="F56" s="3"/>
    </row>
    <row r="57" spans="1:7">
      <c r="B57" s="3"/>
      <c r="C57" s="3"/>
      <c r="D57" s="3"/>
      <c r="E57" s="3"/>
      <c r="F57" s="3"/>
    </row>
    <row r="58" spans="1:7">
      <c r="B58" s="3"/>
      <c r="C58" s="3"/>
      <c r="D58" s="3"/>
      <c r="E58" s="3"/>
      <c r="F58" s="3"/>
    </row>
    <row r="59" spans="1:7">
      <c r="B59" s="3"/>
      <c r="C59" s="3"/>
      <c r="D59" s="3"/>
      <c r="E59" s="3"/>
      <c r="F59" s="3"/>
    </row>
    <row r="60" spans="1:7">
      <c r="B60" s="3"/>
      <c r="C60" s="3"/>
      <c r="D60" s="3"/>
      <c r="E60" s="3"/>
      <c r="F60" s="3"/>
    </row>
    <row r="61" spans="1:7">
      <c r="B61" s="3"/>
      <c r="C61" s="3"/>
      <c r="D61" s="3"/>
      <c r="E61" s="3"/>
      <c r="F61" s="3"/>
    </row>
    <row r="62" spans="1:7">
      <c r="B62" s="3"/>
      <c r="C62" s="3"/>
      <c r="D62" s="3"/>
      <c r="E62" s="3"/>
      <c r="F62" s="3"/>
    </row>
    <row r="63" spans="1:7">
      <c r="B63" s="3"/>
      <c r="C63" s="3"/>
      <c r="D63" s="3"/>
      <c r="E63" s="3"/>
      <c r="F63" s="3"/>
    </row>
    <row r="64" spans="1:7">
      <c r="B64" s="3"/>
      <c r="C64" s="3"/>
      <c r="D64" s="3"/>
      <c r="E64" s="3"/>
      <c r="F64" s="3"/>
    </row>
    <row r="65" spans="2:6">
      <c r="B65" s="3"/>
      <c r="C65" s="3"/>
      <c r="D65" s="3"/>
      <c r="E65" s="3"/>
      <c r="F65" s="3"/>
    </row>
    <row r="66" spans="2:6">
      <c r="B66" s="3"/>
      <c r="C66" s="3"/>
      <c r="D66" s="3"/>
      <c r="E66" s="3"/>
      <c r="F66" s="3"/>
    </row>
    <row r="67" spans="2:6">
      <c r="B67" s="3"/>
      <c r="C67" s="3"/>
      <c r="D67" s="3"/>
      <c r="E67" s="3"/>
      <c r="F67" s="3"/>
    </row>
    <row r="68" spans="2:6">
      <c r="B68" s="3"/>
      <c r="C68" s="3"/>
      <c r="D68" s="3"/>
      <c r="E68" s="3"/>
      <c r="F68" s="3"/>
    </row>
    <row r="69" spans="2:6">
      <c r="B69" s="3"/>
      <c r="C69" s="3"/>
      <c r="D69" s="3"/>
      <c r="E69" s="3"/>
      <c r="F69" s="3"/>
    </row>
    <row r="70" spans="2:6">
      <c r="B70" s="3"/>
      <c r="C70" s="3"/>
      <c r="D70" s="3"/>
      <c r="E70" s="3"/>
      <c r="F70" s="3"/>
    </row>
  </sheetData>
  <sheetProtection algorithmName="SHA-512" hashValue="t2nuyVqY5J8Y97KDg+QOw7Qeziyd9DZTXzzrF79aG1t639ckhPjmV/dkcZ6u2bwiBcaxEgRwL4vqd+3h0QVRlw==" saltValue="Tp0D/MG5pHkYliDUPcnDmA==" spinCount="100000" sheet="1" formatColumns="0"/>
  <conditionalFormatting sqref="A19">
    <cfRule type="expression" dxfId="121" priority="5">
      <formula>$F19&lt;&gt;0</formula>
    </cfRule>
  </conditionalFormatting>
  <conditionalFormatting sqref="A30">
    <cfRule type="expression" dxfId="120" priority="6">
      <formula>$F30&lt;&gt;0</formula>
    </cfRule>
  </conditionalFormatting>
  <conditionalFormatting sqref="A43">
    <cfRule type="expression" dxfId="119" priority="3">
      <formula>$F$19&lt;&gt;0</formula>
    </cfRule>
  </conditionalFormatting>
  <conditionalFormatting sqref="A49">
    <cfRule type="expression" dxfId="118" priority="2">
      <formula>$F$30&lt;&gt;0</formula>
    </cfRule>
  </conditionalFormatting>
  <conditionalFormatting sqref="A44:F48">
    <cfRule type="expression" dxfId="117" priority="4">
      <formula>$F$19&lt;&gt;0</formula>
    </cfRule>
  </conditionalFormatting>
  <conditionalFormatting sqref="A50:F54">
    <cfRule type="expression" dxfId="116" priority="1">
      <formula>$F$19&lt;&gt;0</formula>
    </cfRule>
  </conditionalFormatting>
  <printOptions horizontalCentered="1"/>
  <pageMargins left="0.7" right="0.7" top="0.75" bottom="0.75" header="0.5" footer="0.5"/>
  <pageSetup scale="72" orientation="landscape" r:id="rId1"/>
  <headerFooter>
    <oddHeader>&amp;L&amp;"Arial,Regular"&amp;8&amp;F&amp;R&amp;"Arial,Regular"&amp;8&amp;A</oddHeader>
    <oddFooter>&amp;C&amp;D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C58361-0C66-45B4-96D2-495C8D30FF85}">
  <ds:schemaRefs>
    <ds:schemaRef ds:uri="ee822479-6e51-4d14-b6b0-2c589e913e66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2c7317a0-2a0a-4464-9f4b-630f7a7e8d0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2FBAD69-52F1-432D-A8C3-9A86EFEC27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0EAD6-02A1-4893-AF2D-828AC900B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116</vt:i4>
      </vt:variant>
    </vt:vector>
  </HeadingPairs>
  <TitlesOfParts>
    <vt:vector size="145" baseType="lpstr">
      <vt:lpstr>FCS CIF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Broward_Capital_Important_Fees</vt:lpstr>
      <vt:lpstr>Broward_Combined_Total</vt:lpstr>
      <vt:lpstr>Broward_Interest_and_Other_Revenue_Sources</vt:lpstr>
      <vt:lpstr>Capital_Improvment_Fees</vt:lpstr>
      <vt:lpstr>CentralFL_Capital_Important_Fees</vt:lpstr>
      <vt:lpstr>CentralFL_Combined_Total</vt:lpstr>
      <vt:lpstr>CentralFL_Interest_and_Other_Revenue_Sources</vt:lpstr>
      <vt:lpstr>Chipola_Capital_Important_Fees</vt:lpstr>
      <vt:lpstr>Chipola_Combined_Total</vt:lpstr>
      <vt:lpstr>Chipola_Interest_and_Other_Revenue_Sources</vt:lpstr>
      <vt:lpstr>Combined_Total</vt:lpstr>
      <vt:lpstr>Daytona_Capital_Important_Fees</vt:lpstr>
      <vt:lpstr>Daytona_Combined_Total</vt:lpstr>
      <vt:lpstr>Daytona_Interest_and_Other_Revenue_Sources</vt:lpstr>
      <vt:lpstr>EasternFL_Capital_Important_Fees</vt:lpstr>
      <vt:lpstr>EasternFL_Combined_Total</vt:lpstr>
      <vt:lpstr>EasternFL_Interest_and_Other_Revenue_Sources</vt:lpstr>
      <vt:lpstr>FLKeys_Capital_Important_Fees</vt:lpstr>
      <vt:lpstr>FLKeys_Combined_Total</vt:lpstr>
      <vt:lpstr>FLKeys_Interest_and_Other_Revenue_Sources</vt:lpstr>
      <vt:lpstr>FloridaSW_Capital_Important_Fees</vt:lpstr>
      <vt:lpstr>FloridaSW_Combined_Total</vt:lpstr>
      <vt:lpstr>FloridaSW_Interest_and_Other_Revenue_Sources</vt:lpstr>
      <vt:lpstr>FSCJ_Capital_Important_Fees</vt:lpstr>
      <vt:lpstr>FSCJ_Combined_Total</vt:lpstr>
      <vt:lpstr>FSCJ_Interest_and_Other_Revenue_Sources</vt:lpstr>
      <vt:lpstr>Gateway_Capital_Important_Fees</vt:lpstr>
      <vt:lpstr>Gateway_Combined_Total</vt:lpstr>
      <vt:lpstr>Gateway_Interest_and_Other_Revenue_Sources</vt:lpstr>
      <vt:lpstr>GulfCoast_Capital_Important_Fees</vt:lpstr>
      <vt:lpstr>GulfCoast_Combined_Total</vt:lpstr>
      <vt:lpstr>GulfCoast_Interest_and_Other_Revenue_Sources</vt:lpstr>
      <vt:lpstr>Hillsborough_Capital_Important_Fees</vt:lpstr>
      <vt:lpstr>Hillsborough_Combined_Total</vt:lpstr>
      <vt:lpstr>Hillsborough_Interest_and_Other_Revenue_Sources</vt:lpstr>
      <vt:lpstr>IndianRiver_Capital_Important_Fees</vt:lpstr>
      <vt:lpstr>IndianRiver_Combined_Total</vt:lpstr>
      <vt:lpstr>IndianRiver_Interest_and_Other_Revenue_Sources</vt:lpstr>
      <vt:lpstr>Interest_and_Other_Revenue_Sources</vt:lpstr>
      <vt:lpstr>LakeSumter_Capital_Important_Fees</vt:lpstr>
      <vt:lpstr>LakeSumter_Combined_Total</vt:lpstr>
      <vt:lpstr>LakeSumter_Interest_and_Other_Revenue_Sources</vt:lpstr>
      <vt:lpstr>MiamiDade_Capital_Important_Fees</vt:lpstr>
      <vt:lpstr>MiamiDade_Combined_Total</vt:lpstr>
      <vt:lpstr>MiamiDade_Interest_and_Other_Revenue_Sources</vt:lpstr>
      <vt:lpstr>NorthFl_Capital_Important_Fees</vt:lpstr>
      <vt:lpstr>NorthFL_Combined_Total</vt:lpstr>
      <vt:lpstr>NorthFL_Interest_and_Other_Revenue_Sources</vt:lpstr>
      <vt:lpstr>NorthwestFL_Capital_Important_Fees</vt:lpstr>
      <vt:lpstr>NorthWestFL_Combined_Total</vt:lpstr>
      <vt:lpstr>NorthwestFL_Interest_and_Other_Revenue_Sources</vt:lpstr>
      <vt:lpstr>PalmBeach_Capital_Important_Fees</vt:lpstr>
      <vt:lpstr>PalmBeach_Combined_Total</vt:lpstr>
      <vt:lpstr>PalmBeach_Interest_and_Other_Revenue_Sources</vt:lpstr>
      <vt:lpstr>PascoHernando_Capital_Important_Fees</vt:lpstr>
      <vt:lpstr>PascoHernando_Combined_Total</vt:lpstr>
      <vt:lpstr>PascoHernando_Interest_and_Other_Revenue_Sources</vt:lpstr>
      <vt:lpstr>Pensacola_Capital_Important_Fees</vt:lpstr>
      <vt:lpstr>Pensacola_Combined_Total</vt:lpstr>
      <vt:lpstr>Pensacola_Interest_and_Other_Revenue_Sources</vt:lpstr>
      <vt:lpstr>Polk_Capital_Important_Fees</vt:lpstr>
      <vt:lpstr>Polk_Combined_Total</vt:lpstr>
      <vt:lpstr>Polk_Interest_and_Other_Revenue_Sources</vt:lpstr>
      <vt:lpstr>BROWARD!Print_Area</vt:lpstr>
      <vt:lpstr>CENTRALFL!Print_Area</vt:lpstr>
      <vt:lpstr>CHIPOLA!Print_Area</vt:lpstr>
      <vt:lpstr>DAYTONA!Print_Area</vt:lpstr>
      <vt:lpstr>EASTERNFL!Print_Area</vt:lpstr>
      <vt:lpstr>'FCS CIF'!Print_Area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  <vt:lpstr>SantaFe_Capital_Important_Fees</vt:lpstr>
      <vt:lpstr>SantaFe_Combined_Total</vt:lpstr>
      <vt:lpstr>SantaFe_Interest_and_Other_Revenue_Sources</vt:lpstr>
      <vt:lpstr>SCFManatee_Capital_Important_Fees</vt:lpstr>
      <vt:lpstr>SCFManatee_Combined_Total</vt:lpstr>
      <vt:lpstr>SCFManatee_Interest_and_Other_Revenue_Sources</vt:lpstr>
      <vt:lpstr>Seminole_Capital_Important_Fees</vt:lpstr>
      <vt:lpstr>Seminole_Combined_Total</vt:lpstr>
      <vt:lpstr>Seminole_Interest_and_Other_Revenue_Sources</vt:lpstr>
      <vt:lpstr>SouthFL_Capital_Important_Fees</vt:lpstr>
      <vt:lpstr>SouthFL_Combined_Total</vt:lpstr>
      <vt:lpstr>SouthFL_Interest_and_Other_Revenue_Sources</vt:lpstr>
      <vt:lpstr>StJohn_Capital_Important_Fees</vt:lpstr>
      <vt:lpstr>StJohns_Combined_Total</vt:lpstr>
      <vt:lpstr>StJohns_Interest_and_Other_Revenue_Sources</vt:lpstr>
      <vt:lpstr>StPete_Capital_Important_Fees</vt:lpstr>
      <vt:lpstr>StPete_Interest_and_Other_Revenue_Sources</vt:lpstr>
      <vt:lpstr>StPeter_Combined_Total</vt:lpstr>
      <vt:lpstr>Tallahassee_Capital_Important_Fees</vt:lpstr>
      <vt:lpstr>Tallahassee_Combined_Total</vt:lpstr>
      <vt:lpstr>Tallahassee_Interest_and_Other_Revenue_Sources</vt:lpstr>
      <vt:lpstr>Valencia_Capital_Important_Fees</vt:lpstr>
      <vt:lpstr>Valencia_Combined_Total</vt:lpstr>
      <vt:lpstr>Valencia_Interest_and_Other_Revenue_Sources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Hart, Yolanda</cp:lastModifiedBy>
  <cp:lastPrinted>2021-02-15T15:35:20Z</cp:lastPrinted>
  <dcterms:created xsi:type="dcterms:W3CDTF">2014-10-13T18:15:16Z</dcterms:created>
  <dcterms:modified xsi:type="dcterms:W3CDTF">2023-12-08T16:03:05Z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