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J:\Finance\Operating Budgets - current year\2020-21 OPERATING BUDGET\Summary Reports\"/>
    </mc:Choice>
  </mc:AlternateContent>
  <workbookProtection workbookPassword="EC88" lockStructure="1"/>
  <bookViews>
    <workbookView xWindow="0" yWindow="0" windowWidth="13890" windowHeight="8655" tabRatio="894"/>
  </bookViews>
  <sheets>
    <sheet name="Eastern Florida " sheetId="2" r:id="rId1"/>
    <sheet name="Broward" sheetId="3" r:id="rId2"/>
    <sheet name="Central FL" sheetId="4" r:id="rId3"/>
    <sheet name="Chipola" sheetId="5" r:id="rId4"/>
    <sheet name="Daytona" sheetId="6" r:id="rId5"/>
    <sheet name="Florida Southwestern" sheetId="7" r:id="rId6"/>
    <sheet name="Florida State College" sheetId="8" r:id="rId7"/>
    <sheet name="Florida Keys" sheetId="9" r:id="rId8"/>
    <sheet name="Gulf Coast" sheetId="10" r:id="rId9"/>
    <sheet name="Hillsborough" sheetId="11" r:id="rId10"/>
    <sheet name="Indian River" sheetId="12" r:id="rId11"/>
    <sheet name="Florida Gateway" sheetId="13" r:id="rId12"/>
    <sheet name="Lake-Sumter" sheetId="14" r:id="rId13"/>
    <sheet name="State College of Florida" sheetId="15" r:id="rId14"/>
    <sheet name="Miami Dade" sheetId="16" r:id="rId15"/>
    <sheet name="North Florida" sheetId="17" r:id="rId16"/>
    <sheet name="Northwest Florida" sheetId="18" r:id="rId17"/>
    <sheet name="Palm Beach" sheetId="19" r:id="rId18"/>
    <sheet name="Pasco-Hernando" sheetId="20" r:id="rId19"/>
    <sheet name="Pensacola" sheetId="21" r:id="rId20"/>
    <sheet name="Polk" sheetId="22" r:id="rId21"/>
    <sheet name="Saint Johns" sheetId="23" r:id="rId22"/>
    <sheet name="Saint Pete" sheetId="24" r:id="rId23"/>
    <sheet name="Santa Fe" sheetId="25" r:id="rId24"/>
    <sheet name="Seminole" sheetId="26" r:id="rId25"/>
    <sheet name="South Florida" sheetId="27" r:id="rId26"/>
    <sheet name="Tallahassee" sheetId="28" r:id="rId27"/>
    <sheet name="Valencia" sheetId="29"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1." localSheetId="1">'[1]CHECK SHEET'!#REF!</definedName>
    <definedName name="_1." localSheetId="3">'[2]CHECK SHEET'!#REF!</definedName>
    <definedName name="_1." localSheetId="4">'[3]CHECK SHEET'!#REF!</definedName>
    <definedName name="_1." localSheetId="0">'[4]CHECK SHEET'!#REF!</definedName>
    <definedName name="_1." localSheetId="11">'[1]CHECK SHEET'!#REF!</definedName>
    <definedName name="_1." localSheetId="7">'[5]CHECK SHEET'!#REF!</definedName>
    <definedName name="_1." localSheetId="5">'[6]CHECK SHEET'!#REF!</definedName>
    <definedName name="_1." localSheetId="6">'[7]CHECK SHEET'!#REF!</definedName>
    <definedName name="_1." localSheetId="8">'[8]CHECK SHEET'!#REF!</definedName>
    <definedName name="_1." localSheetId="9">'[9]CHECK SHEET'!#REF!</definedName>
    <definedName name="_1." localSheetId="10">'[10]CHECK SHEET'!#REF!</definedName>
    <definedName name="_1." localSheetId="12">'[10]CHECK SHEET'!#REF!</definedName>
    <definedName name="_1." localSheetId="14">'[11]CHECK SHEET'!#REF!</definedName>
    <definedName name="_1." localSheetId="15">'[12]CHECK SHEET'!#REF!</definedName>
    <definedName name="_1." localSheetId="16">'[13]CHECK SHEET'!#REF!</definedName>
    <definedName name="_1." localSheetId="17">'[14]CHECK SHEET'!#REF!</definedName>
    <definedName name="_1." localSheetId="18">'[15]CHECK SHEET'!#REF!</definedName>
    <definedName name="_1." localSheetId="20">'[16]CHECK SHEET'!#REF!</definedName>
    <definedName name="_1." localSheetId="21">'[17]CHECK SHEET'!#REF!</definedName>
    <definedName name="_1." localSheetId="22">'[18]CHECK SHEET'!#REF!</definedName>
    <definedName name="_1." localSheetId="24">'[19]CHECK SHEET'!#REF!</definedName>
    <definedName name="_1." localSheetId="25">'[20]CHECK SHEET'!#REF!</definedName>
    <definedName name="_1." localSheetId="13">'[21]CHECK SHEET'!#REF!</definedName>
    <definedName name="_1." localSheetId="26">'[22]CHECK SHEET'!#REF!</definedName>
    <definedName name="_1." localSheetId="27">'[23]CHECK SHEET'!#REF!</definedName>
    <definedName name="_1.">[24]CKSHEET!#REF!</definedName>
    <definedName name="_10." localSheetId="1">'[1]CHECK SHEET'!#REF!</definedName>
    <definedName name="_10." localSheetId="3">'[2]CHECK SHEET'!#REF!</definedName>
    <definedName name="_10." localSheetId="4">'[3]CHECK SHEET'!#REF!</definedName>
    <definedName name="_10." localSheetId="0">'[4]CHECK SHEET'!#REF!</definedName>
    <definedName name="_10." localSheetId="11">'[1]CHECK SHEET'!#REF!</definedName>
    <definedName name="_10." localSheetId="7">'[5]CHECK SHEET'!#REF!</definedName>
    <definedName name="_10." localSheetId="5">'[6]CHECK SHEET'!#REF!</definedName>
    <definedName name="_10." localSheetId="6">'[7]CHECK SHEET'!#REF!</definedName>
    <definedName name="_10." localSheetId="8">'[8]CHECK SHEET'!#REF!</definedName>
    <definedName name="_10." localSheetId="9">'[9]CHECK SHEET'!#REF!</definedName>
    <definedName name="_10." localSheetId="10">'[10]CHECK SHEET'!#REF!</definedName>
    <definedName name="_10." localSheetId="12">'[10]CHECK SHEET'!#REF!</definedName>
    <definedName name="_10." localSheetId="14">'[11]CHECK SHEET'!#REF!</definedName>
    <definedName name="_10." localSheetId="15">'[12]CHECK SHEET'!#REF!</definedName>
    <definedName name="_10." localSheetId="16">'[13]CHECK SHEET'!#REF!</definedName>
    <definedName name="_10." localSheetId="17">'[14]CHECK SHEET'!#REF!</definedName>
    <definedName name="_10." localSheetId="18">'[15]CHECK SHEET'!#REF!</definedName>
    <definedName name="_10." localSheetId="20">'[16]CHECK SHEET'!#REF!</definedName>
    <definedName name="_10." localSheetId="21">'[17]CHECK SHEET'!#REF!</definedName>
    <definedName name="_10." localSheetId="22">'[18]CHECK SHEET'!#REF!</definedName>
    <definedName name="_10." localSheetId="24">'[19]CHECK SHEET'!#REF!</definedName>
    <definedName name="_10." localSheetId="25">'[20]CHECK SHEET'!#REF!</definedName>
    <definedName name="_10." localSheetId="13">'[21]CHECK SHEET'!#REF!</definedName>
    <definedName name="_10." localSheetId="26">'[22]CHECK SHEET'!#REF!</definedName>
    <definedName name="_10." localSheetId="27">'[23]CHECK SHEET'!#REF!</definedName>
    <definedName name="_10.">[24]CKSHEET!#REF!</definedName>
    <definedName name="_2004_05_APPROPRIATIONS" localSheetId="1">'[1]CHECK SHEET'!#REF!</definedName>
    <definedName name="_2004_05_APPROPRIATIONS" localSheetId="3">'[2]CHECK SHEET'!#REF!</definedName>
    <definedName name="_2004_05_APPROPRIATIONS" localSheetId="4">'[3]CHECK SHEET'!#REF!</definedName>
    <definedName name="_2004_05_APPROPRIATIONS" localSheetId="0">'[4]CHECK SHEET'!#REF!</definedName>
    <definedName name="_2004_05_APPROPRIATIONS" localSheetId="11">'[1]CHECK SHEET'!#REF!</definedName>
    <definedName name="_2004_05_APPROPRIATIONS" localSheetId="7">'[5]CHECK SHEET'!#REF!</definedName>
    <definedName name="_2004_05_APPROPRIATIONS" localSheetId="5">'[6]CHECK SHEET'!#REF!</definedName>
    <definedName name="_2004_05_APPROPRIATIONS" localSheetId="6">'[7]CHECK SHEET'!#REF!</definedName>
    <definedName name="_2004_05_APPROPRIATIONS" localSheetId="8">'[8]CHECK SHEET'!#REF!</definedName>
    <definedName name="_2004_05_APPROPRIATIONS" localSheetId="9">'[9]CHECK SHEET'!#REF!</definedName>
    <definedName name="_2004_05_APPROPRIATIONS" localSheetId="10">'[10]CHECK SHEET'!#REF!</definedName>
    <definedName name="_2004_05_APPROPRIATIONS" localSheetId="12">'[10]CHECK SHEET'!#REF!</definedName>
    <definedName name="_2004_05_APPROPRIATIONS" localSheetId="14">'[11]CHECK SHEET'!#REF!</definedName>
    <definedName name="_2004_05_APPROPRIATIONS" localSheetId="15">'[12]CHECK SHEET'!#REF!</definedName>
    <definedName name="_2004_05_APPROPRIATIONS" localSheetId="16">'[13]CHECK SHEET'!#REF!</definedName>
    <definedName name="_2004_05_APPROPRIATIONS" localSheetId="17">'[14]CHECK SHEET'!#REF!</definedName>
    <definedName name="_2004_05_APPROPRIATIONS" localSheetId="18">'[15]CHECK SHEET'!#REF!</definedName>
    <definedName name="_2004_05_APPROPRIATIONS" localSheetId="20">'[16]CHECK SHEET'!#REF!</definedName>
    <definedName name="_2004_05_APPROPRIATIONS" localSheetId="21">'[17]CHECK SHEET'!#REF!</definedName>
    <definedName name="_2004_05_APPROPRIATIONS" localSheetId="22">'[18]CHECK SHEET'!#REF!</definedName>
    <definedName name="_2004_05_APPROPRIATIONS" localSheetId="24">'[19]CHECK SHEET'!#REF!</definedName>
    <definedName name="_2004_05_APPROPRIATIONS" localSheetId="25">'[20]CHECK SHEET'!#REF!</definedName>
    <definedName name="_2004_05_APPROPRIATIONS" localSheetId="13">'[21]CHECK SHEET'!#REF!</definedName>
    <definedName name="_2004_05_APPROPRIATIONS" localSheetId="26">'[22]CHECK SHEET'!#REF!</definedName>
    <definedName name="_2004_05_APPROPRIATIONS" localSheetId="27">'[23]CHECK SHEET'!#REF!</definedName>
    <definedName name="_2004_05_APPROPRIATIONS">[24]CKSHEET!#REF!</definedName>
    <definedName name="_5.___EXHIBIT_C__verify_that_student_fees_agree_with_EXHIBIT_D." localSheetId="1">'[1]CHECK SHEET'!#REF!</definedName>
    <definedName name="_5.___EXHIBIT_C__verify_that_student_fees_agree_with_EXHIBIT_D." localSheetId="3">'[2]CHECK SHEET'!#REF!</definedName>
    <definedName name="_5.___EXHIBIT_C__verify_that_student_fees_agree_with_EXHIBIT_D." localSheetId="4">'[3]CHECK SHEET'!#REF!</definedName>
    <definedName name="_5.___EXHIBIT_C__verify_that_student_fees_agree_with_EXHIBIT_D." localSheetId="0">'[4]CHECK SHEET'!#REF!</definedName>
    <definedName name="_5.___EXHIBIT_C__verify_that_student_fees_agree_with_EXHIBIT_D." localSheetId="11">'[1]CHECK SHEET'!#REF!</definedName>
    <definedName name="_5.___EXHIBIT_C__verify_that_student_fees_agree_with_EXHIBIT_D." localSheetId="7">'[5]CHECK SHEET'!#REF!</definedName>
    <definedName name="_5.___EXHIBIT_C__verify_that_student_fees_agree_with_EXHIBIT_D." localSheetId="5">'[6]CHECK SHEET'!#REF!</definedName>
    <definedName name="_5.___EXHIBIT_C__verify_that_student_fees_agree_with_EXHIBIT_D." localSheetId="6">'[7]CHECK SHEET'!#REF!</definedName>
    <definedName name="_5.___EXHIBIT_C__verify_that_student_fees_agree_with_EXHIBIT_D." localSheetId="8">'[8]CHECK SHEET'!#REF!</definedName>
    <definedName name="_5.___EXHIBIT_C__verify_that_student_fees_agree_with_EXHIBIT_D." localSheetId="9">'[9]CHECK SHEET'!#REF!</definedName>
    <definedName name="_5.___EXHIBIT_C__verify_that_student_fees_agree_with_EXHIBIT_D." localSheetId="10">'[10]CHECK SHEET'!#REF!</definedName>
    <definedName name="_5.___EXHIBIT_C__verify_that_student_fees_agree_with_EXHIBIT_D." localSheetId="12">'[10]CHECK SHEET'!#REF!</definedName>
    <definedName name="_5.___EXHIBIT_C__verify_that_student_fees_agree_with_EXHIBIT_D." localSheetId="14">'[11]CHECK SHEET'!#REF!</definedName>
    <definedName name="_5.___EXHIBIT_C__verify_that_student_fees_agree_with_EXHIBIT_D." localSheetId="15">'[12]CHECK SHEET'!#REF!</definedName>
    <definedName name="_5.___EXHIBIT_C__verify_that_student_fees_agree_with_EXHIBIT_D." localSheetId="16">'[13]CHECK SHEET'!#REF!</definedName>
    <definedName name="_5.___EXHIBIT_C__verify_that_student_fees_agree_with_EXHIBIT_D." localSheetId="17">'[14]CHECK SHEET'!#REF!</definedName>
    <definedName name="_5.___EXHIBIT_C__verify_that_student_fees_agree_with_EXHIBIT_D." localSheetId="18">'[15]CHECK SHEET'!#REF!</definedName>
    <definedName name="_5.___EXHIBIT_C__verify_that_student_fees_agree_with_EXHIBIT_D." localSheetId="20">'[16]CHECK SHEET'!#REF!</definedName>
    <definedName name="_5.___EXHIBIT_C__verify_that_student_fees_agree_with_EXHIBIT_D." localSheetId="21">'[17]CHECK SHEET'!#REF!</definedName>
    <definedName name="_5.___EXHIBIT_C__verify_that_student_fees_agree_with_EXHIBIT_D." localSheetId="22">'[18]CHECK SHEET'!#REF!</definedName>
    <definedName name="_5.___EXHIBIT_C__verify_that_student_fees_agree_with_EXHIBIT_D." localSheetId="24">'[19]CHECK SHEET'!#REF!</definedName>
    <definedName name="_5.___EXHIBIT_C__verify_that_student_fees_agree_with_EXHIBIT_D." localSheetId="25">'[20]CHECK SHEET'!#REF!</definedName>
    <definedName name="_5.___EXHIBIT_C__verify_that_student_fees_agree_with_EXHIBIT_D." localSheetId="13">'[21]CHECK SHEET'!#REF!</definedName>
    <definedName name="_5.___EXHIBIT_C__verify_that_student_fees_agree_with_EXHIBIT_D." localSheetId="26">'[22]CHECK SHEET'!#REF!</definedName>
    <definedName name="_5.___EXHIBIT_C__verify_that_student_fees_agree_with_EXHIBIT_D." localSheetId="27">'[23]CHECK SHEET'!#REF!</definedName>
    <definedName name="_5.___EXHIBIT_C__verify_that_student_fees_agree_with_EXHIBIT_D.">[24]CKSHEET!#REF!</definedName>
    <definedName name="_6." localSheetId="1">'[1]CHECK SHEET'!#REF!</definedName>
    <definedName name="_6." localSheetId="3">'[2]CHECK SHEET'!#REF!</definedName>
    <definedName name="_6." localSheetId="4">'[3]CHECK SHEET'!#REF!</definedName>
    <definedName name="_6." localSheetId="0">'[4]CHECK SHEET'!#REF!</definedName>
    <definedName name="_6." localSheetId="11">'[1]CHECK SHEET'!#REF!</definedName>
    <definedName name="_6." localSheetId="7">'[5]CHECK SHEET'!#REF!</definedName>
    <definedName name="_6." localSheetId="5">'[6]CHECK SHEET'!#REF!</definedName>
    <definedName name="_6." localSheetId="6">'[7]CHECK SHEET'!#REF!</definedName>
    <definedName name="_6." localSheetId="8">'[8]CHECK SHEET'!#REF!</definedName>
    <definedName name="_6." localSheetId="9">'[9]CHECK SHEET'!#REF!</definedName>
    <definedName name="_6." localSheetId="10">'[10]CHECK SHEET'!#REF!</definedName>
    <definedName name="_6." localSheetId="12">'[10]CHECK SHEET'!#REF!</definedName>
    <definedName name="_6." localSheetId="14">'[11]CHECK SHEET'!#REF!</definedName>
    <definedName name="_6." localSheetId="15">'[12]CHECK SHEET'!#REF!</definedName>
    <definedName name="_6." localSheetId="16">'[13]CHECK SHEET'!#REF!</definedName>
    <definedName name="_6." localSheetId="17">'[14]CHECK SHEET'!#REF!</definedName>
    <definedName name="_6." localSheetId="18">'[15]CHECK SHEET'!#REF!</definedName>
    <definedName name="_6." localSheetId="20">'[16]CHECK SHEET'!#REF!</definedName>
    <definedName name="_6." localSheetId="21">'[17]CHECK SHEET'!#REF!</definedName>
    <definedName name="_6." localSheetId="22">'[18]CHECK SHEET'!#REF!</definedName>
    <definedName name="_6." localSheetId="24">'[19]CHECK SHEET'!#REF!</definedName>
    <definedName name="_6." localSheetId="25">'[20]CHECK SHEET'!#REF!</definedName>
    <definedName name="_6." localSheetId="13">'[21]CHECK SHEET'!#REF!</definedName>
    <definedName name="_6." localSheetId="26">'[22]CHECK SHEET'!#REF!</definedName>
    <definedName name="_6." localSheetId="27">'[23]CHECK SHEET'!#REF!</definedName>
    <definedName name="_6.">[25]CKSHEET!#REF!</definedName>
    <definedName name="_9.___EXHIBIT_E_totals_for_personnel__current_expense__capital_outlay__and_total_equal_totals_in" localSheetId="1">'[1]CHECK SHEET'!#REF!</definedName>
    <definedName name="_9.___EXHIBIT_E_totals_for_personnel__current_expense__capital_outlay__and_total_equal_totals_in" localSheetId="3">'[2]CHECK SHEET'!#REF!</definedName>
    <definedName name="_9.___EXHIBIT_E_totals_for_personnel__current_expense__capital_outlay__and_total_equal_totals_in" localSheetId="4">'[3]CHECK SHEET'!#REF!</definedName>
    <definedName name="_9.___EXHIBIT_E_totals_for_personnel__current_expense__capital_outlay__and_total_equal_totals_in" localSheetId="0">'[4]CHECK SHEET'!#REF!</definedName>
    <definedName name="_9.___EXHIBIT_E_totals_for_personnel__current_expense__capital_outlay__and_total_equal_totals_in" localSheetId="11">'[1]CHECK SHEET'!#REF!</definedName>
    <definedName name="_9.___EXHIBIT_E_totals_for_personnel__current_expense__capital_outlay__and_total_equal_totals_in" localSheetId="7">'[5]CHECK SHEET'!#REF!</definedName>
    <definedName name="_9.___EXHIBIT_E_totals_for_personnel__current_expense__capital_outlay__and_total_equal_totals_in" localSheetId="5">'[6]CHECK SHEET'!#REF!</definedName>
    <definedName name="_9.___EXHIBIT_E_totals_for_personnel__current_expense__capital_outlay__and_total_equal_totals_in" localSheetId="6">'[7]CHECK SHEET'!#REF!</definedName>
    <definedName name="_9.___EXHIBIT_E_totals_for_personnel__current_expense__capital_outlay__and_total_equal_totals_in" localSheetId="8">'[8]CHECK SHEET'!#REF!</definedName>
    <definedName name="_9.___EXHIBIT_E_totals_for_personnel__current_expense__capital_outlay__and_total_equal_totals_in" localSheetId="9">'[9]CHECK SHEET'!#REF!</definedName>
    <definedName name="_9.___EXHIBIT_E_totals_for_personnel__current_expense__capital_outlay__and_total_equal_totals_in" localSheetId="10">'[10]CHECK SHEET'!#REF!</definedName>
    <definedName name="_9.___EXHIBIT_E_totals_for_personnel__current_expense__capital_outlay__and_total_equal_totals_in" localSheetId="12">'[10]CHECK SHEET'!#REF!</definedName>
    <definedName name="_9.___EXHIBIT_E_totals_for_personnel__current_expense__capital_outlay__and_total_equal_totals_in" localSheetId="14">'[11]CHECK SHEET'!#REF!</definedName>
    <definedName name="_9.___EXHIBIT_E_totals_for_personnel__current_expense__capital_outlay__and_total_equal_totals_in" localSheetId="15">'[12]CHECK SHEET'!#REF!</definedName>
    <definedName name="_9.___EXHIBIT_E_totals_for_personnel__current_expense__capital_outlay__and_total_equal_totals_in" localSheetId="16">'[13]CHECK SHEET'!#REF!</definedName>
    <definedName name="_9.___EXHIBIT_E_totals_for_personnel__current_expense__capital_outlay__and_total_equal_totals_in" localSheetId="17">'[14]CHECK SHEET'!#REF!</definedName>
    <definedName name="_9.___EXHIBIT_E_totals_for_personnel__current_expense__capital_outlay__and_total_equal_totals_in" localSheetId="18">'[15]CHECK SHEET'!#REF!</definedName>
    <definedName name="_9.___EXHIBIT_E_totals_for_personnel__current_expense__capital_outlay__and_total_equal_totals_in" localSheetId="20">'[16]CHECK SHEET'!#REF!</definedName>
    <definedName name="_9.___EXHIBIT_E_totals_for_personnel__current_expense__capital_outlay__and_total_equal_totals_in" localSheetId="21">'[17]CHECK SHEET'!#REF!</definedName>
    <definedName name="_9.___EXHIBIT_E_totals_for_personnel__current_expense__capital_outlay__and_total_equal_totals_in" localSheetId="22">'[18]CHECK SHEET'!#REF!</definedName>
    <definedName name="_9.___EXHIBIT_E_totals_for_personnel__current_expense__capital_outlay__and_total_equal_totals_in" localSheetId="24">'[19]CHECK SHEET'!#REF!</definedName>
    <definedName name="_9.___EXHIBIT_E_totals_for_personnel__current_expense__capital_outlay__and_total_equal_totals_in" localSheetId="25">'[20]CHECK SHEET'!#REF!</definedName>
    <definedName name="_9.___EXHIBIT_E_totals_for_personnel__current_expense__capital_outlay__and_total_equal_totals_in" localSheetId="13">'[21]CHECK SHEET'!#REF!</definedName>
    <definedName name="_9.___EXHIBIT_E_totals_for_personnel__current_expense__capital_outlay__and_total_equal_totals_in" localSheetId="26">'[22]CHECK SHEET'!#REF!</definedName>
    <definedName name="_9.___EXHIBIT_E_totals_for_personnel__current_expense__capital_outlay__and_total_equal_totals_in" localSheetId="27">'[23]CHECK SHEET'!#REF!</definedName>
    <definedName name="_9.___EXHIBIT_E_totals_for_personnel__current_expense__capital_outlay__and_total_equal_totals_in">[24]CKSHEET!#REF!</definedName>
    <definedName name="a">#REF!</definedName>
    <definedName name="ADDITIONAL_2__CALCULATION" localSheetId="1">'[1]CHECK SHEET'!#REF!</definedName>
    <definedName name="ADDITIONAL_2__CALCULATION" localSheetId="3">'[2]CHECK SHEET'!#REF!</definedName>
    <definedName name="ADDITIONAL_2__CALCULATION" localSheetId="4">'[3]CHECK SHEET'!#REF!</definedName>
    <definedName name="ADDITIONAL_2__CALCULATION" localSheetId="0">'[4]CHECK SHEET'!#REF!</definedName>
    <definedName name="ADDITIONAL_2__CALCULATION" localSheetId="11">'[1]CHECK SHEET'!#REF!</definedName>
    <definedName name="ADDITIONAL_2__CALCULATION" localSheetId="7">'[5]CHECK SHEET'!#REF!</definedName>
    <definedName name="ADDITIONAL_2__CALCULATION" localSheetId="5">'[6]CHECK SHEET'!#REF!</definedName>
    <definedName name="ADDITIONAL_2__CALCULATION" localSheetId="6">'[7]CHECK SHEET'!#REF!</definedName>
    <definedName name="ADDITIONAL_2__CALCULATION" localSheetId="8">'[8]CHECK SHEET'!#REF!</definedName>
    <definedName name="ADDITIONAL_2__CALCULATION" localSheetId="9">'[9]CHECK SHEET'!#REF!</definedName>
    <definedName name="ADDITIONAL_2__CALCULATION" localSheetId="10">'[10]CHECK SHEET'!#REF!</definedName>
    <definedName name="ADDITIONAL_2__CALCULATION" localSheetId="12">'[10]CHECK SHEET'!#REF!</definedName>
    <definedName name="ADDITIONAL_2__CALCULATION" localSheetId="14">'[11]CHECK SHEET'!#REF!</definedName>
    <definedName name="ADDITIONAL_2__CALCULATION" localSheetId="15">'[12]CHECK SHEET'!#REF!</definedName>
    <definedName name="ADDITIONAL_2__CALCULATION" localSheetId="16">'[13]CHECK SHEET'!#REF!</definedName>
    <definedName name="ADDITIONAL_2__CALCULATION" localSheetId="17">'[14]CHECK SHEET'!#REF!</definedName>
    <definedName name="ADDITIONAL_2__CALCULATION" localSheetId="18">'[15]CHECK SHEET'!#REF!</definedName>
    <definedName name="ADDITIONAL_2__CALCULATION" localSheetId="20">'[16]CHECK SHEET'!#REF!</definedName>
    <definedName name="ADDITIONAL_2__CALCULATION" localSheetId="21">'[17]CHECK SHEET'!#REF!</definedName>
    <definedName name="ADDITIONAL_2__CALCULATION" localSheetId="22">'[18]CHECK SHEET'!#REF!</definedName>
    <definedName name="ADDITIONAL_2__CALCULATION" localSheetId="24">'[19]CHECK SHEET'!#REF!</definedName>
    <definedName name="ADDITIONAL_2__CALCULATION" localSheetId="25">'[20]CHECK SHEET'!#REF!</definedName>
    <definedName name="ADDITIONAL_2__CALCULATION" localSheetId="13">'[21]CHECK SHEET'!#REF!</definedName>
    <definedName name="ADDITIONAL_2__CALCULATION" localSheetId="26">'[22]CHECK SHEET'!#REF!</definedName>
    <definedName name="ADDITIONAL_2__CALCULATION" localSheetId="27">'[23]CHECK SHEET'!#REF!</definedName>
    <definedName name="ADDITIONAL_2__CALCULATION">[24]CKSHEET!#REF!</definedName>
    <definedName name="ADULT" localSheetId="1">#REF!</definedName>
    <definedName name="ADULT" localSheetId="4">#REF!</definedName>
    <definedName name="ADULT" localSheetId="0">#REF!</definedName>
    <definedName name="ADULT" localSheetId="11">#REF!</definedName>
    <definedName name="ADULT" localSheetId="5">#REF!</definedName>
    <definedName name="ADULT" localSheetId="8">#REF!</definedName>
    <definedName name="ADULT" localSheetId="9">#REF!</definedName>
    <definedName name="ADULT" localSheetId="14">#REF!</definedName>
    <definedName name="ADULT" localSheetId="16">#REF!</definedName>
    <definedName name="ADULT" localSheetId="17">#REF!</definedName>
    <definedName name="ADULT" localSheetId="18">#REF!</definedName>
    <definedName name="ADULT" localSheetId="20">#REF!</definedName>
    <definedName name="ADULT" localSheetId="21">#REF!</definedName>
    <definedName name="ADULT" localSheetId="24">#REF!</definedName>
    <definedName name="ADULT" localSheetId="13">#REF!</definedName>
    <definedName name="ADULT" localSheetId="26">#REF!</definedName>
    <definedName name="ADULT" localSheetId="27">#REF!</definedName>
    <definedName name="ADULT">#REF!</definedName>
    <definedName name="Broward" localSheetId="12">[24]CKSHEET!#REF!</definedName>
    <definedName name="Broward">[24]CKSHEET!#REF!</definedName>
    <definedName name="CKSHEET_C8">'[26]CHECK SHEET'!#REF!</definedName>
    <definedName name="CREDIT" localSheetId="1">#REF!</definedName>
    <definedName name="CREDIT" localSheetId="4">#REF!</definedName>
    <definedName name="CREDIT" localSheetId="0">#REF!</definedName>
    <definedName name="CREDIT" localSheetId="11">#REF!</definedName>
    <definedName name="CREDIT" localSheetId="5">#REF!</definedName>
    <definedName name="CREDIT" localSheetId="8">#REF!</definedName>
    <definedName name="CREDIT" localSheetId="9">#REF!</definedName>
    <definedName name="CREDIT" localSheetId="14">#REF!</definedName>
    <definedName name="CREDIT" localSheetId="16">#REF!</definedName>
    <definedName name="CREDIT" localSheetId="17">#REF!</definedName>
    <definedName name="CREDIT" localSheetId="18">#REF!</definedName>
    <definedName name="CREDIT" localSheetId="20">#REF!</definedName>
    <definedName name="CREDIT" localSheetId="21">#REF!</definedName>
    <definedName name="CREDIT" localSheetId="24">#REF!</definedName>
    <definedName name="CREDIT" localSheetId="13">#REF!</definedName>
    <definedName name="CREDIT" localSheetId="26">#REF!</definedName>
    <definedName name="CREDIT" localSheetId="27">#REF!</definedName>
    <definedName name="CREDIT">#REF!</definedName>
    <definedName name="m" localSheetId="12">#REF!</definedName>
    <definedName name="m">#REF!</definedName>
    <definedName name="NOTES" localSheetId="1">#REF!</definedName>
    <definedName name="NOTES" localSheetId="4">#REF!</definedName>
    <definedName name="NOTES" localSheetId="0">#REF!</definedName>
    <definedName name="NOTES" localSheetId="11">#REF!</definedName>
    <definedName name="NOTES" localSheetId="5">#REF!</definedName>
    <definedName name="NOTES" localSheetId="8">#REF!</definedName>
    <definedName name="NOTES" localSheetId="9">#REF!</definedName>
    <definedName name="NOTES" localSheetId="12">#REF!</definedName>
    <definedName name="NOTES" localSheetId="14">#REF!</definedName>
    <definedName name="NOTES" localSheetId="16">#REF!</definedName>
    <definedName name="NOTES" localSheetId="17">#REF!</definedName>
    <definedName name="NOTES" localSheetId="18">#REF!</definedName>
    <definedName name="NOTES" localSheetId="20">#REF!</definedName>
    <definedName name="NOTES" localSheetId="21">#REF!</definedName>
    <definedName name="NOTES" localSheetId="24">#REF!</definedName>
    <definedName name="NOTES" localSheetId="13">#REF!</definedName>
    <definedName name="NOTES" localSheetId="26">#REF!</definedName>
    <definedName name="NOTES" localSheetId="27">#REF!</definedName>
    <definedName name="NOTES">#REF!</definedName>
    <definedName name="_xlnm.Print_Area" localSheetId="1">Broward!$A$1:$J$39</definedName>
    <definedName name="_xlnm.Print_Area" localSheetId="2">'Central FL'!$A$1:$J$39</definedName>
    <definedName name="_xlnm.Print_Area" localSheetId="3">Chipola!$A$1:$J$39</definedName>
    <definedName name="_xlnm.Print_Area" localSheetId="4">Daytona!$A$1:$J$39</definedName>
    <definedName name="_xlnm.Print_Area" localSheetId="0">'Eastern Florida '!$A$1:$J$39</definedName>
    <definedName name="_xlnm.Print_Area" localSheetId="11">'Florida Gateway'!$A$1:$J$39</definedName>
    <definedName name="_xlnm.Print_Area" localSheetId="7">'Florida Keys'!$A$1:$J$39</definedName>
    <definedName name="_xlnm.Print_Area" localSheetId="5">'Florida Southwestern'!$A$1:$J$39</definedName>
    <definedName name="_xlnm.Print_Area" localSheetId="6">'Florida State College'!$A$1:$J$39</definedName>
    <definedName name="_xlnm.Print_Area" localSheetId="8">'Gulf Coast'!$A$1:$J$39</definedName>
    <definedName name="_xlnm.Print_Area" localSheetId="9">Hillsborough!$A$1:$J$39</definedName>
    <definedName name="_xlnm.Print_Area" localSheetId="10">'Indian River'!$A$1:$J$39</definedName>
    <definedName name="_xlnm.Print_Area" localSheetId="12">'Lake-Sumter'!$A$1:$J$39</definedName>
    <definedName name="_xlnm.Print_Area" localSheetId="14">'Miami Dade'!$A$1:$J$39</definedName>
    <definedName name="_xlnm.Print_Area" localSheetId="15">'North Florida'!$A$1:$J$39</definedName>
    <definedName name="_xlnm.Print_Area" localSheetId="16">'Northwest Florida'!$A$1:$J$39</definedName>
    <definedName name="_xlnm.Print_Area" localSheetId="17">'Palm Beach'!$A$1:$J$39</definedName>
    <definedName name="_xlnm.Print_Area" localSheetId="18">'Pasco-Hernando'!$A$1:$J$39</definedName>
    <definedName name="_xlnm.Print_Area" localSheetId="19">Pensacola!$A$1:$J$39</definedName>
    <definedName name="_xlnm.Print_Area" localSheetId="20">Polk!$A$1:$J$39</definedName>
    <definedName name="_xlnm.Print_Area" localSheetId="21">'Saint Johns'!$A$1:$J$39</definedName>
    <definedName name="_xlnm.Print_Area" localSheetId="22">'Saint Pete'!$A$1:$J$39</definedName>
    <definedName name="_xlnm.Print_Area" localSheetId="23">'Santa Fe'!$A$1:$J$39</definedName>
    <definedName name="_xlnm.Print_Area" localSheetId="24">Seminole!$A$1:$J$39</definedName>
    <definedName name="_xlnm.Print_Area" localSheetId="25">'South Florida'!$A$1:$J$39</definedName>
    <definedName name="_xlnm.Print_Area" localSheetId="13">'State College of Florida'!$A$1:$J$39</definedName>
    <definedName name="_xlnm.Print_Area" localSheetId="26">Tallahassee!$A$1:$J$39</definedName>
    <definedName name="_xlnm.Print_Area" localSheetId="27">Valencia!$A$1:$J$39</definedName>
    <definedName name="_xlnm.Print_Area">#REF!</definedName>
    <definedName name="_xlnm.Print_Titles">#N/A</definedName>
    <definedName name="PSAV" localSheetId="1">#REF!</definedName>
    <definedName name="PSAV" localSheetId="4">#REF!</definedName>
    <definedName name="PSAV" localSheetId="0">#REF!</definedName>
    <definedName name="PSAV" localSheetId="11">#REF!</definedName>
    <definedName name="PSAV" localSheetId="5">#REF!</definedName>
    <definedName name="PSAV" localSheetId="8">#REF!</definedName>
    <definedName name="PSAV" localSheetId="9">#REF!</definedName>
    <definedName name="PSAV" localSheetId="14">#REF!</definedName>
    <definedName name="PSAV" localSheetId="16">#REF!</definedName>
    <definedName name="PSAV" localSheetId="17">#REF!</definedName>
    <definedName name="PSAV" localSheetId="18">#REF!</definedName>
    <definedName name="PSAV" localSheetId="20">#REF!</definedName>
    <definedName name="PSAV" localSheetId="21">#REF!</definedName>
    <definedName name="PSAV" localSheetId="24">#REF!</definedName>
    <definedName name="PSAV" localSheetId="13">#REF!</definedName>
    <definedName name="PSAV" localSheetId="26">#REF!</definedName>
    <definedName name="PSAV" localSheetId="27">#REF!</definedName>
    <definedName name="PSAV">#REF!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38" i="28" l="1"/>
  <c r="H38" i="28"/>
  <c r="I38" i="28"/>
  <c r="A38" i="28"/>
  <c r="B37" i="28"/>
  <c r="H37" i="28"/>
  <c r="I37" i="28"/>
  <c r="A37" i="28"/>
  <c r="B35" i="28"/>
  <c r="H35" i="28"/>
  <c r="I35" i="28"/>
  <c r="A35" i="28"/>
  <c r="B34" i="28"/>
  <c r="H34" i="28"/>
  <c r="I34" i="28"/>
  <c r="A34" i="28"/>
  <c r="B31" i="28"/>
  <c r="H31" i="28"/>
  <c r="I31" i="28"/>
  <c r="A31" i="28"/>
  <c r="B30" i="28"/>
  <c r="E30" i="28"/>
  <c r="H30" i="28"/>
  <c r="I30" i="28"/>
  <c r="A30" i="28"/>
  <c r="B29" i="28"/>
  <c r="E29" i="28"/>
  <c r="H29" i="28"/>
  <c r="I29" i="28"/>
  <c r="A29" i="28"/>
  <c r="G23" i="28"/>
  <c r="H23" i="28"/>
  <c r="G22" i="28"/>
  <c r="H22" i="28"/>
  <c r="G20" i="28"/>
  <c r="H20" i="28"/>
  <c r="G19" i="28"/>
  <c r="H19" i="28"/>
  <c r="G16" i="28"/>
  <c r="H16" i="28"/>
  <c r="G15" i="28"/>
  <c r="H15" i="28"/>
  <c r="G14" i="28"/>
  <c r="H14" i="28"/>
  <c r="B38" i="23"/>
  <c r="H38" i="23"/>
  <c r="I38" i="23"/>
  <c r="A38" i="23"/>
  <c r="B37" i="23"/>
  <c r="H37" i="23"/>
  <c r="I37" i="23"/>
  <c r="A37" i="23"/>
  <c r="B35" i="23"/>
  <c r="H35" i="23"/>
  <c r="I35" i="23"/>
  <c r="A35" i="23"/>
  <c r="B34" i="23"/>
  <c r="H34" i="23"/>
  <c r="I34" i="23"/>
  <c r="A34" i="23"/>
  <c r="B31" i="23"/>
  <c r="H31" i="23"/>
  <c r="I31" i="23"/>
  <c r="A31" i="23"/>
  <c r="B30" i="23"/>
  <c r="E30" i="23"/>
  <c r="H30" i="23"/>
  <c r="I30" i="23"/>
  <c r="A30" i="23"/>
  <c r="B29" i="23"/>
  <c r="E29" i="23"/>
  <c r="H29" i="23"/>
  <c r="I29" i="23"/>
  <c r="A29" i="23"/>
  <c r="G23" i="23"/>
  <c r="H23" i="23"/>
  <c r="G22" i="23"/>
  <c r="H22" i="23"/>
  <c r="G20" i="23"/>
  <c r="H20" i="23"/>
  <c r="G19" i="23"/>
  <c r="H19" i="23"/>
  <c r="G16" i="23"/>
  <c r="H16" i="23"/>
  <c r="G15" i="23"/>
  <c r="H15" i="23"/>
  <c r="G14" i="23"/>
  <c r="H14" i="23"/>
  <c r="B38" i="24"/>
  <c r="H38" i="24"/>
  <c r="I38" i="24"/>
  <c r="A38" i="24"/>
  <c r="B37" i="24"/>
  <c r="H37" i="24"/>
  <c r="I37" i="24"/>
  <c r="A37" i="24"/>
  <c r="B35" i="24"/>
  <c r="H35" i="24"/>
  <c r="I35" i="24"/>
  <c r="A35" i="24"/>
  <c r="B34" i="24"/>
  <c r="H34" i="24"/>
  <c r="I34" i="24"/>
  <c r="A34" i="24"/>
  <c r="B31" i="24"/>
  <c r="H31" i="24"/>
  <c r="I31" i="24"/>
  <c r="A31" i="24"/>
  <c r="B30" i="24"/>
  <c r="E30" i="24"/>
  <c r="H30" i="24"/>
  <c r="I30" i="24"/>
  <c r="A30" i="24"/>
  <c r="B29" i="24"/>
  <c r="E29" i="24"/>
  <c r="H29" i="24"/>
  <c r="I29" i="24"/>
  <c r="A29" i="24"/>
  <c r="G23" i="24"/>
  <c r="H23" i="24"/>
  <c r="G22" i="24"/>
  <c r="H22" i="24"/>
  <c r="G20" i="24"/>
  <c r="H20" i="24"/>
  <c r="G19" i="24"/>
  <c r="H19" i="24"/>
  <c r="G16" i="24"/>
  <c r="H16" i="24"/>
  <c r="G15" i="24"/>
  <c r="H15" i="24"/>
  <c r="G14" i="24"/>
  <c r="H14" i="24"/>
  <c r="B38" i="27"/>
  <c r="H38" i="27"/>
  <c r="I38" i="27"/>
  <c r="A38" i="27"/>
  <c r="B37" i="27"/>
  <c r="H37" i="27"/>
  <c r="I37" i="27"/>
  <c r="A37" i="27"/>
  <c r="B35" i="27"/>
  <c r="H35" i="27"/>
  <c r="I35" i="27"/>
  <c r="A35" i="27"/>
  <c r="B34" i="27"/>
  <c r="H34" i="27"/>
  <c r="I34" i="27"/>
  <c r="A34" i="27"/>
  <c r="B31" i="27"/>
  <c r="H31" i="27"/>
  <c r="I31" i="27"/>
  <c r="A31" i="27"/>
  <c r="B30" i="27"/>
  <c r="E30" i="27"/>
  <c r="H30" i="27"/>
  <c r="I30" i="27"/>
  <c r="A30" i="27"/>
  <c r="B29" i="27"/>
  <c r="E29" i="27"/>
  <c r="H29" i="27"/>
  <c r="I29" i="27"/>
  <c r="A29" i="27"/>
  <c r="G23" i="27"/>
  <c r="H23" i="27"/>
  <c r="G22" i="27"/>
  <c r="H22" i="27"/>
  <c r="G20" i="27"/>
  <c r="H20" i="27"/>
  <c r="G19" i="27"/>
  <c r="H19" i="27"/>
  <c r="G16" i="27"/>
  <c r="H16" i="27"/>
  <c r="G15" i="27"/>
  <c r="H15" i="27"/>
  <c r="G14" i="27"/>
  <c r="H14" i="27"/>
  <c r="B38" i="15"/>
  <c r="H38" i="15"/>
  <c r="I38" i="15"/>
  <c r="A38" i="15"/>
  <c r="B37" i="15"/>
  <c r="H37" i="15"/>
  <c r="I37" i="15"/>
  <c r="A37" i="15"/>
  <c r="B35" i="15"/>
  <c r="H35" i="15"/>
  <c r="I35" i="15"/>
  <c r="A35" i="15"/>
  <c r="B34" i="15"/>
  <c r="H34" i="15"/>
  <c r="I34" i="15"/>
  <c r="A34" i="15"/>
  <c r="B31" i="15"/>
  <c r="H31" i="15"/>
  <c r="I31" i="15"/>
  <c r="A31" i="15"/>
  <c r="B30" i="15"/>
  <c r="E30" i="15"/>
  <c r="H30" i="15"/>
  <c r="I30" i="15"/>
  <c r="A30" i="15"/>
  <c r="B29" i="15"/>
  <c r="E29" i="15"/>
  <c r="H29" i="15"/>
  <c r="I29" i="15"/>
  <c r="A29" i="15"/>
  <c r="G23" i="15"/>
  <c r="H23" i="15"/>
  <c r="G22" i="15"/>
  <c r="H22" i="15"/>
  <c r="G20" i="15"/>
  <c r="H20" i="15"/>
  <c r="G19" i="15"/>
  <c r="H19" i="15"/>
  <c r="G16" i="15"/>
  <c r="H16" i="15"/>
  <c r="G15" i="15"/>
  <c r="H15" i="15"/>
  <c r="G14" i="15"/>
  <c r="H14" i="15"/>
  <c r="B38" i="21"/>
  <c r="H38" i="21"/>
  <c r="I38" i="21"/>
  <c r="A38" i="21"/>
  <c r="B37" i="21"/>
  <c r="H37" i="21"/>
  <c r="I37" i="21"/>
  <c r="A37" i="21"/>
  <c r="B35" i="21"/>
  <c r="H35" i="21"/>
  <c r="I35" i="21"/>
  <c r="A35" i="21"/>
  <c r="B34" i="21"/>
  <c r="H34" i="21"/>
  <c r="I34" i="21"/>
  <c r="A34" i="21"/>
  <c r="B31" i="21"/>
  <c r="H31" i="21"/>
  <c r="I31" i="21"/>
  <c r="A31" i="21"/>
  <c r="B30" i="21"/>
  <c r="E30" i="21"/>
  <c r="H30" i="21"/>
  <c r="I30" i="21"/>
  <c r="A30" i="21"/>
  <c r="B29" i="21"/>
  <c r="E29" i="21"/>
  <c r="H29" i="21"/>
  <c r="I29" i="21"/>
  <c r="A29" i="21"/>
  <c r="G23" i="21"/>
  <c r="H23" i="21"/>
  <c r="G22" i="21"/>
  <c r="H22" i="21"/>
  <c r="G20" i="21"/>
  <c r="H20" i="21"/>
  <c r="G19" i="21"/>
  <c r="H19" i="21"/>
  <c r="G16" i="21"/>
  <c r="H16" i="21"/>
  <c r="G15" i="21"/>
  <c r="H15" i="21"/>
  <c r="G14" i="21"/>
  <c r="H14" i="21"/>
  <c r="B38" i="19"/>
  <c r="H38" i="19"/>
  <c r="I38" i="19"/>
  <c r="A38" i="19"/>
  <c r="B37" i="19"/>
  <c r="H37" i="19"/>
  <c r="I37" i="19"/>
  <c r="A37" i="19"/>
  <c r="B35" i="19"/>
  <c r="H35" i="19"/>
  <c r="I35" i="19"/>
  <c r="A35" i="19"/>
  <c r="B34" i="19"/>
  <c r="H34" i="19"/>
  <c r="I34" i="19"/>
  <c r="A34" i="19"/>
  <c r="B31" i="19"/>
  <c r="H31" i="19"/>
  <c r="I31" i="19"/>
  <c r="A31" i="19"/>
  <c r="B30" i="19"/>
  <c r="E30" i="19"/>
  <c r="H30" i="19"/>
  <c r="I30" i="19"/>
  <c r="A30" i="19"/>
  <c r="B29" i="19"/>
  <c r="E29" i="19"/>
  <c r="H29" i="19"/>
  <c r="I29" i="19"/>
  <c r="A29" i="19"/>
  <c r="G23" i="19"/>
  <c r="H23" i="19"/>
  <c r="G22" i="19"/>
  <c r="H22" i="19"/>
  <c r="G20" i="19"/>
  <c r="H20" i="19"/>
  <c r="G19" i="19"/>
  <c r="H19" i="19"/>
  <c r="G16" i="19"/>
  <c r="H16" i="19"/>
  <c r="G15" i="19"/>
  <c r="H15" i="19"/>
  <c r="G14" i="19"/>
  <c r="H14" i="19"/>
  <c r="B38" i="16"/>
  <c r="H38" i="16"/>
  <c r="I38" i="16"/>
  <c r="A38" i="16"/>
  <c r="B37" i="16"/>
  <c r="H37" i="16"/>
  <c r="I37" i="16"/>
  <c r="A37" i="16"/>
  <c r="B35" i="16"/>
  <c r="H35" i="16"/>
  <c r="I35" i="16"/>
  <c r="A35" i="16"/>
  <c r="B34" i="16"/>
  <c r="H34" i="16"/>
  <c r="I34" i="16"/>
  <c r="A34" i="16"/>
  <c r="B31" i="16"/>
  <c r="H31" i="16"/>
  <c r="I31" i="16"/>
  <c r="A31" i="16"/>
  <c r="B30" i="16"/>
  <c r="E30" i="16"/>
  <c r="H30" i="16"/>
  <c r="I30" i="16"/>
  <c r="A30" i="16"/>
  <c r="B29" i="16"/>
  <c r="E29" i="16"/>
  <c r="H29" i="16"/>
  <c r="I29" i="16"/>
  <c r="A29" i="16"/>
  <c r="G23" i="16"/>
  <c r="H23" i="16"/>
  <c r="G22" i="16"/>
  <c r="H22" i="16"/>
  <c r="G20" i="16"/>
  <c r="H20" i="16"/>
  <c r="G19" i="16"/>
  <c r="H19" i="16"/>
  <c r="G16" i="16"/>
  <c r="H16" i="16"/>
  <c r="G15" i="16"/>
  <c r="H15" i="16"/>
  <c r="G14" i="16"/>
  <c r="H14" i="16"/>
  <c r="B38" i="12"/>
  <c r="H38" i="12"/>
  <c r="I38" i="12"/>
  <c r="A38" i="12"/>
  <c r="B37" i="12"/>
  <c r="H37" i="12"/>
  <c r="I37" i="12"/>
  <c r="A37" i="12"/>
  <c r="B35" i="12"/>
  <c r="H35" i="12"/>
  <c r="I35" i="12"/>
  <c r="A35" i="12"/>
  <c r="B34" i="12"/>
  <c r="H34" i="12"/>
  <c r="I34" i="12"/>
  <c r="A34" i="12"/>
  <c r="B31" i="12"/>
  <c r="H31" i="12"/>
  <c r="I31" i="12"/>
  <c r="A31" i="12"/>
  <c r="B30" i="12"/>
  <c r="E30" i="12"/>
  <c r="H30" i="12"/>
  <c r="I30" i="12"/>
  <c r="A30" i="12"/>
  <c r="B29" i="12"/>
  <c r="E29" i="12"/>
  <c r="H29" i="12"/>
  <c r="I29" i="12"/>
  <c r="A29" i="12"/>
  <c r="G23" i="12"/>
  <c r="H23" i="12"/>
  <c r="G22" i="12"/>
  <c r="H22" i="12"/>
  <c r="G20" i="12"/>
  <c r="H20" i="12"/>
  <c r="G19" i="12"/>
  <c r="H19" i="12"/>
  <c r="G16" i="12"/>
  <c r="H16" i="12"/>
  <c r="G15" i="12"/>
  <c r="H15" i="12"/>
  <c r="G14" i="12"/>
  <c r="H14" i="12"/>
  <c r="G14" i="11"/>
  <c r="H14" i="11"/>
  <c r="G15" i="11"/>
  <c r="H15" i="11"/>
  <c r="G16" i="11"/>
  <c r="H16" i="11"/>
  <c r="G19" i="11"/>
  <c r="H19" i="11"/>
  <c r="G20" i="11"/>
  <c r="H20" i="11"/>
  <c r="G22" i="11"/>
  <c r="H22" i="11"/>
  <c r="G23" i="11"/>
  <c r="H23" i="11"/>
  <c r="A29" i="11"/>
  <c r="B29" i="11"/>
  <c r="E29" i="11"/>
  <c r="H29" i="11"/>
  <c r="I29" i="11"/>
  <c r="A30" i="11"/>
  <c r="B30" i="11"/>
  <c r="E30" i="11"/>
  <c r="H30" i="11"/>
  <c r="I30" i="11"/>
  <c r="A31" i="11"/>
  <c r="B31" i="11"/>
  <c r="H31" i="11"/>
  <c r="I31" i="11"/>
  <c r="A34" i="11"/>
  <c r="B34" i="11"/>
  <c r="H34" i="11"/>
  <c r="I34" i="11"/>
  <c r="A35" i="11"/>
  <c r="B35" i="11"/>
  <c r="H35" i="11"/>
  <c r="I35" i="11"/>
  <c r="A37" i="11"/>
  <c r="B37" i="11"/>
  <c r="H37" i="11"/>
  <c r="I37" i="11"/>
  <c r="A38" i="11"/>
  <c r="B38" i="11"/>
  <c r="H38" i="11"/>
  <c r="I38" i="11"/>
  <c r="B38" i="10"/>
  <c r="H38" i="10"/>
  <c r="I38" i="10"/>
  <c r="A38" i="10"/>
  <c r="B37" i="10"/>
  <c r="H37" i="10"/>
  <c r="I37" i="10"/>
  <c r="A37" i="10"/>
  <c r="B35" i="10"/>
  <c r="H35" i="10"/>
  <c r="I35" i="10"/>
  <c r="A35" i="10"/>
  <c r="B34" i="10"/>
  <c r="H34" i="10"/>
  <c r="I34" i="10"/>
  <c r="A34" i="10"/>
  <c r="B31" i="10"/>
  <c r="H31" i="10"/>
  <c r="I31" i="10"/>
  <c r="A31" i="10"/>
  <c r="B30" i="10"/>
  <c r="E30" i="10"/>
  <c r="H30" i="10"/>
  <c r="I30" i="10"/>
  <c r="A30" i="10"/>
  <c r="B29" i="10"/>
  <c r="E29" i="10"/>
  <c r="H29" i="10"/>
  <c r="I29" i="10"/>
  <c r="A29" i="10"/>
  <c r="G23" i="10"/>
  <c r="H23" i="10"/>
  <c r="G22" i="10"/>
  <c r="H22" i="10"/>
  <c r="G20" i="10"/>
  <c r="H20" i="10"/>
  <c r="G19" i="10"/>
  <c r="H19" i="10"/>
  <c r="G16" i="10"/>
  <c r="H16" i="10"/>
  <c r="G15" i="10"/>
  <c r="H15" i="10"/>
  <c r="G14" i="10"/>
  <c r="H14" i="10"/>
  <c r="B38" i="9"/>
  <c r="H38" i="9"/>
  <c r="I38" i="9"/>
  <c r="A38" i="9"/>
  <c r="B37" i="9"/>
  <c r="H37" i="9"/>
  <c r="I37" i="9"/>
  <c r="A37" i="9"/>
  <c r="B35" i="9"/>
  <c r="H35" i="9"/>
  <c r="I35" i="9"/>
  <c r="A35" i="9"/>
  <c r="B34" i="9"/>
  <c r="H34" i="9"/>
  <c r="I34" i="9"/>
  <c r="A34" i="9"/>
  <c r="B31" i="9"/>
  <c r="H31" i="9"/>
  <c r="I31" i="9"/>
  <c r="A31" i="9"/>
  <c r="B30" i="9"/>
  <c r="E30" i="9"/>
  <c r="H30" i="9"/>
  <c r="I30" i="9"/>
  <c r="A30" i="9"/>
  <c r="B29" i="9"/>
  <c r="E29" i="9"/>
  <c r="H29" i="9"/>
  <c r="I29" i="9"/>
  <c r="A29" i="9"/>
  <c r="G23" i="9"/>
  <c r="H23" i="9"/>
  <c r="G22" i="9"/>
  <c r="H22" i="9"/>
  <c r="G20" i="9"/>
  <c r="H20" i="9"/>
  <c r="G19" i="9"/>
  <c r="H19" i="9"/>
  <c r="G16" i="9"/>
  <c r="H16" i="9"/>
  <c r="G15" i="9"/>
  <c r="H15" i="9"/>
  <c r="G14" i="9"/>
  <c r="H14" i="9"/>
  <c r="G14" i="3"/>
  <c r="H14" i="3"/>
  <c r="G15" i="3"/>
  <c r="H15" i="3"/>
  <c r="G16" i="3"/>
  <c r="H16" i="3"/>
  <c r="G19" i="3"/>
  <c r="H19" i="3"/>
  <c r="G20" i="3"/>
  <c r="H20" i="3"/>
  <c r="G22" i="3"/>
  <c r="H22" i="3"/>
  <c r="G23" i="3"/>
  <c r="H23" i="3"/>
  <c r="A29" i="3"/>
  <c r="B29" i="3"/>
  <c r="E29" i="3"/>
  <c r="H29" i="3"/>
  <c r="I29" i="3"/>
  <c r="A30" i="3"/>
  <c r="B30" i="3"/>
  <c r="E30" i="3"/>
  <c r="H30" i="3"/>
  <c r="I30" i="3"/>
  <c r="A31" i="3"/>
  <c r="B31" i="3"/>
  <c r="H31" i="3"/>
  <c r="I31" i="3"/>
  <c r="A34" i="3"/>
  <c r="B34" i="3"/>
  <c r="H34" i="3"/>
  <c r="I34" i="3"/>
  <c r="A35" i="3"/>
  <c r="B35" i="3"/>
  <c r="H35" i="3"/>
  <c r="I35" i="3"/>
  <c r="A37" i="3"/>
  <c r="B37" i="3"/>
  <c r="H37" i="3"/>
  <c r="I37" i="3"/>
  <c r="A38" i="3"/>
  <c r="B38" i="3"/>
  <c r="H38" i="3"/>
  <c r="I38" i="3"/>
  <c r="B38" i="29"/>
  <c r="H38" i="29"/>
  <c r="I38" i="29"/>
  <c r="A38" i="29"/>
  <c r="B37" i="29"/>
  <c r="H37" i="29"/>
  <c r="I37" i="29"/>
  <c r="A37" i="29"/>
  <c r="B35" i="29"/>
  <c r="H35" i="29"/>
  <c r="I35" i="29"/>
  <c r="A35" i="29"/>
  <c r="B34" i="29"/>
  <c r="H34" i="29"/>
  <c r="I34" i="29"/>
  <c r="A34" i="29"/>
  <c r="B31" i="29"/>
  <c r="H31" i="29"/>
  <c r="I31" i="29"/>
  <c r="A31" i="29"/>
  <c r="B30" i="29"/>
  <c r="E30" i="29"/>
  <c r="H30" i="29"/>
  <c r="I30" i="29"/>
  <c r="A30" i="29"/>
  <c r="B29" i="29"/>
  <c r="E29" i="29"/>
  <c r="H29" i="29"/>
  <c r="I29" i="29"/>
  <c r="A29" i="29"/>
  <c r="G23" i="29"/>
  <c r="H23" i="29"/>
  <c r="G22" i="29"/>
  <c r="H22" i="29"/>
  <c r="G20" i="29"/>
  <c r="H20" i="29"/>
  <c r="G19" i="29"/>
  <c r="H19" i="29"/>
  <c r="G16" i="29"/>
  <c r="H16" i="29"/>
  <c r="G15" i="29"/>
  <c r="H15" i="29"/>
  <c r="G14" i="29"/>
  <c r="H14" i="29"/>
  <c r="B38" i="26"/>
  <c r="H38" i="26"/>
  <c r="I38" i="26"/>
  <c r="A38" i="26"/>
  <c r="B37" i="26"/>
  <c r="H37" i="26"/>
  <c r="I37" i="26"/>
  <c r="A37" i="26"/>
  <c r="B35" i="26"/>
  <c r="H35" i="26"/>
  <c r="I35" i="26"/>
  <c r="A35" i="26"/>
  <c r="B34" i="26"/>
  <c r="H34" i="26"/>
  <c r="I34" i="26"/>
  <c r="A34" i="26"/>
  <c r="B31" i="26"/>
  <c r="H31" i="26"/>
  <c r="I31" i="26"/>
  <c r="A31" i="26"/>
  <c r="B30" i="26"/>
  <c r="E30" i="26"/>
  <c r="H30" i="26"/>
  <c r="I30" i="26"/>
  <c r="A30" i="26"/>
  <c r="B29" i="26"/>
  <c r="E29" i="26"/>
  <c r="H29" i="26"/>
  <c r="I29" i="26"/>
  <c r="A29" i="26"/>
  <c r="G23" i="26"/>
  <c r="H23" i="26"/>
  <c r="G22" i="26"/>
  <c r="H22" i="26"/>
  <c r="G20" i="26"/>
  <c r="H20" i="26"/>
  <c r="G19" i="26"/>
  <c r="H19" i="26"/>
  <c r="G16" i="26"/>
  <c r="H16" i="26"/>
  <c r="G15" i="26"/>
  <c r="H15" i="26"/>
  <c r="G14" i="26"/>
  <c r="H14" i="26"/>
  <c r="B38" i="8"/>
  <c r="H38" i="8"/>
  <c r="I38" i="8"/>
  <c r="A38" i="8"/>
  <c r="B37" i="8"/>
  <c r="H37" i="8"/>
  <c r="I37" i="8"/>
  <c r="A37" i="8"/>
  <c r="B35" i="8"/>
  <c r="H35" i="8"/>
  <c r="I35" i="8"/>
  <c r="A35" i="8"/>
  <c r="B34" i="8"/>
  <c r="H34" i="8"/>
  <c r="I34" i="8"/>
  <c r="A34" i="8"/>
  <c r="B31" i="8"/>
  <c r="H31" i="8"/>
  <c r="I31" i="8"/>
  <c r="A31" i="8"/>
  <c r="B30" i="8"/>
  <c r="E30" i="8"/>
  <c r="H30" i="8"/>
  <c r="I30" i="8"/>
  <c r="A30" i="8"/>
  <c r="B29" i="8"/>
  <c r="E29" i="8"/>
  <c r="H29" i="8"/>
  <c r="I29" i="8"/>
  <c r="A29" i="8"/>
  <c r="G23" i="8"/>
  <c r="H23" i="8"/>
  <c r="G22" i="8"/>
  <c r="H22" i="8"/>
  <c r="G20" i="8"/>
  <c r="H20" i="8"/>
  <c r="G19" i="8"/>
  <c r="H19" i="8"/>
  <c r="G16" i="8"/>
  <c r="H16" i="8"/>
  <c r="G15" i="8"/>
  <c r="H15" i="8"/>
  <c r="G14" i="8"/>
  <c r="H14" i="8"/>
  <c r="B38" i="4"/>
  <c r="H38" i="4"/>
  <c r="I38" i="4"/>
  <c r="A38" i="4"/>
  <c r="B37" i="4"/>
  <c r="H37" i="4"/>
  <c r="I37" i="4"/>
  <c r="A37" i="4"/>
  <c r="B35" i="4"/>
  <c r="H35" i="4"/>
  <c r="I35" i="4"/>
  <c r="A35" i="4"/>
  <c r="B34" i="4"/>
  <c r="H34" i="4"/>
  <c r="I34" i="4"/>
  <c r="A34" i="4"/>
  <c r="B31" i="4"/>
  <c r="H31" i="4"/>
  <c r="I31" i="4"/>
  <c r="A31" i="4"/>
  <c r="B30" i="4"/>
  <c r="E30" i="4"/>
  <c r="H30" i="4"/>
  <c r="I30" i="4"/>
  <c r="A30" i="4"/>
  <c r="B29" i="4"/>
  <c r="E29" i="4"/>
  <c r="H29" i="4"/>
  <c r="I29" i="4"/>
  <c r="A29" i="4"/>
  <c r="G23" i="4"/>
  <c r="H23" i="4"/>
  <c r="G22" i="4"/>
  <c r="H22" i="4"/>
  <c r="G20" i="4"/>
  <c r="H20" i="4"/>
  <c r="G19" i="4"/>
  <c r="H19" i="4"/>
  <c r="G16" i="4"/>
  <c r="H16" i="4"/>
  <c r="G15" i="4"/>
  <c r="H15" i="4"/>
  <c r="G14" i="4"/>
  <c r="H14" i="4"/>
  <c r="B38" i="7"/>
  <c r="H38" i="7"/>
  <c r="I38" i="7"/>
  <c r="A38" i="7"/>
  <c r="B37" i="7"/>
  <c r="H37" i="7"/>
  <c r="I37" i="7"/>
  <c r="A37" i="7"/>
  <c r="B35" i="7"/>
  <c r="H35" i="7"/>
  <c r="I35" i="7"/>
  <c r="A35" i="7"/>
  <c r="B34" i="7"/>
  <c r="H34" i="7"/>
  <c r="I34" i="7"/>
  <c r="A34" i="7"/>
  <c r="B31" i="7"/>
  <c r="H31" i="7"/>
  <c r="I31" i="7"/>
  <c r="A31" i="7"/>
  <c r="B30" i="7"/>
  <c r="E30" i="7"/>
  <c r="H30" i="7"/>
  <c r="I30" i="7"/>
  <c r="A30" i="7"/>
  <c r="B29" i="7"/>
  <c r="E29" i="7"/>
  <c r="H29" i="7"/>
  <c r="I29" i="7"/>
  <c r="A29" i="7"/>
  <c r="G23" i="7"/>
  <c r="H23" i="7"/>
  <c r="G22" i="7"/>
  <c r="H22" i="7"/>
  <c r="G20" i="7"/>
  <c r="H20" i="7"/>
  <c r="G19" i="7"/>
  <c r="H19" i="7"/>
  <c r="G16" i="7"/>
  <c r="H16" i="7"/>
  <c r="G15" i="7"/>
  <c r="H15" i="7"/>
  <c r="G14" i="7"/>
  <c r="H14" i="7"/>
  <c r="B38" i="25"/>
  <c r="H38" i="25"/>
  <c r="I38" i="25"/>
  <c r="A38" i="25"/>
  <c r="B37" i="25"/>
  <c r="H37" i="25"/>
  <c r="I37" i="25"/>
  <c r="A37" i="25"/>
  <c r="B35" i="25"/>
  <c r="H35" i="25"/>
  <c r="I35" i="25"/>
  <c r="A35" i="25"/>
  <c r="B34" i="25"/>
  <c r="H34" i="25"/>
  <c r="I34" i="25"/>
  <c r="A34" i="25"/>
  <c r="B31" i="25"/>
  <c r="H31" i="25"/>
  <c r="I31" i="25"/>
  <c r="A31" i="25"/>
  <c r="B30" i="25"/>
  <c r="E30" i="25"/>
  <c r="H30" i="25"/>
  <c r="I30" i="25"/>
  <c r="A30" i="25"/>
  <c r="B29" i="25"/>
  <c r="E29" i="25"/>
  <c r="H29" i="25"/>
  <c r="I29" i="25"/>
  <c r="A29" i="25"/>
  <c r="G23" i="25"/>
  <c r="H23" i="25"/>
  <c r="G22" i="25"/>
  <c r="H22" i="25"/>
  <c r="G20" i="25"/>
  <c r="H20" i="25"/>
  <c r="G19" i="25"/>
  <c r="H19" i="25"/>
  <c r="G16" i="25"/>
  <c r="H16" i="25"/>
  <c r="G15" i="25"/>
  <c r="H15" i="25"/>
  <c r="G14" i="25"/>
  <c r="H14" i="25"/>
  <c r="B38" i="18"/>
  <c r="H38" i="18"/>
  <c r="I38" i="18"/>
  <c r="A38" i="18"/>
  <c r="B37" i="18"/>
  <c r="H37" i="18"/>
  <c r="I37" i="18"/>
  <c r="A37" i="18"/>
  <c r="B35" i="18"/>
  <c r="H35" i="18"/>
  <c r="I35" i="18"/>
  <c r="A35" i="18"/>
  <c r="B34" i="18"/>
  <c r="H34" i="18"/>
  <c r="I34" i="18"/>
  <c r="A34" i="18"/>
  <c r="B31" i="18"/>
  <c r="H31" i="18"/>
  <c r="I31" i="18"/>
  <c r="A31" i="18"/>
  <c r="B30" i="18"/>
  <c r="E30" i="18"/>
  <c r="H30" i="18"/>
  <c r="I30" i="18"/>
  <c r="A30" i="18"/>
  <c r="B29" i="18"/>
  <c r="E29" i="18"/>
  <c r="H29" i="18"/>
  <c r="I29" i="18"/>
  <c r="A29" i="18"/>
  <c r="G23" i="18"/>
  <c r="H23" i="18"/>
  <c r="G22" i="18"/>
  <c r="H22" i="18"/>
  <c r="G20" i="18"/>
  <c r="H20" i="18"/>
  <c r="G19" i="18"/>
  <c r="H19" i="18"/>
  <c r="G16" i="18"/>
  <c r="H16" i="18"/>
  <c r="G15" i="18"/>
  <c r="H15" i="18"/>
  <c r="G14" i="18"/>
  <c r="H14" i="18"/>
  <c r="B38" i="2"/>
  <c r="H38" i="2"/>
  <c r="I38" i="2"/>
  <c r="A38" i="2"/>
  <c r="B37" i="2"/>
  <c r="H37" i="2"/>
  <c r="I37" i="2"/>
  <c r="A37" i="2"/>
  <c r="B35" i="2"/>
  <c r="H35" i="2"/>
  <c r="I35" i="2"/>
  <c r="A35" i="2"/>
  <c r="B34" i="2"/>
  <c r="H34" i="2"/>
  <c r="I34" i="2"/>
  <c r="A34" i="2"/>
  <c r="B16" i="2"/>
  <c r="B31" i="2"/>
  <c r="C31" i="2"/>
  <c r="F31" i="2"/>
  <c r="G31" i="2"/>
  <c r="H31" i="2"/>
  <c r="I31" i="2"/>
  <c r="A31" i="2"/>
  <c r="B30" i="2"/>
  <c r="E30" i="2"/>
  <c r="H30" i="2"/>
  <c r="I30" i="2"/>
  <c r="A30" i="2"/>
  <c r="B29" i="2"/>
  <c r="E29" i="2"/>
  <c r="H29" i="2"/>
  <c r="I29" i="2"/>
  <c r="A29" i="2"/>
  <c r="G23" i="2"/>
  <c r="H23" i="2"/>
  <c r="G22" i="2"/>
  <c r="H22" i="2"/>
  <c r="G20" i="2"/>
  <c r="H20" i="2"/>
  <c r="G19" i="2"/>
  <c r="H19" i="2"/>
  <c r="E16" i="2"/>
  <c r="F16" i="2"/>
  <c r="G16" i="2"/>
  <c r="H16" i="2"/>
  <c r="G15" i="2"/>
  <c r="H15" i="2"/>
  <c r="G14" i="2"/>
  <c r="H14" i="2"/>
  <c r="B38" i="6"/>
  <c r="H38" i="6"/>
  <c r="I38" i="6"/>
  <c r="A38" i="6"/>
  <c r="B37" i="6"/>
  <c r="H37" i="6"/>
  <c r="I37" i="6"/>
  <c r="A37" i="6"/>
  <c r="B35" i="6"/>
  <c r="H35" i="6"/>
  <c r="I35" i="6"/>
  <c r="A35" i="6"/>
  <c r="B34" i="6"/>
  <c r="H34" i="6"/>
  <c r="I34" i="6"/>
  <c r="A34" i="6"/>
  <c r="B31" i="6"/>
  <c r="H31" i="6"/>
  <c r="I31" i="6"/>
  <c r="A31" i="6"/>
  <c r="B30" i="6"/>
  <c r="E30" i="6"/>
  <c r="H30" i="6"/>
  <c r="I30" i="6"/>
  <c r="A30" i="6"/>
  <c r="B29" i="6"/>
  <c r="E29" i="6"/>
  <c r="H29" i="6"/>
  <c r="I29" i="6"/>
  <c r="A29" i="6"/>
  <c r="G23" i="6"/>
  <c r="H23" i="6"/>
  <c r="G22" i="6"/>
  <c r="H22" i="6"/>
  <c r="G20" i="6"/>
  <c r="H20" i="6"/>
  <c r="G19" i="6"/>
  <c r="H19" i="6"/>
  <c r="G16" i="6"/>
  <c r="H16" i="6"/>
  <c r="G15" i="6"/>
  <c r="H15" i="6"/>
  <c r="G14" i="6"/>
  <c r="H14" i="6"/>
  <c r="B38" i="17"/>
  <c r="H38" i="17"/>
  <c r="I38" i="17"/>
  <c r="A38" i="17"/>
  <c r="B37" i="17"/>
  <c r="H37" i="17"/>
  <c r="I37" i="17"/>
  <c r="A37" i="17"/>
  <c r="B35" i="17"/>
  <c r="H35" i="17"/>
  <c r="I35" i="17"/>
  <c r="A35" i="17"/>
  <c r="B34" i="17"/>
  <c r="H34" i="17"/>
  <c r="I34" i="17"/>
  <c r="A34" i="17"/>
  <c r="B31" i="17"/>
  <c r="H31" i="17"/>
  <c r="I31" i="17"/>
  <c r="A31" i="17"/>
  <c r="B30" i="17"/>
  <c r="E30" i="17"/>
  <c r="H30" i="17"/>
  <c r="I30" i="17"/>
  <c r="A30" i="17"/>
  <c r="B29" i="17"/>
  <c r="E29" i="17"/>
  <c r="H29" i="17"/>
  <c r="I29" i="17"/>
  <c r="A29" i="17"/>
  <c r="G23" i="17"/>
  <c r="H23" i="17"/>
  <c r="G22" i="17"/>
  <c r="H22" i="17"/>
  <c r="G20" i="17"/>
  <c r="H20" i="17"/>
  <c r="G19" i="17"/>
  <c r="H19" i="17"/>
  <c r="G16" i="17"/>
  <c r="H16" i="17"/>
  <c r="G15" i="17"/>
  <c r="H15" i="17"/>
  <c r="G14" i="17"/>
  <c r="H14" i="17"/>
  <c r="B38" i="5"/>
  <c r="H38" i="5"/>
  <c r="I38" i="5"/>
  <c r="A38" i="5"/>
  <c r="B37" i="5"/>
  <c r="H37" i="5"/>
  <c r="I37" i="5"/>
  <c r="A37" i="5"/>
  <c r="B35" i="5"/>
  <c r="H35" i="5"/>
  <c r="I35" i="5"/>
  <c r="A35" i="5"/>
  <c r="B34" i="5"/>
  <c r="H34" i="5"/>
  <c r="I34" i="5"/>
  <c r="A34" i="5"/>
  <c r="B31" i="5"/>
  <c r="H31" i="5"/>
  <c r="I31" i="5"/>
  <c r="A31" i="5"/>
  <c r="B30" i="5"/>
  <c r="E30" i="5"/>
  <c r="H30" i="5"/>
  <c r="I30" i="5"/>
  <c r="A30" i="5"/>
  <c r="B29" i="5"/>
  <c r="E29" i="5"/>
  <c r="H29" i="5"/>
  <c r="I29" i="5"/>
  <c r="A29" i="5"/>
  <c r="G23" i="5"/>
  <c r="H23" i="5"/>
  <c r="G22" i="5"/>
  <c r="H22" i="5"/>
  <c r="G20" i="5"/>
  <c r="H20" i="5"/>
  <c r="G19" i="5"/>
  <c r="H19" i="5"/>
  <c r="G16" i="5"/>
  <c r="H16" i="5"/>
  <c r="G15" i="5"/>
  <c r="H15" i="5"/>
  <c r="G14" i="5"/>
  <c r="H14" i="5"/>
  <c r="B38" i="13"/>
  <c r="H38" i="13"/>
  <c r="I38" i="13"/>
  <c r="A38" i="13"/>
  <c r="B37" i="13"/>
  <c r="H37" i="13"/>
  <c r="I37" i="13"/>
  <c r="A37" i="13"/>
  <c r="B35" i="13"/>
  <c r="H35" i="13"/>
  <c r="I35" i="13"/>
  <c r="A35" i="13"/>
  <c r="B34" i="13"/>
  <c r="H34" i="13"/>
  <c r="I34" i="13"/>
  <c r="A34" i="13"/>
  <c r="B31" i="13"/>
  <c r="H31" i="13"/>
  <c r="I31" i="13"/>
  <c r="A31" i="13"/>
  <c r="B30" i="13"/>
  <c r="E30" i="13"/>
  <c r="H30" i="13"/>
  <c r="I30" i="13"/>
  <c r="A30" i="13"/>
  <c r="B29" i="13"/>
  <c r="E29" i="13"/>
  <c r="H29" i="13"/>
  <c r="I29" i="13"/>
  <c r="A29" i="13"/>
  <c r="G23" i="13"/>
  <c r="H23" i="13"/>
  <c r="G22" i="13"/>
  <c r="H22" i="13"/>
  <c r="G20" i="13"/>
  <c r="H20" i="13"/>
  <c r="G19" i="13"/>
  <c r="H19" i="13"/>
  <c r="G16" i="13"/>
  <c r="H16" i="13"/>
  <c r="G15" i="13"/>
  <c r="H15" i="13"/>
  <c r="G14" i="13"/>
  <c r="H14" i="13"/>
  <c r="B38" i="20"/>
  <c r="H38" i="20"/>
  <c r="I38" i="20"/>
  <c r="A38" i="20"/>
  <c r="B37" i="20"/>
  <c r="H37" i="20"/>
  <c r="I37" i="20"/>
  <c r="A37" i="20"/>
  <c r="B35" i="20"/>
  <c r="H35" i="20"/>
  <c r="I35" i="20"/>
  <c r="A35" i="20"/>
  <c r="B34" i="20"/>
  <c r="H34" i="20"/>
  <c r="I34" i="20"/>
  <c r="A34" i="20"/>
  <c r="B31" i="20"/>
  <c r="H31" i="20"/>
  <c r="I31" i="20"/>
  <c r="A31" i="20"/>
  <c r="E30" i="20"/>
  <c r="B30" i="20"/>
  <c r="H30" i="20"/>
  <c r="I30" i="20"/>
  <c r="A30" i="20"/>
  <c r="E29" i="20"/>
  <c r="B29" i="20"/>
  <c r="A29" i="20"/>
  <c r="G23" i="20"/>
  <c r="H23" i="20"/>
  <c r="G22" i="20"/>
  <c r="H22" i="20"/>
  <c r="G20" i="20"/>
  <c r="H20" i="20"/>
  <c r="G19" i="20"/>
  <c r="H19" i="20"/>
  <c r="G16" i="20"/>
  <c r="H16" i="20"/>
  <c r="G15" i="20"/>
  <c r="H15" i="20"/>
  <c r="G14" i="20"/>
  <c r="H14" i="20"/>
  <c r="H29" i="20"/>
  <c r="I29" i="20"/>
</calcChain>
</file>

<file path=xl/sharedStrings.xml><?xml version="1.0" encoding="utf-8"?>
<sst xmlns="http://schemas.openxmlformats.org/spreadsheetml/2006/main" count="1273" uniqueCount="59">
  <si>
    <t>EXHIBIT B</t>
  </si>
  <si>
    <t>THE FLORIDA COLLEGE SYSTEM</t>
  </si>
  <si>
    <t>COLLEGE OPERATING BUDGET</t>
  </si>
  <si>
    <t xml:space="preserve">FALL 2020-21 STUDENT TUITION AND FEE RATES AND BLOCK TUITION </t>
  </si>
  <si>
    <t>(UPPER AND LOWER LEVELS)</t>
  </si>
  <si>
    <t>COLLEGE:</t>
  </si>
  <si>
    <t>Eastern Florida State College</t>
  </si>
  <si>
    <t>RESIDENT STUDENTS</t>
  </si>
  <si>
    <t>TUITION AND FEES PER CREDIT HOUR &amp; BLOCK TUITION</t>
  </si>
  <si>
    <t>PROGRAMS</t>
  </si>
  <si>
    <t>TUITION</t>
  </si>
  <si>
    <t>STUDENT FINANCIAL AID FEE (1)</t>
  </si>
  <si>
    <t>STUDENT ACTIVITY FEE (1)</t>
  </si>
  <si>
    <t>CAPITAL IMPROVEMENT FEE (1)</t>
  </si>
  <si>
    <t>TECHNOLOGY FEE (1)</t>
  </si>
  <si>
    <t>TOTAL</t>
  </si>
  <si>
    <t>TUITION AND FEES FOR ACADEMIC YEAR (30 HOURS)</t>
  </si>
  <si>
    <t>UPPER LEVEL - BACCALAUREATE</t>
  </si>
  <si>
    <t>LOWER LEVEL - CREDIT (A &amp; P, PSV, DEVELOPMENTAL EDUCATION AND EPI)</t>
  </si>
  <si>
    <t>CAREER CERTIFICATE AND APPLIED TECHNOLOGY DIPLOMA</t>
  </si>
  <si>
    <t>BLOCK TUITION</t>
  </si>
  <si>
    <t>BLOCK TUITION PER TERM OR PER HALF YEAR</t>
  </si>
  <si>
    <t>VOCATIONAL PREPARATORY (PER TERM)</t>
  </si>
  <si>
    <t>ADULT GENERAL EDUCATION AND SECONDARY (PER TERM)</t>
  </si>
  <si>
    <t>VOCATIONAL PREPARATORY (PER HALF YEAR)</t>
  </si>
  <si>
    <t>ADULT GENERAL EDUCATION AND SECONDARY (PER HALF YEAR)</t>
  </si>
  <si>
    <t xml:space="preserve">NONRESIDENT STUDENTS    </t>
  </si>
  <si>
    <t>OUT-OF-STATE FEES</t>
  </si>
  <si>
    <t>(1) These Fees Are Not Required</t>
  </si>
  <si>
    <t>Note:   The 2020-21 Fee Audit and Discretionary Fee calculations are provided at the end of the Workbook, to assist the college in verifying that the tuition and fee rates are in compliance with sections 1009.22 and 1009.23, Florida Statutes.</t>
  </si>
  <si>
    <t>Broward College</t>
  </si>
  <si>
    <t>College of Central Florida</t>
  </si>
  <si>
    <t>Chipola College</t>
  </si>
  <si>
    <t>Daytona State College</t>
  </si>
  <si>
    <t>Florida SouthWestern State College</t>
  </si>
  <si>
    <t>Florida State College at Jacksonville</t>
  </si>
  <si>
    <t>College of the Florida Keys</t>
  </si>
  <si>
    <t>Gulf Coast State College</t>
  </si>
  <si>
    <t>Hillsborough Community College</t>
  </si>
  <si>
    <t>Indian River State College</t>
  </si>
  <si>
    <t>Florida Gateway College</t>
  </si>
  <si>
    <t>Lake-Sumter State College</t>
  </si>
  <si>
    <t>State College of Florida, Manatee-Sarasota</t>
  </si>
  <si>
    <t>Miami Dade College</t>
  </si>
  <si>
    <t>North Florida College</t>
  </si>
  <si>
    <t>Northwest Florida State College</t>
  </si>
  <si>
    <t>Palm Beach State College</t>
  </si>
  <si>
    <t xml:space="preserve">FALL 2019-20 STUDENT TUITION AND FEE RATES AND BLOCK TUITION </t>
  </si>
  <si>
    <t>Pasco-Hernando State College</t>
  </si>
  <si>
    <t>Note:   The 2019-20 Fee Audit and Discretionary Fee calculations are provided at the end of the Workbook, to assist the college in verifying that the tuition and fee rates are in compliance with sections 1009.22 and 1009.23, Florida Statutes.</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</si>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</sst>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9">
    <font>
      <sz val="11"/>
      <color theme="1"/>
      <name val="Calibri"/>
      <family val="2"/>
      <scheme val="minor"/>
    </font>
    <font>
      <sz val="12"/>
      <name val="Arial"/>
      <family val="2"/>
    </font>
    <font>
      <b/>
      <sz val="14"/>
      <name val="Calibri"/>
      <family val="2"/>
      <scheme val="minor"/>
    </font>
    <font>
      <sz val="10"/>
      <name val="Arial"/>
      <family val="2"/>
    </font>
    <font>
      <b/>
      <sz val="16"/>
      <name val="Calibri"/>
      <family val="2"/>
      <scheme val="minor"/>
    </font>
    <font>
      <sz val="12"/>
      <name val="Arial"/>
      <family val="2"/>
    </font>
    <font>
      <sz val="12"/>
      <name val="Calibri"/>
      <family val="2"/>
      <scheme val="minor"/>
    </font>
    <font>
      <b/>
      <sz val="20"/>
      <name val="Calibri"/>
      <family val="2"/>
      <scheme val="minor"/>
    </font>
    <font>
      <sz val="12"/>
      <name val="SWISS"/>
    </font>
    <font>
      <sz val="10"/>
      <name val="Calibri"/>
      <family val="2"/>
      <scheme val="minor"/>
    </font>
    <font>
      <sz val="20"/>
      <name val="Calibri"/>
      <family val="2"/>
      <scheme val="minor"/>
    </font>
    <font>
      <sz val="16"/>
      <name val="Calibri"/>
      <family val="2"/>
      <scheme val="minor"/>
    </font>
    <font>
      <b/>
      <sz val="16"/>
      <color theme="4" tint="-0.249977111117893"/>
      <name val="Calibri"/>
      <family val="2"/>
      <scheme val="minor"/>
    </font>
    <font>
      <sz val="16"/>
      <color indexed="8"/>
      <name val="Calibri"/>
      <family val="2"/>
      <scheme val="minor"/>
    </font>
    <font>
      <sz val="16"/>
      <color theme="1"/>
      <name val="Calibri"/>
      <family val="2"/>
      <scheme val="minor"/>
    </font>
    <font>
      <sz val="14"/>
      <name val="Calibri"/>
      <family val="2"/>
      <scheme val="minor"/>
    </font>
    <font>
      <u/>
      <sz val="11"/>
      <color theme="10"/>
      <name val="Calibri"/>
      <family val="2"/>
      <scheme val="minor"/>
    </font>
    <font>
      <u/>
      <sz val="11"/>
      <color theme="11"/>
      <name val="Calibri"/>
      <family val="2"/>
      <scheme val="minor"/>
    </font>
    <font>
      <b/>
      <sz val="16"/>
      <color rgb="FF305496"/>
      <name val="Calibri"/>
    </font>
  </fonts>
  <fills count="5">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lightUp">
        <fgColor auto="1"/>
        <bgColor auto="1"/>
      </patternFill>
    </fill>
  </fills>
  <borders count="22">
    <border>
      <left/>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medium">
        <color auto="1"/>
      </top>
      <bottom style="thin">
        <color theme="1"/>
      </bottom>
      <diagonal/>
    </border>
    <border>
      <left/>
      <right style="medium">
        <color auto="1"/>
      </right>
      <top/>
      <bottom/>
      <diagonal/>
    </border>
    <border>
      <left style="medium">
        <color auto="1"/>
      </left>
      <right style="medium">
        <color auto="1"/>
      </right>
      <top style="thin">
        <color auto="1"/>
      </top>
      <bottom/>
      <diagonal/>
    </border>
    <border>
      <left/>
      <right style="medium">
        <color auto="1"/>
      </right>
      <top style="thin">
        <color auto="1"/>
      </top>
      <bottom/>
      <diagonal/>
    </border>
    <border>
      <left/>
      <right/>
      <top/>
      <bottom style="thin">
        <color rgb="FF000000"/>
      </bottom>
      <diagonal/>
    </border>
  </borders>
  <cellStyleXfs count="68">
    <xf numFmtId="0" fontId="0" fillId="0" borderId="0"/>
    <xf numFmtId="0" fontId="1" fillId="0" borderId="0"/>
    <xf numFmtId="43" fontId="1" fillId="0" borderId="0" applyFont="0" applyFill="0" applyBorder="0" applyAlignment="0" applyProtection="0"/>
    <xf numFmtId="0" fontId="5" fillId="0" borderId="0"/>
    <xf numFmtId="0" fontId="1" fillId="0" borderId="0"/>
    <xf numFmtId="0" fontId="1" fillId="0" borderId="0"/>
    <xf numFmtId="0" fontId="1" fillId="0" borderId="0"/>
    <xf numFmtId="0" fontId="3" fillId="0" borderId="0"/>
    <xf numFmtId="0" fontId="8"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93">
    <xf numFmtId="0" fontId="0" fillId="0" borderId="0" xfId="0"/>
    <xf numFmtId="0" fontId="10" fillId="0" borderId="0" xfId="0" applyFont="1" applyProtection="1"/>
    <xf numFmtId="0" fontId="7" fillId="0" borderId="0" xfId="0" applyFont="1" applyAlignment="1" applyProtection="1"/>
    <xf numFmtId="0" fontId="7" fillId="0" borderId="0" xfId="0" applyFont="1" applyAlignment="1" applyProtection="1">
      <alignment horizontal="left"/>
    </xf>
    <xf numFmtId="0" fontId="11" fillId="0" borderId="0" xfId="0" applyFont="1" applyProtection="1"/>
    <xf numFmtId="0" fontId="4" fillId="0" borderId="0" xfId="0" applyFont="1" applyProtection="1"/>
    <xf numFmtId="37" fontId="4" fillId="0" borderId="0" xfId="0" applyNumberFormat="1" applyFont="1" applyBorder="1" applyAlignment="1" applyProtection="1">
      <alignment horizontal="centerContinuous"/>
    </xf>
    <xf numFmtId="0" fontId="11" fillId="0" borderId="0" xfId="0" applyFont="1" applyBorder="1" applyAlignment="1" applyProtection="1">
      <alignment horizontal="centerContinuous"/>
    </xf>
    <xf numFmtId="0" fontId="4" fillId="0" borderId="2" xfId="0" applyFont="1" applyBorder="1" applyAlignment="1" applyProtection="1">
      <alignment horizontal="center"/>
    </xf>
    <xf numFmtId="0" fontId="4" fillId="3" borderId="3" xfId="0" applyFont="1" applyFill="1" applyBorder="1" applyAlignment="1">
      <alignment horizontal="center" wrapText="1"/>
    </xf>
    <xf numFmtId="0" fontId="4" fillId="3" borderId="13" xfId="0" applyFont="1" applyFill="1" applyBorder="1" applyAlignment="1">
      <alignment horizontal="center" wrapText="1"/>
    </xf>
    <xf numFmtId="0" fontId="4" fillId="3" borderId="12" xfId="0" applyFont="1" applyFill="1" applyBorder="1" applyAlignment="1">
      <alignment horizontal="center" wrapText="1"/>
    </xf>
    <xf numFmtId="0" fontId="11" fillId="0" borderId="0" xfId="0" applyFont="1" applyFill="1" applyProtection="1"/>
    <xf numFmtId="0" fontId="4" fillId="0" borderId="0" xfId="0" applyFont="1" applyFill="1" applyProtection="1"/>
    <xf numFmtId="0" fontId="4" fillId="0" borderId="0" xfId="0" applyFont="1" applyFill="1" applyBorder="1" applyProtection="1"/>
    <xf numFmtId="4" fontId="12" fillId="2" borderId="9" xfId="0" applyNumberFormat="1" applyFont="1" applyFill="1" applyBorder="1" applyProtection="1">
      <protection locked="0"/>
    </xf>
    <xf numFmtId="0" fontId="4" fillId="4" borderId="7" xfId="0" applyFont="1" applyFill="1" applyBorder="1" applyProtection="1"/>
    <xf numFmtId="0" fontId="4" fillId="3" borderId="3" xfId="0" applyFont="1" applyFill="1" applyBorder="1" applyProtection="1"/>
    <xf numFmtId="4" fontId="4" fillId="3" borderId="3" xfId="0" applyNumberFormat="1" applyFont="1" applyFill="1" applyBorder="1" applyProtection="1"/>
    <xf numFmtId="0" fontId="4" fillId="3" borderId="4" xfId="0" applyFont="1" applyFill="1" applyBorder="1" applyProtection="1"/>
    <xf numFmtId="0" fontId="4" fillId="0" borderId="1" xfId="0" applyFont="1" applyBorder="1" applyAlignment="1" applyProtection="1">
      <alignment horizontal="center"/>
    </xf>
    <xf numFmtId="0" fontId="4" fillId="3" borderId="3" xfId="0" applyFont="1" applyFill="1" applyBorder="1" applyAlignment="1" applyProtection="1">
      <alignment horizontal="center" wrapText="1"/>
    </xf>
    <xf numFmtId="0" fontId="4" fillId="4" borderId="3" xfId="0" applyFont="1" applyFill="1" applyBorder="1" applyAlignment="1" applyProtection="1"/>
    <xf numFmtId="0" fontId="4" fillId="4" borderId="5" xfId="0" applyFont="1" applyFill="1" applyBorder="1" applyAlignment="1" applyProtection="1"/>
    <xf numFmtId="4" fontId="12" fillId="2" borderId="19" xfId="0" applyNumberFormat="1" applyFont="1" applyFill="1" applyBorder="1" applyProtection="1">
      <protection locked="0"/>
    </xf>
    <xf numFmtId="0" fontId="4" fillId="4" borderId="7" xfId="0" applyFont="1" applyFill="1" applyBorder="1" applyAlignment="1" applyProtection="1"/>
    <xf numFmtId="0" fontId="4" fillId="3" borderId="12" xfId="0" applyFont="1" applyFill="1" applyBorder="1" applyProtection="1"/>
    <xf numFmtId="4" fontId="12" fillId="2" borderId="8" xfId="0" applyNumberFormat="1" applyFont="1" applyFill="1" applyBorder="1" applyProtection="1">
      <protection locked="0"/>
    </xf>
    <xf numFmtId="0" fontId="4" fillId="4" borderId="4" xfId="0" applyFont="1" applyFill="1" applyBorder="1" applyAlignment="1" applyProtection="1"/>
    <xf numFmtId="4" fontId="12" fillId="2" borderId="11" xfId="0" applyNumberFormat="1" applyFont="1" applyFill="1" applyBorder="1" applyProtection="1">
      <protection locked="0"/>
    </xf>
    <xf numFmtId="4" fontId="11" fillId="0" borderId="0" xfId="0" applyNumberFormat="1" applyFont="1" applyProtection="1"/>
    <xf numFmtId="0" fontId="4" fillId="0" borderId="0" xfId="0" applyFont="1" applyFill="1" applyBorder="1" applyAlignment="1" applyProtection="1"/>
    <xf numFmtId="0" fontId="4" fillId="3" borderId="3" xfId="0" applyFont="1" applyFill="1" applyBorder="1" applyAlignment="1" applyProtection="1">
      <alignment horizontal="center"/>
    </xf>
    <xf numFmtId="4" fontId="13" fillId="0" borderId="8" xfId="0" applyNumberFormat="1" applyFont="1" applyFill="1" applyBorder="1" applyProtection="1"/>
    <xf numFmtId="4" fontId="12" fillId="2" borderId="6" xfId="0" applyNumberFormat="1" applyFont="1" applyFill="1" applyBorder="1" applyProtection="1">
      <protection locked="0"/>
    </xf>
    <xf numFmtId="4" fontId="14" fillId="0" borderId="4" xfId="0" applyNumberFormat="1" applyFont="1" applyBorder="1" applyProtection="1"/>
    <xf numFmtId="4" fontId="13" fillId="0" borderId="6" xfId="0" applyNumberFormat="1" applyFont="1" applyBorder="1" applyProtection="1"/>
    <xf numFmtId="4" fontId="14" fillId="0" borderId="6" xfId="0" applyNumberFormat="1" applyFont="1" applyBorder="1" applyProtection="1"/>
    <xf numFmtId="0" fontId="4" fillId="3" borderId="13" xfId="0" applyFont="1" applyFill="1" applyBorder="1" applyProtection="1"/>
    <xf numFmtId="0" fontId="4" fillId="0" borderId="1" xfId="0" applyFont="1" applyFill="1" applyBorder="1" applyAlignment="1" applyProtection="1">
      <alignment horizontal="center"/>
    </xf>
    <xf numFmtId="0" fontId="4" fillId="3" borderId="3" xfId="0" applyFont="1" applyFill="1" applyBorder="1" applyAlignment="1" applyProtection="1"/>
    <xf numFmtId="4" fontId="14" fillId="0" borderId="8" xfId="0" applyNumberFormat="1" applyFont="1" applyFill="1" applyBorder="1" applyProtection="1"/>
    <xf numFmtId="4" fontId="11" fillId="0" borderId="0" xfId="0" applyNumberFormat="1" applyFont="1" applyFill="1" applyProtection="1"/>
    <xf numFmtId="4" fontId="14" fillId="0" borderId="11" xfId="0" applyNumberFormat="1" applyFont="1" applyFill="1" applyBorder="1" applyProtection="1"/>
    <xf numFmtId="0" fontId="11" fillId="3" borderId="3" xfId="0" applyFont="1" applyFill="1" applyBorder="1" applyProtection="1"/>
    <xf numFmtId="0" fontId="11" fillId="3" borderId="13" xfId="0" applyFont="1" applyFill="1" applyBorder="1" applyProtection="1"/>
    <xf numFmtId="4" fontId="4" fillId="0" borderId="0" xfId="0" applyNumberFormat="1" applyFont="1" applyFill="1" applyProtection="1"/>
    <xf numFmtId="0" fontId="2" fillId="0" borderId="0" xfId="0" applyFont="1" applyProtection="1"/>
    <xf numFmtId="0" fontId="15" fillId="0" borderId="0" xfId="0" applyFont="1" applyProtection="1"/>
    <xf numFmtId="0" fontId="9" fillId="0" borderId="0" xfId="0" applyFont="1" applyProtection="1"/>
    <xf numFmtId="0" fontId="6" fillId="0" borderId="0" xfId="0" applyFont="1" applyProtection="1"/>
    <xf numFmtId="37" fontId="4" fillId="0" borderId="0" xfId="0" applyNumberFormat="1" applyFont="1" applyBorder="1" applyAlignment="1" applyProtection="1">
      <alignment horizontal="center"/>
    </xf>
    <xf numFmtId="0" fontId="11" fillId="0" borderId="0" xfId="0" applyFont="1" applyBorder="1" applyAlignment="1" applyProtection="1">
      <alignment horizontal="center"/>
    </xf>
    <xf numFmtId="0" fontId="7" fillId="0" borderId="0" xfId="0" applyFont="1" applyAlignment="1" applyProtection="1">
      <alignment horizontal="right"/>
    </xf>
    <xf numFmtId="0" fontId="7" fillId="0" borderId="0" xfId="0" applyFont="1" applyAlignment="1" applyProtection="1">
      <alignment horizontal="center"/>
    </xf>
    <xf numFmtId="4" fontId="11" fillId="0" borderId="9" xfId="10" applyNumberFormat="1" applyFont="1" applyBorder="1" applyProtection="1"/>
    <xf numFmtId="4" fontId="11" fillId="0" borderId="17" xfId="10" applyNumberFormat="1" applyFont="1" applyBorder="1" applyProtection="1"/>
    <xf numFmtId="4" fontId="11" fillId="0" borderId="18" xfId="10" applyNumberFormat="1" applyFont="1" applyBorder="1" applyProtection="1"/>
    <xf numFmtId="4" fontId="11" fillId="0" borderId="7" xfId="10" applyNumberFormat="1" applyFont="1" applyBorder="1" applyProtection="1"/>
    <xf numFmtId="4" fontId="11" fillId="0" borderId="10" xfId="10" applyNumberFormat="1" applyFont="1" applyBorder="1" applyProtection="1"/>
    <xf numFmtId="4" fontId="11" fillId="3" borderId="3" xfId="10" applyNumberFormat="1" applyFont="1" applyFill="1" applyBorder="1" applyProtection="1"/>
    <xf numFmtId="4" fontId="11" fillId="3" borderId="13" xfId="10" applyNumberFormat="1" applyFont="1" applyFill="1" applyBorder="1" applyProtection="1"/>
    <xf numFmtId="4" fontId="4" fillId="3" borderId="3" xfId="10" applyNumberFormat="1" applyFont="1" applyFill="1" applyBorder="1" applyAlignment="1" applyProtection="1">
      <alignment horizontal="center"/>
    </xf>
    <xf numFmtId="4" fontId="11" fillId="0" borderId="14" xfId="10" applyNumberFormat="1" applyFont="1" applyBorder="1" applyProtection="1"/>
    <xf numFmtId="4" fontId="11" fillId="0" borderId="5" xfId="10" applyNumberFormat="1" applyFont="1" applyBorder="1" applyProtection="1"/>
    <xf numFmtId="4" fontId="11" fillId="0" borderId="20" xfId="10" applyNumberFormat="1" applyFont="1" applyBorder="1" applyProtection="1"/>
    <xf numFmtId="4" fontId="11" fillId="0" borderId="8" xfId="10" applyNumberFormat="1" applyFont="1" applyBorder="1" applyProtection="1"/>
    <xf numFmtId="4" fontId="11" fillId="0" borderId="15" xfId="10" applyNumberFormat="1" applyFont="1" applyBorder="1" applyProtection="1"/>
    <xf numFmtId="4" fontId="11" fillId="0" borderId="11" xfId="10" applyNumberFormat="1" applyFont="1" applyBorder="1" applyProtection="1"/>
    <xf numFmtId="4" fontId="11" fillId="0" borderId="8" xfId="10" applyNumberFormat="1" applyFont="1" applyFill="1" applyBorder="1" applyProtection="1"/>
    <xf numFmtId="4" fontId="11" fillId="0" borderId="15" xfId="10" applyNumberFormat="1" applyFont="1" applyFill="1" applyBorder="1" applyProtection="1"/>
    <xf numFmtId="4" fontId="13" fillId="0" borderId="7" xfId="10" applyNumberFormat="1" applyFont="1" applyBorder="1" applyProtection="1"/>
    <xf numFmtId="4" fontId="11" fillId="0" borderId="9" xfId="10" applyNumberFormat="1" applyFont="1" applyFill="1" applyBorder="1" applyProtection="1"/>
    <xf numFmtId="4" fontId="11" fillId="0" borderId="18" xfId="10" applyNumberFormat="1" applyFont="1" applyFill="1" applyBorder="1" applyProtection="1"/>
    <xf numFmtId="4" fontId="11" fillId="0" borderId="7" xfId="10" applyNumberFormat="1" applyFont="1" applyFill="1" applyBorder="1" applyProtection="1"/>
    <xf numFmtId="4" fontId="11" fillId="0" borderId="10" xfId="10" applyNumberFormat="1" applyFont="1" applyFill="1" applyBorder="1" applyProtection="1"/>
    <xf numFmtId="4" fontId="11" fillId="0" borderId="11" xfId="10" applyNumberFormat="1" applyFont="1" applyFill="1" applyBorder="1" applyProtection="1"/>
    <xf numFmtId="4" fontId="11" fillId="0" borderId="2" xfId="10" applyNumberFormat="1" applyFont="1" applyFill="1" applyBorder="1" applyProtection="1"/>
    <xf numFmtId="0" fontId="18" fillId="4" borderId="7" xfId="0" applyFont="1" applyFill="1" applyBorder="1" applyProtection="1"/>
    <xf numFmtId="4" fontId="18" fillId="2" borderId="9" xfId="0" applyNumberFormat="1" applyFont="1" applyFill="1" applyBorder="1" applyProtection="1">
      <protection locked="0"/>
    </xf>
    <xf numFmtId="4" fontId="18" fillId="2" borderId="6" xfId="0" applyNumberFormat="1" applyFont="1" applyFill="1" applyBorder="1" applyProtection="1">
      <protection locked="0"/>
    </xf>
    <xf numFmtId="4" fontId="18" fillId="2" borderId="19" xfId="0" applyNumberFormat="1" applyFont="1" applyFill="1" applyBorder="1" applyProtection="1">
      <protection locked="0"/>
    </xf>
    <xf numFmtId="4" fontId="18" fillId="2" borderId="16" xfId="0" applyNumberFormat="1" applyFont="1" applyFill="1" applyBorder="1" applyProtection="1">
      <protection locked="0"/>
    </xf>
    <xf numFmtId="0" fontId="4" fillId="0" borderId="0" xfId="0" applyFont="1" applyAlignment="1"/>
    <xf numFmtId="0" fontId="7" fillId="0" borderId="1" xfId="0" applyFont="1" applyFill="1" applyBorder="1" applyAlignment="1">
      <alignment horizontal="center"/>
    </xf>
    <xf numFmtId="0" fontId="10" fillId="0" borderId="21" xfId="0" applyFont="1" applyBorder="1" applyProtection="1"/>
    <xf numFmtId="4" fontId="15" fillId="0" borderId="0" xfId="0" applyNumberFormat="1" applyFont="1" applyAlignment="1" applyProtection="1">
      <alignment horizontal="left" wrapText="1"/>
    </xf>
    <xf numFmtId="0" fontId="4" fillId="0" borderId="0" xfId="0" applyFont="1" applyAlignment="1"/>
    <xf numFmtId="0" fontId="7" fillId="0" borderId="0" xfId="0" applyFont="1" applyAlignment="1">
      <alignment horizontal="center"/>
    </xf>
    <xf numFmtId="0" fontId="7" fillId="0" borderId="1" xfId="0" applyFont="1" applyFill="1" applyBorder="1" applyAlignment="1">
      <alignment horizontal="center"/>
    </xf>
    <xf numFmtId="0" fontId="4" fillId="0" borderId="0" xfId="0" applyFont="1" applyAlignment="1">
      <alignment horizontal="left"/>
    </xf>
    <xf numFmtId="0" fontId="4" fillId="0" borderId="1" xfId="0" applyFont="1" applyBorder="1" applyAlignment="1">
      <alignment horizontal="left"/>
    </xf>
    <xf numFmtId="0" fontId="4" fillId="0" borderId="1" xfId="0" applyFont="1" applyBorder="1" applyAlignment="1"/>
  </cellXfs>
  <cellStyles count="68">
    <cellStyle name="Comma 10" xfId="10"/>
    <cellStyle name="Comma 15" xfId="11"/>
    <cellStyle name="Comma 2" xfId="2"/>
    <cellStyle name="Currency 2 2 2 2" xfId="9"/>
    <cellStyle name="Followed Hyperlink" xfId="33" builtinId="9" hidden="1"/>
    <cellStyle name="Followed Hyperlink" xfId="47" builtinId="9" hidden="1"/>
    <cellStyle name="Followed Hyperlink" xfId="35" builtinId="9" hidden="1"/>
    <cellStyle name="Followed Hyperlink" xfId="17" builtinId="9" hidden="1"/>
    <cellStyle name="Followed Hyperlink" xfId="19" builtinId="9" hidden="1"/>
    <cellStyle name="Followed Hyperlink" xfId="41" builtinId="9" hidden="1"/>
    <cellStyle name="Followed Hyperlink" xfId="23" builtinId="9" hidden="1"/>
    <cellStyle name="Followed Hyperlink" xfId="65" builtinId="9" hidden="1"/>
    <cellStyle name="Followed Hyperlink" xfId="27" builtinId="9" hidden="1"/>
    <cellStyle name="Followed Hyperlink" xfId="29" builtinId="9" hidden="1"/>
    <cellStyle name="Followed Hyperlink" xfId="31" builtinId="9" hidden="1"/>
    <cellStyle name="Followed Hyperlink" xfId="39" builtinId="9" hidden="1"/>
    <cellStyle name="Followed Hyperlink" xfId="63" builtinId="9" hidden="1"/>
    <cellStyle name="Followed Hyperlink" xfId="25" builtinId="9" hidden="1"/>
    <cellStyle name="Followed Hyperlink" xfId="13" builtinId="9" hidden="1"/>
    <cellStyle name="Followed Hyperlink" xfId="67" builtinId="9" hidden="1"/>
    <cellStyle name="Followed Hyperlink" xfId="43" builtinId="9" hidden="1"/>
    <cellStyle name="Followed Hyperlink" xfId="45" builtinId="9" hidden="1"/>
    <cellStyle name="Followed Hyperlink" xfId="37" builtinId="9" hidden="1"/>
    <cellStyle name="Followed Hyperlink" xfId="49" builtinId="9" hidden="1"/>
    <cellStyle name="Followed Hyperlink" xfId="51" builtinId="9" hidden="1"/>
    <cellStyle name="Followed Hyperlink" xfId="15" builtinId="9" hidden="1"/>
    <cellStyle name="Followed Hyperlink" xfId="53" builtinId="9" hidden="1"/>
    <cellStyle name="Followed Hyperlink" xfId="55" builtinId="9" hidden="1"/>
    <cellStyle name="Followed Hyperlink" xfId="59" builtinId="9" hidden="1"/>
    <cellStyle name="Followed Hyperlink" xfId="61" builtinId="9" hidden="1"/>
    <cellStyle name="Followed Hyperlink" xfId="21" builtinId="9" hidden="1"/>
    <cellStyle name="Followed Hyperlink" xfId="57" builtinId="9" hidden="1"/>
    <cellStyle name="Hyperlink" xfId="32" builtinId="8" hidden="1"/>
    <cellStyle name="Hyperlink" xfId="28" builtinId="8" hidden="1"/>
    <cellStyle name="Hyperlink" xfId="12" builtinId="8" hidden="1"/>
    <cellStyle name="Hyperlink" xfId="50" builtinId="8" hidden="1"/>
    <cellStyle name="Hyperlink" xfId="18" builtinId="8" hidden="1"/>
    <cellStyle name="Hyperlink" xfId="48" builtinId="8" hidden="1"/>
    <cellStyle name="Hyperlink" xfId="40" builtinId="8" hidden="1"/>
    <cellStyle name="Hyperlink" xfId="64" builtinId="8" hidden="1"/>
    <cellStyle name="Hyperlink" xfId="54" builtinId="8" hidden="1"/>
    <cellStyle name="Hyperlink" xfId="44" builtinId="8" hidden="1"/>
    <cellStyle name="Hyperlink" xfId="20" builtinId="8" hidden="1"/>
    <cellStyle name="Hyperlink" xfId="52" builtinId="8" hidden="1"/>
    <cellStyle name="Hyperlink" xfId="14" builtinId="8" hidden="1"/>
    <cellStyle name="Hyperlink" xfId="26" builtinId="8" hidden="1"/>
    <cellStyle name="Hyperlink" xfId="56" builtinId="8" hidden="1"/>
    <cellStyle name="Hyperlink" xfId="60" builtinId="8" hidden="1"/>
    <cellStyle name="Hyperlink" xfId="34" builtinId="8" hidden="1"/>
    <cellStyle name="Hyperlink" xfId="24" builtinId="8" hidden="1"/>
    <cellStyle name="Hyperlink" xfId="62" builtinId="8" hidden="1"/>
    <cellStyle name="Hyperlink" xfId="36" builtinId="8" hidden="1"/>
    <cellStyle name="Hyperlink" xfId="30" builtinId="8" hidden="1"/>
    <cellStyle name="Hyperlink" xfId="16" builtinId="8" hidden="1"/>
    <cellStyle name="Hyperlink" xfId="46" builtinId="8" hidden="1"/>
    <cellStyle name="Hyperlink" xfId="42" builtinId="8" hidden="1"/>
    <cellStyle name="Hyperlink" xfId="66" builtinId="8" hidden="1"/>
    <cellStyle name="Hyperlink" xfId="38" builtinId="8" hidden="1"/>
    <cellStyle name="Hyperlink" xfId="58" builtinId="8" hidden="1"/>
    <cellStyle name="Hyperlink" xfId="22" builtinId="8" hidden="1"/>
    <cellStyle name="Normal" xfId="0" builtinId="0"/>
    <cellStyle name="Normal 14 2 3" xfId="5"/>
    <cellStyle name="Normal 2" xfId="1"/>
    <cellStyle name="Normal 2 12 2" xfId="7"/>
    <cellStyle name="Normal 2 2 5" xfId="6"/>
    <cellStyle name="Normal 3" xfId="3"/>
    <cellStyle name="Normal 3 5" xfId="8"/>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sharedStrings" Target="sharedStrings.xml"/><Relationship Id="rId61"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2</xdr:col>
      <xdr:colOff>847725</xdr:colOff>
      <xdr:row>9</xdr:row>
      <xdr:rowOff>0</xdr:rowOff>
    </xdr:from>
    <xdr:to>
      <xdr:col>2</xdr:col>
      <xdr:colOff>952500</xdr:colOff>
      <xdr:row>9</xdr:row>
      <xdr:rowOff>222249</xdr:rowOff>
    </xdr:to>
    <xdr:sp macro="" textlink="">
      <xdr:nvSpPr>
        <xdr:cNvPr id="2" name="Text Box 1">
          <a:extLst>
            <a:ext uri="{FF2B5EF4-FFF2-40B4-BE49-F238E27FC236}">
              <a16:creationId xmlns:a16="http://schemas.microsoft.com/office/drawing/2014/main" id="{00000000-0008-0000-0400-0000240F0000}"/>
            </a:ext>
          </a:extLst>
        </xdr:cNvPr>
        <xdr:cNvSpPr txBox="1">
          <a:spLocks noChangeArrowheads="1"/>
        </xdr:cNvSpPr>
      </xdr:nvSpPr>
      <xdr:spPr bwMode="auto">
        <a:xfrm>
          <a:off x="2876550" y="2924175"/>
          <a:ext cx="104775" cy="22224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lorida%20Gateway%20College%202012-2013%20College%20Operating%20Budget%20Forms%20submitted%206-14-20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ottie.sisley\Downloads\Indian%20River%202012-2013%20College%20Operating%20Budget.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Miami%20Dade%202012-2013%20College%20Operating%20Budget.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North%20Florida%202012-2013%20College%20Operating%20Budget.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Northwest%20Florida%202012-2013%20College%20Operating%20Budge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ottie.sisley\Downloads\Palm%20Beach%202012-2013%20College%20Operating%20Budge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ottie.sisley\Downloads\Pasco-Hernando%20CC%202012-2013%20College%20Operating%20Budge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ottie.sisley\Downloads\Polk%202012-2013%20College%20Operating%20Budget.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SJRState%202012-2013%20College%20Operating%20Budget%20Forms%2005242012%20(2).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Saint%20Pete%202012-2013%20College%20Operating%20Budge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ottie.sisley\Downloads\Seminole%202012-2013%20College%20Operating%20Budge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hipola%202012-2013%20College%20Operating%20Budget.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South%20Florida%202012-2013%20College%20Operating%20Budget%20Forms%2006052012.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State%20College%20of%20Florida%20%202012-2013%20College%20Operating%20Budge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ottie.sisley\Downloads\Tallahassee%202012-2013%20College%20Operating%20Budget.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ing%20Copy%20of%202012-2013%20College%20Operating%20Budget%20Forms%2005242012%20(2).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Broward%202010-2011%20Rev062810%20College%20Operating%20Budget%20Forms%20060810.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Brevard%202011-2012%20College%20Operating%20Budget%20Forms%20063011.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South%20Florida%202017-18%20Annual%20College%20Operating%20Budget%20Workbook%20Forms%2006.09.17%20(00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aytona%202012-2013%20College%20Operating%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ottie.sisley\Downloads\Brevard%202012-2013%20College%20Operating%20Budge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lorida%20Keys%202012-2013%20College%20Operating%20Budget%20Boo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ottie.sisley\Downloads\Edison%202012-2013%20College%20Operating%20Budget.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lorida%20State%20College%202012-2013%20College%20Operating%20Budge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ottie.sisley\Downloads\Gulf%20Coast%202012-2013%20College%20Operating%20Budget.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Hillsborough%202012-2013%20College%20Operating%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 val="Sheet1"/>
    </sheetNames>
    <sheetDataSet>
      <sheetData sheetId="0"/>
      <sheetData sheetId="1"/>
      <sheetData sheetId="2"/>
      <sheetData sheetId="3"/>
      <sheetData sheetId="4"/>
      <sheetData sheetId="5"/>
      <sheetData sheetId="6"/>
      <sheetData sheetId="7"/>
      <sheetData sheetId="8"/>
      <sheetData sheetId="9">
        <row r="8">
          <cell r="C8" t="str">
            <v>MIAMI DADE COLLEGE</v>
          </cell>
        </row>
      </sheetData>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ENROLL EXPLANATION"/>
      <sheetName val="FEE AUDIT"/>
      <sheetName val="DISC FEE CAL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8">
          <cell r="C8" t="str">
            <v>NORTHWEST FLORIDA STATE COLLEGE</v>
          </cell>
        </row>
      </sheetData>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sheetData sheetId="1"/>
      <sheetData sheetId="2"/>
      <sheetData sheetId="3"/>
      <sheetData sheetId="4"/>
      <sheetData sheetId="5"/>
      <sheetData sheetId="6"/>
      <sheetData sheetId="7"/>
      <sheetData sheetId="8"/>
      <sheetData sheetId="9">
        <row r="8">
          <cell r="C8" t="str">
            <v>ST. JOHNS RIVER STATE COLLEGE</v>
          </cell>
        </row>
      </sheetData>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8">
          <cell r="C8" t="str">
            <v>ST. PETERSBURG COLLEGE</v>
          </cell>
        </row>
      </sheetData>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sheetData sheetId="1"/>
      <sheetData sheetId="2"/>
      <sheetData sheetId="3"/>
      <sheetData sheetId="4"/>
      <sheetData sheetId="5"/>
      <sheetData sheetId="6"/>
      <sheetData sheetId="7"/>
      <sheetData sheetId="8"/>
      <sheetData sheetId="9">
        <row r="8">
          <cell r="C8" t="str">
            <v>CHIPOLA COLLEGE</v>
          </cell>
        </row>
      </sheetData>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8">
          <cell r="C8" t="str">
            <v>STATE COLLEGE OF FLORIDA, MANATEE-SARASOTA</v>
          </cell>
        </row>
      </sheetData>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0 Changes"/>
      <sheetName val="EXHIBIT A"/>
      <sheetName val="EXHIBIT B"/>
      <sheetName val="EXHIBIT C"/>
      <sheetName val="EXHIBIT C(1)"/>
      <sheetName val="EXHIBIT C(2)"/>
      <sheetName val="EXHIBIT D"/>
      <sheetName val="EXHIBIT E"/>
      <sheetName val="EXHIBIT F"/>
      <sheetName val="EXHIBIT G"/>
      <sheetName val="CKSHEE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2011-2012"/>
      <sheetName val="EXHIBIT A"/>
      <sheetName val="EXHIBIT B"/>
      <sheetName val="EXHIBIT C"/>
      <sheetName val="EXHIBIT C(2)"/>
      <sheetName val="EXHIBIT D"/>
      <sheetName val="EXHIBIT E"/>
      <sheetName val="EXHIBIT F"/>
      <sheetName val="EXHIBIT G"/>
      <sheetName val="CKSHEE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OPERATING BUDGET INSTRUCTIONS"/>
      <sheetName val="VLOOKUP"/>
      <sheetName val="CHECK SHEET"/>
      <sheetName val="EXHIBIT A"/>
      <sheetName val="EXHIBIT B"/>
      <sheetName val="EXHIBIT C"/>
      <sheetName val="EXHIBIT C(2)"/>
      <sheetName val="EXHIBIT D"/>
      <sheetName val="EXHIBIT E"/>
      <sheetName val="EXHIBIT F"/>
      <sheetName val="EXHIBIT G"/>
      <sheetName val="FEE AUDIT - TUITION AND FEES"/>
      <sheetName val="DISCRETIONARY FEE PERCENTA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B6">
            <v>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8">
          <cell r="C8" t="str">
            <v>DAYTONA STATE COLLEGE</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
          <cell r="C8" t="str">
            <v>FLORIDA STATE COLLEGE AT JACKSONVILLE</v>
          </cell>
        </row>
      </sheetData>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hanges"/>
      <sheetName val="EXHIBIT A"/>
      <sheetName val="EXHIBIT B"/>
      <sheetName val="EXHIBIT C"/>
      <sheetName val="EXHIBIT C(2)"/>
      <sheetName val="EXHIBIT D"/>
      <sheetName val="EXHIBIT E"/>
      <sheetName val="EXHIBIT F"/>
      <sheetName val="EXHIBIT G"/>
      <sheetName val="CHECK SHEET"/>
      <sheetName val="FEE AUDIT"/>
      <sheetName val="DISC FEE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
          <cell r="C8" t="str">
            <v>HILLSBOROUGH COMMUNITY COLLEGE</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abSelected="1"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25" customHeight="1">
      <c r="I1" s="53" t="s">
        <v>0</v>
      </c>
      <c r="L1" s="53"/>
      <c r="M1" s="53"/>
      <c r="N1" s="53"/>
      <c r="O1" s="53"/>
      <c r="P1" s="53"/>
      <c r="Q1" s="53"/>
      <c r="R1" s="53"/>
    </row>
    <row r="2" spans="1:18" s="1" customFormat="1" ht="20.25" customHeight="1"/>
    <row r="3" spans="1:18" s="1" customFormat="1" ht="20.25" customHeight="1">
      <c r="A3" s="88" t="s">
        <v>1</v>
      </c>
      <c r="B3" s="88"/>
      <c r="C3" s="88"/>
      <c r="D3" s="88"/>
      <c r="E3" s="88"/>
      <c r="F3" s="88"/>
      <c r="G3" s="88"/>
      <c r="H3" s="88"/>
      <c r="I3" s="88"/>
      <c r="J3" s="2"/>
      <c r="K3" s="2"/>
    </row>
    <row r="4" spans="1:18" s="1" customFormat="1" ht="20.25"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25" customHeight="1">
      <c r="A7" s="54"/>
      <c r="B7" s="54"/>
      <c r="C7" s="54"/>
      <c r="D7" s="54"/>
      <c r="E7" s="54"/>
      <c r="F7" s="54"/>
      <c r="G7" s="54"/>
      <c r="H7" s="54"/>
      <c r="I7" s="54"/>
    </row>
    <row r="8" spans="1:18" s="1" customFormat="1" ht="25.5" customHeight="1" thickBot="1">
      <c r="A8" s="3"/>
      <c r="C8" s="53" t="s">
        <v>5</v>
      </c>
      <c r="D8" s="89" t="s">
        <v>6</v>
      </c>
      <c r="E8" s="89"/>
      <c r="F8" s="89"/>
      <c r="G8" s="89"/>
      <c r="H8" s="89"/>
    </row>
    <row r="9" spans="1:18" s="4" customFormat="1" ht="20.25" customHeight="1"/>
    <row r="10" spans="1:18" s="4" customFormat="1" ht="20.25" customHeight="1">
      <c r="B10" s="5"/>
      <c r="C10" s="5"/>
      <c r="D10" s="5"/>
      <c r="E10" s="6"/>
      <c r="F10" s="7"/>
      <c r="G10" s="7"/>
    </row>
    <row r="11" spans="1:18" s="4" customFormat="1" ht="20.25" customHeight="1">
      <c r="B11" s="90" t="s">
        <v>7</v>
      </c>
      <c r="C11" s="90"/>
      <c r="D11" s="83"/>
      <c r="E11" s="83"/>
    </row>
    <row r="12" spans="1:18" s="4" customFormat="1" ht="20.25"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25" customHeight="1">
      <c r="A14" s="14" t="s">
        <v>17</v>
      </c>
      <c r="B14" s="15">
        <v>91.79</v>
      </c>
      <c r="C14" s="15">
        <v>4.59</v>
      </c>
      <c r="D14" s="15">
        <v>9.18</v>
      </c>
      <c r="E14" s="15">
        <v>18.36</v>
      </c>
      <c r="F14" s="15">
        <v>4.59</v>
      </c>
      <c r="G14" s="55">
        <f>SUM(B14:F14)</f>
        <v>128.51</v>
      </c>
      <c r="H14" s="56">
        <f>G14*30</f>
        <v>3855.2999999999997</v>
      </c>
      <c r="I14" s="12"/>
    </row>
    <row r="15" spans="1:18" s="4" customFormat="1" ht="20.25" customHeight="1">
      <c r="A15" s="5" t="s">
        <v>18</v>
      </c>
      <c r="B15" s="15">
        <v>78.84</v>
      </c>
      <c r="C15" s="15">
        <v>3.46</v>
      </c>
      <c r="D15" s="15">
        <v>7.88</v>
      </c>
      <c r="E15" s="15">
        <v>9.8800000000000008</v>
      </c>
      <c r="F15" s="15">
        <v>3.94</v>
      </c>
      <c r="G15" s="55">
        <f>SUM(B15:F15)</f>
        <v>103.99999999999999</v>
      </c>
      <c r="H15" s="57">
        <f>G15*30</f>
        <v>3119.9999999999995</v>
      </c>
      <c r="I15" s="12"/>
    </row>
    <row r="16" spans="1:18" s="4" customFormat="1" ht="20.25" customHeight="1" thickBot="1">
      <c r="A16" s="13" t="s">
        <v>19</v>
      </c>
      <c r="B16" s="15">
        <f>2.32*30</f>
        <v>69.599999999999994</v>
      </c>
      <c r="C16" s="15">
        <v>0</v>
      </c>
      <c r="D16" s="16"/>
      <c r="E16" s="15">
        <f>0.12*30</f>
        <v>3.5999999999999996</v>
      </c>
      <c r="F16" s="15">
        <f>0.12*30</f>
        <v>3.5999999999999996</v>
      </c>
      <c r="G16" s="58">
        <f>SUM(B16:F16)</f>
        <v>76.799999999999983</v>
      </c>
      <c r="H16" s="59">
        <f>G16*30</f>
        <v>2303.9999999999995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292.63</v>
      </c>
      <c r="D29" s="34">
        <v>19.22</v>
      </c>
      <c r="E29" s="35">
        <f>D14</f>
        <v>9.18</v>
      </c>
      <c r="F29" s="34">
        <v>76.88</v>
      </c>
      <c r="G29" s="34">
        <v>19.22</v>
      </c>
      <c r="H29" s="69">
        <f>SUM(B29:G29)</f>
        <v>508.91999999999996</v>
      </c>
      <c r="I29" s="70">
        <f>H29*30</f>
        <v>15267.599999999999</v>
      </c>
      <c r="J29" s="12"/>
    </row>
    <row r="30" spans="1:11" s="4" customFormat="1" ht="20.100000000000001" customHeight="1">
      <c r="A30" s="5" t="str">
        <f t="shared" si="0"/>
        <v>LOWER LEVEL - CREDIT (A &amp; P, PSV, DEVELOPMENTAL EDUCATION AND EPI)</v>
      </c>
      <c r="B30" s="36">
        <f t="shared" si="0"/>
        <v>78.84</v>
      </c>
      <c r="C30" s="34">
        <v>236.69</v>
      </c>
      <c r="D30" s="34">
        <v>3.46</v>
      </c>
      <c r="E30" s="37">
        <f>D15</f>
        <v>7.88</v>
      </c>
      <c r="F30" s="34">
        <v>63.11</v>
      </c>
      <c r="G30" s="34">
        <v>15.78</v>
      </c>
      <c r="H30" s="55">
        <f>SUM(B30:G30)</f>
        <v>405.75999999999993</v>
      </c>
      <c r="I30" s="57">
        <f>H30*30</f>
        <v>12172.799999999997</v>
      </c>
    </row>
    <row r="31" spans="1:11" s="4" customFormat="1" ht="20.100000000000001" customHeight="1" thickBot="1">
      <c r="A31" s="5" t="str">
        <f t="shared" si="0"/>
        <v>CAREER CERTIFICATE AND APPLIED TECHNOLOGY DIPLOMA</v>
      </c>
      <c r="B31" s="71">
        <f t="shared" si="0"/>
        <v>69.599999999999994</v>
      </c>
      <c r="C31" s="34">
        <f>6.99*30</f>
        <v>209.70000000000002</v>
      </c>
      <c r="D31" s="34">
        <v>0</v>
      </c>
      <c r="E31" s="16"/>
      <c r="F31" s="34">
        <f>0.47*30</f>
        <v>14.1</v>
      </c>
      <c r="G31" s="34">
        <f>0.47*30</f>
        <v>14.1</v>
      </c>
      <c r="H31" s="58">
        <f>SUM(B31:G31)</f>
        <v>307.50000000000006</v>
      </c>
      <c r="I31" s="59">
        <f>H31*30</f>
        <v>9225.0000000000018</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B26:E26"/>
    <mergeCell ref="A3:I3"/>
    <mergeCell ref="A4:I4"/>
    <mergeCell ref="A5:I5"/>
    <mergeCell ref="A6:I6"/>
    <mergeCell ref="D8:H8"/>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25" customHeight="1">
      <c r="I1" s="53" t="s">
        <v>0</v>
      </c>
      <c r="L1" s="53"/>
      <c r="M1" s="53"/>
      <c r="N1" s="53"/>
      <c r="O1" s="53"/>
      <c r="P1" s="53"/>
      <c r="Q1" s="53"/>
      <c r="R1" s="53"/>
    </row>
    <row r="2" spans="1:18" s="1" customFormat="1" ht="20.25" customHeight="1"/>
    <row r="3" spans="1:18" s="1" customFormat="1" ht="20.25" customHeight="1">
      <c r="A3" s="88" t="s">
        <v>1</v>
      </c>
      <c r="B3" s="88"/>
      <c r="C3" s="88"/>
      <c r="D3" s="88"/>
      <c r="E3" s="88"/>
      <c r="F3" s="88"/>
      <c r="G3" s="88"/>
      <c r="H3" s="88"/>
      <c r="I3" s="88"/>
      <c r="J3" s="2"/>
      <c r="K3" s="2"/>
    </row>
    <row r="4" spans="1:18" s="1" customFormat="1" ht="20.25"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25" customHeight="1">
      <c r="A7" s="54"/>
      <c r="B7" s="54"/>
      <c r="C7" s="54"/>
      <c r="D7" s="54"/>
      <c r="E7" s="54"/>
      <c r="F7" s="54"/>
      <c r="G7" s="54"/>
      <c r="H7" s="54"/>
      <c r="I7" s="54"/>
    </row>
    <row r="8" spans="1:18" s="1" customFormat="1" ht="25.5" customHeight="1" thickBot="1">
      <c r="A8" s="3"/>
      <c r="C8" s="53" t="s">
        <v>5</v>
      </c>
      <c r="D8" s="89" t="s">
        <v>38</v>
      </c>
      <c r="E8" s="89"/>
      <c r="F8" s="89"/>
      <c r="G8" s="89"/>
      <c r="H8" s="89"/>
    </row>
    <row r="9" spans="1:18" s="4" customFormat="1" ht="20.25" customHeight="1"/>
    <row r="10" spans="1:18" s="4" customFormat="1" ht="20.25" customHeight="1">
      <c r="B10" s="5"/>
      <c r="C10" s="5"/>
      <c r="D10" s="5"/>
      <c r="E10" s="51"/>
      <c r="F10" s="52"/>
      <c r="G10" s="52"/>
    </row>
    <row r="11" spans="1:18" s="4" customFormat="1" ht="20.25" customHeight="1">
      <c r="B11" s="90" t="s">
        <v>7</v>
      </c>
      <c r="C11" s="90"/>
      <c r="D11" s="83"/>
      <c r="E11" s="83"/>
    </row>
    <row r="12" spans="1:18" s="4" customFormat="1" ht="20.25"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25" customHeight="1">
      <c r="A14" s="14" t="s">
        <v>17</v>
      </c>
      <c r="B14" s="15">
        <v>0</v>
      </c>
      <c r="C14" s="15">
        <v>0</v>
      </c>
      <c r="D14" s="15">
        <v>0</v>
      </c>
      <c r="E14" s="15">
        <v>0</v>
      </c>
      <c r="F14" s="15">
        <v>0</v>
      </c>
      <c r="G14" s="55">
        <f>SUM(B14:F14)</f>
        <v>0</v>
      </c>
      <c r="H14" s="56">
        <f>G14*30</f>
        <v>0</v>
      </c>
      <c r="I14" s="12"/>
    </row>
    <row r="15" spans="1:18" s="4" customFormat="1" ht="20.25" customHeight="1">
      <c r="A15" s="5" t="s">
        <v>18</v>
      </c>
      <c r="B15" s="15">
        <v>80.45</v>
      </c>
      <c r="C15" s="15">
        <v>4.03</v>
      </c>
      <c r="D15" s="15">
        <v>7.23</v>
      </c>
      <c r="E15" s="15">
        <v>8.23</v>
      </c>
      <c r="F15" s="15">
        <v>3.91</v>
      </c>
      <c r="G15" s="55">
        <f>SUM(B15:F15)</f>
        <v>103.85000000000001</v>
      </c>
      <c r="H15" s="57">
        <f>G15*30</f>
        <v>3115.5000000000005</v>
      </c>
      <c r="I15" s="12"/>
    </row>
    <row r="16" spans="1:18" s="4" customFormat="1" ht="20.25" customHeight="1" thickBot="1">
      <c r="A16" s="13" t="s">
        <v>19</v>
      </c>
      <c r="B16" s="15">
        <v>71.510000000000005</v>
      </c>
      <c r="C16" s="15">
        <v>0</v>
      </c>
      <c r="D16" s="16"/>
      <c r="E16" s="15">
        <v>3.57</v>
      </c>
      <c r="F16" s="15">
        <v>3.47</v>
      </c>
      <c r="G16" s="58">
        <f>SUM(B16:F16)</f>
        <v>78.55</v>
      </c>
      <c r="H16" s="59">
        <f>G16*30</f>
        <v>2356.5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30.9</v>
      </c>
      <c r="C20" s="25"/>
      <c r="D20" s="25"/>
      <c r="E20" s="25"/>
      <c r="F20" s="25"/>
      <c r="G20" s="64">
        <f>B20</f>
        <v>30.9</v>
      </c>
      <c r="H20" s="65">
        <f>G20*3</f>
        <v>92.699999999999989</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92" t="s">
        <v>8</v>
      </c>
      <c r="C27" s="92"/>
      <c r="D27" s="92"/>
      <c r="E27" s="92"/>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0</v>
      </c>
      <c r="C29" s="34">
        <v>0</v>
      </c>
      <c r="D29" s="34">
        <v>0</v>
      </c>
      <c r="E29" s="35">
        <f>D14</f>
        <v>0</v>
      </c>
      <c r="F29" s="34">
        <v>0</v>
      </c>
      <c r="G29" s="34">
        <v>0</v>
      </c>
      <c r="H29" s="69">
        <f>SUM(B29:G29)</f>
        <v>0</v>
      </c>
      <c r="I29" s="70">
        <f>H29*30</f>
        <v>0</v>
      </c>
      <c r="J29" s="12"/>
    </row>
    <row r="30" spans="1:11" s="4" customFormat="1" ht="20.100000000000001" customHeight="1">
      <c r="A30" s="5" t="str">
        <f t="shared" si="0"/>
        <v>LOWER LEVEL - CREDIT (A &amp; P, PSV, DEVELOPMENTAL EDUCATION AND EPI)</v>
      </c>
      <c r="B30" s="36">
        <f t="shared" si="0"/>
        <v>80.45</v>
      </c>
      <c r="C30" s="34">
        <v>241.54</v>
      </c>
      <c r="D30" s="34">
        <v>16.100000000000001</v>
      </c>
      <c r="E30" s="37">
        <f>D15</f>
        <v>7.23</v>
      </c>
      <c r="F30" s="34">
        <v>18.12</v>
      </c>
      <c r="G30" s="34">
        <v>15.63</v>
      </c>
      <c r="H30" s="55">
        <f>SUM(B30:G30)</f>
        <v>379.07000000000005</v>
      </c>
      <c r="I30" s="57">
        <f>H30*30</f>
        <v>11372.100000000002</v>
      </c>
    </row>
    <row r="31" spans="1:11" s="4" customFormat="1" ht="20.100000000000001" customHeight="1" thickBot="1">
      <c r="A31" s="5" t="str">
        <f t="shared" si="0"/>
        <v>CAREER CERTIFICATE AND APPLIED TECHNOLOGY DIPLOMA</v>
      </c>
      <c r="B31" s="71">
        <f t="shared" si="0"/>
        <v>71.510000000000005</v>
      </c>
      <c r="C31" s="34">
        <v>214.55</v>
      </c>
      <c r="D31" s="34">
        <v>0</v>
      </c>
      <c r="E31" s="16"/>
      <c r="F31" s="34">
        <v>14.3</v>
      </c>
      <c r="G31" s="34">
        <v>13.89</v>
      </c>
      <c r="H31" s="58">
        <f>SUM(B31:G31)</f>
        <v>314.25</v>
      </c>
      <c r="I31" s="59">
        <f>H31*30</f>
        <v>9427.5</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30.9</v>
      </c>
      <c r="C35" s="25"/>
      <c r="D35" s="25"/>
      <c r="E35" s="25"/>
      <c r="F35" s="25"/>
      <c r="G35" s="25"/>
      <c r="H35" s="74">
        <f>B35</f>
        <v>30.9</v>
      </c>
      <c r="I35" s="75">
        <f>H35*3</f>
        <v>92.699999999999989</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39</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5.39</v>
      </c>
      <c r="E14" s="15">
        <v>10.74</v>
      </c>
      <c r="F14" s="15">
        <v>4.59</v>
      </c>
      <c r="G14" s="55">
        <f>SUM(B14:F14)</f>
        <v>117.10000000000001</v>
      </c>
      <c r="H14" s="56">
        <f>G14*30</f>
        <v>3513.0000000000005</v>
      </c>
      <c r="I14" s="12"/>
    </row>
    <row r="15" spans="1:18" s="4" customFormat="1" ht="20.100000000000001" customHeight="1">
      <c r="A15" s="5" t="s">
        <v>18</v>
      </c>
      <c r="B15" s="15">
        <v>81.209999999999994</v>
      </c>
      <c r="C15" s="15">
        <v>4.0599999999999996</v>
      </c>
      <c r="D15" s="15">
        <v>5</v>
      </c>
      <c r="E15" s="15">
        <v>9.5</v>
      </c>
      <c r="F15" s="15">
        <v>4.0599999999999996</v>
      </c>
      <c r="G15" s="55">
        <f>SUM(B15:F15)</f>
        <v>103.83</v>
      </c>
      <c r="H15" s="57">
        <f>G15*30</f>
        <v>3114.9</v>
      </c>
      <c r="I15" s="12"/>
    </row>
    <row r="16" spans="1:18" s="4" customFormat="1" ht="20.100000000000001" customHeight="1" thickBot="1">
      <c r="A16" s="13" t="s">
        <v>19</v>
      </c>
      <c r="B16" s="15">
        <v>72</v>
      </c>
      <c r="C16" s="15">
        <v>0</v>
      </c>
      <c r="D16" s="16"/>
      <c r="E16" s="15">
        <v>1.2</v>
      </c>
      <c r="F16" s="15">
        <v>3.6</v>
      </c>
      <c r="G16" s="58">
        <f>SUM(B16:F16)</f>
        <v>76.8</v>
      </c>
      <c r="H16" s="59">
        <f>G16*30</f>
        <v>2304</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377.84</v>
      </c>
      <c r="D29" s="34">
        <v>16.329999999999998</v>
      </c>
      <c r="E29" s="35">
        <f>D14</f>
        <v>5.39</v>
      </c>
      <c r="F29" s="34">
        <v>21.22</v>
      </c>
      <c r="G29" s="34">
        <v>23.47</v>
      </c>
      <c r="H29" s="69">
        <f>SUM(B29:G29)</f>
        <v>536.04</v>
      </c>
      <c r="I29" s="70">
        <f>H29*30</f>
        <v>16081.199999999999</v>
      </c>
      <c r="J29" s="12"/>
    </row>
    <row r="30" spans="1:11" s="4" customFormat="1" ht="20.100000000000001" customHeight="1">
      <c r="A30" s="5" t="str">
        <f t="shared" si="0"/>
        <v>LOWER LEVEL - CREDIT (A &amp; P, PSV, DEVELOPMENTAL EDUCATION AND EPI)</v>
      </c>
      <c r="B30" s="36">
        <f t="shared" si="0"/>
        <v>81.209999999999994</v>
      </c>
      <c r="C30" s="34">
        <v>243.78</v>
      </c>
      <c r="D30" s="34">
        <v>16.25</v>
      </c>
      <c r="E30" s="37">
        <f>D15</f>
        <v>5</v>
      </c>
      <c r="F30" s="34">
        <v>28</v>
      </c>
      <c r="G30" s="34">
        <v>16.25</v>
      </c>
      <c r="H30" s="55">
        <f>SUM(B30:G30)</f>
        <v>390.49</v>
      </c>
      <c r="I30" s="57">
        <f>H30*30</f>
        <v>11714.7</v>
      </c>
    </row>
    <row r="31" spans="1:11" s="4" customFormat="1" ht="20.100000000000001" customHeight="1" thickBot="1">
      <c r="A31" s="5" t="str">
        <f t="shared" si="0"/>
        <v>CAREER CERTIFICATE AND APPLIED TECHNOLOGY DIPLOMA</v>
      </c>
      <c r="B31" s="71">
        <f t="shared" si="0"/>
        <v>72</v>
      </c>
      <c r="C31" s="34">
        <v>216</v>
      </c>
      <c r="D31" s="34">
        <v>0</v>
      </c>
      <c r="E31" s="16"/>
      <c r="F31" s="34">
        <v>3.9</v>
      </c>
      <c r="G31" s="34">
        <v>14.4</v>
      </c>
      <c r="H31" s="58">
        <f>SUM(B31:G31)</f>
        <v>306.29999999999995</v>
      </c>
      <c r="I31" s="59">
        <f>H31*30</f>
        <v>9188.9999999999982</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election activeCell="A2" sqref="A2"/>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40</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9.18</v>
      </c>
      <c r="F14" s="15">
        <v>4.59</v>
      </c>
      <c r="G14" s="55">
        <f>SUM(B14:F14)</f>
        <v>119.33000000000001</v>
      </c>
      <c r="H14" s="56">
        <f>G14*30</f>
        <v>3579.9000000000005</v>
      </c>
      <c r="I14" s="12"/>
    </row>
    <row r="15" spans="1:18" s="4" customFormat="1" ht="20.100000000000001" customHeight="1">
      <c r="A15" s="5" t="s">
        <v>18</v>
      </c>
      <c r="B15" s="15">
        <v>78.94</v>
      </c>
      <c r="C15" s="15">
        <v>5.53</v>
      </c>
      <c r="D15" s="15">
        <v>6.25</v>
      </c>
      <c r="E15" s="15">
        <v>7.89</v>
      </c>
      <c r="F15" s="15">
        <v>3.71</v>
      </c>
      <c r="G15" s="55">
        <f>SUM(B15:F15)</f>
        <v>102.32</v>
      </c>
      <c r="H15" s="57">
        <f>G15*30</f>
        <v>3069.6</v>
      </c>
      <c r="I15" s="12"/>
    </row>
    <row r="16" spans="1:18" s="4" customFormat="1" ht="20.100000000000001" customHeight="1" thickBot="1">
      <c r="A16" s="13" t="s">
        <v>19</v>
      </c>
      <c r="B16" s="15">
        <v>69.900000000000006</v>
      </c>
      <c r="C16" s="15">
        <v>6.99</v>
      </c>
      <c r="D16" s="16"/>
      <c r="E16" s="15">
        <v>3.5</v>
      </c>
      <c r="F16" s="15">
        <v>3.5</v>
      </c>
      <c r="G16" s="58">
        <f>SUM(B16:F16)</f>
        <v>83.89</v>
      </c>
      <c r="H16" s="59">
        <f>G16*30</f>
        <v>2516.6999999999998</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18.36</v>
      </c>
      <c r="E29" s="35">
        <f>D14</f>
        <v>9.18</v>
      </c>
      <c r="F29" s="34">
        <v>36.72</v>
      </c>
      <c r="G29" s="34">
        <v>18.36</v>
      </c>
      <c r="H29" s="69">
        <f>SUM(B29:G29)</f>
        <v>449.78000000000009</v>
      </c>
      <c r="I29" s="70">
        <f>H29*30</f>
        <v>13493.400000000003</v>
      </c>
      <c r="J29" s="12"/>
    </row>
    <row r="30" spans="1:11" s="4" customFormat="1" ht="20.100000000000001" customHeight="1">
      <c r="A30" s="5" t="str">
        <f t="shared" si="0"/>
        <v>LOWER LEVEL - CREDIT (A &amp; P, PSV, DEVELOPMENTAL EDUCATION AND EPI)</v>
      </c>
      <c r="B30" s="36">
        <f t="shared" si="0"/>
        <v>78.94</v>
      </c>
      <c r="C30" s="34">
        <v>236.82</v>
      </c>
      <c r="D30" s="34">
        <v>22.1</v>
      </c>
      <c r="E30" s="37">
        <f>D15</f>
        <v>6.25</v>
      </c>
      <c r="F30" s="34">
        <v>31.58</v>
      </c>
      <c r="G30" s="34">
        <v>14.88</v>
      </c>
      <c r="H30" s="55">
        <f>SUM(B30:G30)</f>
        <v>390.57</v>
      </c>
      <c r="I30" s="57">
        <f>H30*30</f>
        <v>11717.1</v>
      </c>
    </row>
    <row r="31" spans="1:11" s="4" customFormat="1" ht="20.100000000000001" customHeight="1" thickBot="1">
      <c r="A31" s="5" t="str">
        <f t="shared" si="0"/>
        <v>CAREER CERTIFICATE AND APPLIED TECHNOLOGY DIPLOMA</v>
      </c>
      <c r="B31" s="71">
        <f t="shared" si="0"/>
        <v>69.900000000000006</v>
      </c>
      <c r="C31" s="34">
        <v>209.7</v>
      </c>
      <c r="D31" s="34">
        <v>27.96</v>
      </c>
      <c r="E31" s="16"/>
      <c r="F31" s="34">
        <v>13.98</v>
      </c>
      <c r="G31" s="34">
        <v>13.98</v>
      </c>
      <c r="H31" s="58">
        <f>SUM(B31:G31)</f>
        <v>335.52000000000004</v>
      </c>
      <c r="I31" s="59">
        <f>H31*30</f>
        <v>10065.6</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B26:E26"/>
    <mergeCell ref="B12:E12"/>
    <mergeCell ref="B27:E27"/>
    <mergeCell ref="A3:I3"/>
    <mergeCell ref="A4:I4"/>
    <mergeCell ref="A5:I5"/>
    <mergeCell ref="A6:I6"/>
    <mergeCell ref="D8:H8"/>
    <mergeCell ref="B11:C11"/>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7" zoomScale="50" zoomScaleNormal="50" zoomScalePageLayoutView="50" workbookViewId="0">
      <selection activeCell="A7" sqref="A7"/>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25" customHeight="1">
      <c r="I1" s="53" t="s">
        <v>0</v>
      </c>
      <c r="L1" s="53"/>
      <c r="M1" s="53"/>
      <c r="N1" s="53"/>
      <c r="O1" s="53"/>
      <c r="P1" s="53"/>
      <c r="Q1" s="53"/>
      <c r="R1" s="53"/>
    </row>
    <row r="2" spans="1:18" s="1" customFormat="1" ht="20.25" customHeight="1"/>
    <row r="3" spans="1:18" s="1" customFormat="1" ht="20.25" customHeight="1">
      <c r="A3" s="88" t="s">
        <v>1</v>
      </c>
      <c r="B3" s="88"/>
      <c r="C3" s="88"/>
      <c r="D3" s="88"/>
      <c r="E3" s="88"/>
      <c r="F3" s="88"/>
      <c r="G3" s="88"/>
      <c r="H3" s="88"/>
      <c r="I3" s="88"/>
      <c r="J3" s="2"/>
      <c r="K3" s="2"/>
    </row>
    <row r="4" spans="1:18" s="1" customFormat="1" ht="20.25"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25" customHeight="1">
      <c r="A7" s="54"/>
      <c r="B7" s="54"/>
      <c r="C7" s="54"/>
      <c r="D7" s="54"/>
      <c r="E7" s="54"/>
      <c r="F7" s="54"/>
      <c r="G7" s="54"/>
      <c r="H7" s="54"/>
      <c r="I7" s="54"/>
    </row>
    <row r="8" spans="1:18" s="1" customFormat="1" ht="25.5" customHeight="1" thickBot="1">
      <c r="A8" s="3"/>
      <c r="C8" s="53" t="s">
        <v>5</v>
      </c>
      <c r="D8" s="89" t="s">
        <v>41</v>
      </c>
      <c r="E8" s="89"/>
      <c r="F8" s="89"/>
      <c r="G8" s="89"/>
      <c r="H8" s="89"/>
    </row>
    <row r="9" spans="1:18" s="4" customFormat="1" ht="20.25" customHeight="1"/>
    <row r="10" spans="1:18" s="4" customFormat="1" ht="20.25" customHeight="1">
      <c r="B10" s="5"/>
      <c r="C10" s="5"/>
      <c r="D10" s="5"/>
      <c r="E10" s="6"/>
      <c r="F10" s="7"/>
      <c r="G10" s="7"/>
    </row>
    <row r="11" spans="1:18" s="4" customFormat="1" ht="20.25" customHeight="1">
      <c r="B11" s="90" t="s">
        <v>7</v>
      </c>
      <c r="C11" s="90"/>
      <c r="D11" s="83"/>
      <c r="E11" s="83"/>
    </row>
    <row r="12" spans="1:18" s="4" customFormat="1" ht="20.25" customHeight="1" thickBot="1">
      <c r="B12" s="91" t="s">
        <v>8</v>
      </c>
      <c r="C12" s="91"/>
      <c r="D12" s="91"/>
      <c r="E12" s="91"/>
      <c r="J12" s="5"/>
    </row>
    <row r="13" spans="1:18" s="4" customFormat="1" ht="105.75" customHeight="1">
      <c r="A13" s="8" t="s">
        <v>9</v>
      </c>
      <c r="B13" s="9" t="s">
        <v>10</v>
      </c>
      <c r="C13" s="10" t="s">
        <v>11</v>
      </c>
      <c r="D13" s="9" t="s">
        <v>12</v>
      </c>
      <c r="E13" s="9" t="s">
        <v>13</v>
      </c>
      <c r="F13" s="11" t="s">
        <v>14</v>
      </c>
      <c r="G13" s="9" t="s">
        <v>15</v>
      </c>
      <c r="H13" s="10" t="s">
        <v>16</v>
      </c>
      <c r="I13" s="12"/>
      <c r="J13" s="13"/>
      <c r="K13" s="12"/>
    </row>
    <row r="14" spans="1:18" s="4" customFormat="1" ht="20.25" customHeight="1">
      <c r="A14" s="14" t="s">
        <v>17</v>
      </c>
      <c r="B14" s="15">
        <v>91.79</v>
      </c>
      <c r="C14" s="15">
        <v>6.43</v>
      </c>
      <c r="D14" s="15">
        <v>7.56</v>
      </c>
      <c r="E14" s="15">
        <v>11.88</v>
      </c>
      <c r="F14" s="15">
        <v>4.59</v>
      </c>
      <c r="G14" s="55">
        <v>122.25</v>
      </c>
      <c r="H14" s="56">
        <v>3667.5</v>
      </c>
      <c r="I14" s="12"/>
    </row>
    <row r="15" spans="1:18" s="4" customFormat="1" ht="20.25" customHeight="1">
      <c r="A15" s="5" t="s">
        <v>18</v>
      </c>
      <c r="B15" s="15">
        <v>81.2</v>
      </c>
      <c r="C15" s="15">
        <v>5.03</v>
      </c>
      <c r="D15" s="15">
        <v>7.56</v>
      </c>
      <c r="E15" s="15">
        <v>11.88</v>
      </c>
      <c r="F15" s="15">
        <v>4.0599999999999996</v>
      </c>
      <c r="G15" s="55">
        <v>109.73</v>
      </c>
      <c r="H15" s="57">
        <v>3291.9</v>
      </c>
      <c r="I15" s="12"/>
    </row>
    <row r="16" spans="1:18" s="4" customFormat="1" ht="20.25" customHeight="1" thickBot="1">
      <c r="A16" s="13" t="s">
        <v>19</v>
      </c>
      <c r="B16" s="15">
        <v>73.400000000000006</v>
      </c>
      <c r="C16" s="15">
        <v>7.34</v>
      </c>
      <c r="D16" s="16"/>
      <c r="E16" s="15">
        <v>3.67</v>
      </c>
      <c r="F16" s="15">
        <v>3.67</v>
      </c>
      <c r="G16" s="58">
        <v>88.08</v>
      </c>
      <c r="H16" s="59">
        <v>2642.4</v>
      </c>
    </row>
    <row r="17" spans="1:11" s="4" customFormat="1" ht="20.100000000000001" customHeight="1" thickBot="1">
      <c r="A17" s="17"/>
      <c r="B17" s="18"/>
      <c r="C17" s="19"/>
      <c r="D17" s="19"/>
      <c r="E17" s="19"/>
      <c r="F17" s="19"/>
      <c r="G17" s="60"/>
      <c r="H17" s="61"/>
    </row>
    <row r="18" spans="1:11" s="4" customFormat="1" ht="65.099999999999994" customHeight="1">
      <c r="A18" s="20" t="s">
        <v>9</v>
      </c>
      <c r="B18" s="21" t="s">
        <v>20</v>
      </c>
      <c r="C18" s="22"/>
      <c r="D18" s="22"/>
      <c r="E18" s="22"/>
      <c r="F18" s="22"/>
      <c r="G18" s="62" t="s">
        <v>15</v>
      </c>
      <c r="H18" s="10" t="s">
        <v>21</v>
      </c>
    </row>
    <row r="19" spans="1:11" s="4" customFormat="1" ht="20.100000000000001" customHeight="1">
      <c r="A19" s="5" t="s">
        <v>22</v>
      </c>
      <c r="B19" s="15">
        <v>31.5</v>
      </c>
      <c r="C19" s="23"/>
      <c r="D19" s="23"/>
      <c r="E19" s="23"/>
      <c r="F19" s="23"/>
      <c r="G19" s="55">
        <v>31.5</v>
      </c>
      <c r="H19" s="63">
        <v>94.5</v>
      </c>
    </row>
    <row r="20" spans="1:11" s="4" customFormat="1" ht="20.100000000000001" customHeight="1" thickBot="1">
      <c r="A20" s="5" t="s">
        <v>23</v>
      </c>
      <c r="B20" s="24">
        <v>31.5</v>
      </c>
      <c r="C20" s="25"/>
      <c r="D20" s="25"/>
      <c r="E20" s="25"/>
      <c r="F20" s="25"/>
      <c r="G20" s="64">
        <v>31.5</v>
      </c>
      <c r="H20" s="65">
        <v>94.5</v>
      </c>
    </row>
    <row r="21" spans="1:11" s="4" customFormat="1" ht="20.100000000000001" customHeight="1" thickBot="1">
      <c r="A21" s="26"/>
      <c r="B21" s="18"/>
      <c r="C21" s="17"/>
      <c r="D21" s="17"/>
      <c r="E21" s="17"/>
      <c r="F21" s="17"/>
      <c r="G21" s="60"/>
      <c r="H21" s="61"/>
    </row>
    <row r="22" spans="1:11" s="4" customFormat="1" ht="20.100000000000001" customHeight="1">
      <c r="A22" s="5" t="s">
        <v>24</v>
      </c>
      <c r="B22" s="27">
        <v>47.25</v>
      </c>
      <c r="C22" s="28"/>
      <c r="D22" s="28"/>
      <c r="E22" s="28"/>
      <c r="F22" s="28"/>
      <c r="G22" s="66">
        <v>47.25</v>
      </c>
      <c r="H22" s="67">
        <v>94.5</v>
      </c>
    </row>
    <row r="23" spans="1:11" s="4" customFormat="1" ht="20.100000000000001" customHeight="1" thickBot="1">
      <c r="A23" s="5" t="s">
        <v>25</v>
      </c>
      <c r="B23" s="29">
        <v>47.25</v>
      </c>
      <c r="C23" s="25"/>
      <c r="D23" s="25"/>
      <c r="E23" s="25"/>
      <c r="F23" s="25"/>
      <c r="G23" s="68">
        <v>47.25</v>
      </c>
      <c r="H23" s="59">
        <v>94.5</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
        <v>17</v>
      </c>
      <c r="B29" s="33">
        <v>91.79</v>
      </c>
      <c r="C29" s="34">
        <v>275.37</v>
      </c>
      <c r="D29" s="34">
        <v>25.7</v>
      </c>
      <c r="E29" s="35">
        <v>7.56</v>
      </c>
      <c r="F29" s="34">
        <v>41.52</v>
      </c>
      <c r="G29" s="34">
        <v>18.36</v>
      </c>
      <c r="H29" s="69">
        <v>460.3</v>
      </c>
      <c r="I29" s="70">
        <v>13809</v>
      </c>
      <c r="J29" s="12"/>
    </row>
    <row r="30" spans="1:11" s="4" customFormat="1" ht="20.100000000000001" customHeight="1">
      <c r="A30" s="5" t="s">
        <v>18</v>
      </c>
      <c r="B30" s="36">
        <v>81.2</v>
      </c>
      <c r="C30" s="34">
        <v>248.33</v>
      </c>
      <c r="D30" s="34">
        <v>23.06</v>
      </c>
      <c r="E30" s="37">
        <v>7.56</v>
      </c>
      <c r="F30" s="34">
        <v>67.91</v>
      </c>
      <c r="G30" s="34">
        <v>16.48</v>
      </c>
      <c r="H30" s="55">
        <v>444.54</v>
      </c>
      <c r="I30" s="57">
        <v>13336.2</v>
      </c>
    </row>
    <row r="31" spans="1:11" s="4" customFormat="1" ht="20.100000000000001" customHeight="1" thickBot="1">
      <c r="A31" s="5" t="s">
        <v>19</v>
      </c>
      <c r="B31" s="71">
        <v>73.400000000000006</v>
      </c>
      <c r="C31" s="34">
        <v>220.19</v>
      </c>
      <c r="D31" s="34">
        <v>29.36</v>
      </c>
      <c r="E31" s="16"/>
      <c r="F31" s="34">
        <v>14.68</v>
      </c>
      <c r="G31" s="34">
        <v>14.68</v>
      </c>
      <c r="H31" s="58">
        <v>352.31</v>
      </c>
      <c r="I31" s="59">
        <v>10569.3</v>
      </c>
    </row>
    <row r="32" spans="1:11" s="4" customFormat="1" ht="20.100000000000001" customHeight="1" thickBot="1">
      <c r="A32" s="26"/>
      <c r="B32" s="17"/>
      <c r="C32" s="17"/>
      <c r="D32" s="17"/>
      <c r="E32" s="17"/>
      <c r="F32" s="17"/>
      <c r="G32" s="17"/>
      <c r="H32" s="17"/>
      <c r="I32" s="38"/>
    </row>
    <row r="33" spans="1:11" s="4" customFormat="1" ht="65.099999999999994" customHeight="1">
      <c r="A33" s="39" t="s">
        <v>9</v>
      </c>
      <c r="B33" s="21" t="s">
        <v>20</v>
      </c>
      <c r="C33" s="40"/>
      <c r="D33" s="40"/>
      <c r="E33" s="40"/>
      <c r="F33" s="40"/>
      <c r="G33" s="40"/>
      <c r="H33" s="9" t="s">
        <v>15</v>
      </c>
      <c r="I33" s="10" t="s">
        <v>21</v>
      </c>
      <c r="J33" s="12"/>
      <c r="K33" s="12"/>
    </row>
    <row r="34" spans="1:11" s="4" customFormat="1" ht="20.100000000000001" customHeight="1">
      <c r="A34" s="13" t="s">
        <v>22</v>
      </c>
      <c r="B34" s="41">
        <v>31.5</v>
      </c>
      <c r="C34" s="23"/>
      <c r="D34" s="23"/>
      <c r="E34" s="23"/>
      <c r="F34" s="23"/>
      <c r="G34" s="23"/>
      <c r="H34" s="72">
        <v>31.5</v>
      </c>
      <c r="I34" s="73">
        <v>94.5</v>
      </c>
      <c r="J34" s="42"/>
      <c r="K34" s="42"/>
    </row>
    <row r="35" spans="1:11" s="4" customFormat="1" ht="20.100000000000001" customHeight="1" thickBot="1">
      <c r="A35" s="13" t="s">
        <v>23</v>
      </c>
      <c r="B35" s="43">
        <v>31.5</v>
      </c>
      <c r="C35" s="25"/>
      <c r="D35" s="25"/>
      <c r="E35" s="25"/>
      <c r="F35" s="25"/>
      <c r="G35" s="25"/>
      <c r="H35" s="74">
        <v>31.5</v>
      </c>
      <c r="I35" s="75">
        <v>94.5</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
        <v>24</v>
      </c>
      <c r="B37" s="41">
        <v>47.25</v>
      </c>
      <c r="C37" s="28"/>
      <c r="D37" s="28"/>
      <c r="E37" s="28"/>
      <c r="F37" s="28"/>
      <c r="G37" s="28"/>
      <c r="H37" s="69">
        <v>47.25</v>
      </c>
      <c r="I37" s="70">
        <v>94.5</v>
      </c>
      <c r="J37" s="12"/>
      <c r="K37" s="12"/>
    </row>
    <row r="38" spans="1:11" s="4" customFormat="1" ht="20.100000000000001" customHeight="1" thickBot="1">
      <c r="A38" s="13" t="s">
        <v>25</v>
      </c>
      <c r="B38" s="43">
        <v>47.25</v>
      </c>
      <c r="C38" s="25"/>
      <c r="D38" s="25"/>
      <c r="E38" s="25"/>
      <c r="F38" s="25"/>
      <c r="G38" s="25"/>
      <c r="H38" s="76">
        <v>47.25</v>
      </c>
      <c r="I38" s="77">
        <v>94.5</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42</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4.37</v>
      </c>
      <c r="D14" s="15">
        <v>6.55</v>
      </c>
      <c r="E14" s="15">
        <v>6.56</v>
      </c>
      <c r="F14" s="15">
        <v>2.81</v>
      </c>
      <c r="G14" s="55">
        <f>SUM(B14:F14)</f>
        <v>112.08000000000001</v>
      </c>
      <c r="H14" s="56">
        <f>G14*30</f>
        <v>3362.4000000000005</v>
      </c>
      <c r="I14" s="12"/>
    </row>
    <row r="15" spans="1:18" s="4" customFormat="1" ht="20.100000000000001" customHeight="1">
      <c r="A15" s="5" t="s">
        <v>18</v>
      </c>
      <c r="B15" s="15">
        <v>78.84</v>
      </c>
      <c r="C15" s="15">
        <v>3.94</v>
      </c>
      <c r="D15" s="15">
        <v>7.88</v>
      </c>
      <c r="E15" s="15">
        <v>7.88</v>
      </c>
      <c r="F15" s="15">
        <v>3.94</v>
      </c>
      <c r="G15" s="55">
        <f>SUM(B15:F15)</f>
        <v>102.47999999999999</v>
      </c>
      <c r="H15" s="57">
        <f>G15*30</f>
        <v>3074.3999999999996</v>
      </c>
      <c r="I15" s="12"/>
    </row>
    <row r="16" spans="1:18" s="4" customFormat="1" ht="20.100000000000001" customHeight="1" thickBot="1">
      <c r="A16" s="13" t="s">
        <v>19</v>
      </c>
      <c r="B16" s="15">
        <v>0</v>
      </c>
      <c r="C16" s="15">
        <v>0</v>
      </c>
      <c r="D16" s="16"/>
      <c r="E16" s="15">
        <v>0</v>
      </c>
      <c r="F16" s="15">
        <v>0</v>
      </c>
      <c r="G16" s="58">
        <f>SUM(B16:F16)</f>
        <v>0</v>
      </c>
      <c r="H16" s="59">
        <f>G16*30</f>
        <v>0</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v>
      </c>
      <c r="D29" s="34">
        <v>18.12</v>
      </c>
      <c r="E29" s="35">
        <f>D14</f>
        <v>6.55</v>
      </c>
      <c r="F29" s="34">
        <v>34.06</v>
      </c>
      <c r="G29" s="34">
        <v>16.559999999999999</v>
      </c>
      <c r="H29" s="69">
        <f>SUM(B29:G29)</f>
        <v>442.08000000000004</v>
      </c>
      <c r="I29" s="70">
        <f>H29*30</f>
        <v>13262.400000000001</v>
      </c>
      <c r="J29" s="12"/>
    </row>
    <row r="30" spans="1:11" s="4" customFormat="1" ht="20.100000000000001" customHeight="1">
      <c r="A30" s="5" t="str">
        <f t="shared" si="0"/>
        <v>LOWER LEVEL - CREDIT (A &amp; P, PSV, DEVELOPMENTAL EDUCATION AND EPI)</v>
      </c>
      <c r="B30" s="36">
        <f t="shared" si="0"/>
        <v>78.84</v>
      </c>
      <c r="C30" s="34">
        <v>236.69</v>
      </c>
      <c r="D30" s="34">
        <v>15.78</v>
      </c>
      <c r="E30" s="37">
        <f>D15</f>
        <v>7.88</v>
      </c>
      <c r="F30" s="34">
        <v>31.55</v>
      </c>
      <c r="G30" s="34">
        <v>15.78</v>
      </c>
      <c r="H30" s="55">
        <f>SUM(B30:G30)</f>
        <v>386.51999999999992</v>
      </c>
      <c r="I30" s="57">
        <f>H30*30</f>
        <v>11595.599999999999</v>
      </c>
    </row>
    <row r="31" spans="1:11" s="4" customFormat="1" ht="20.100000000000001" customHeight="1" thickBot="1">
      <c r="A31" s="5" t="str">
        <f t="shared" si="0"/>
        <v>CAREER CERTIFICATE AND APPLIED TECHNOLOGY DIPLOMA</v>
      </c>
      <c r="B31" s="71">
        <f t="shared" si="0"/>
        <v>0</v>
      </c>
      <c r="C31" s="34">
        <v>0</v>
      </c>
      <c r="D31" s="34">
        <v>0</v>
      </c>
      <c r="E31" s="16"/>
      <c r="F31" s="34">
        <v>0</v>
      </c>
      <c r="G31" s="34">
        <v>0</v>
      </c>
      <c r="H31" s="58">
        <f>SUM(B31:G31)</f>
        <v>0</v>
      </c>
      <c r="I31" s="59">
        <f>H31*30</f>
        <v>0</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election activeCell="A2" sqref="A2"/>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43</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16.739999999999998</v>
      </c>
      <c r="F14" s="15">
        <v>4.59</v>
      </c>
      <c r="G14" s="55">
        <f>SUM(B14:F14)</f>
        <v>126.89</v>
      </c>
      <c r="H14" s="56">
        <f>G14*30</f>
        <v>3806.7</v>
      </c>
      <c r="I14" s="12"/>
    </row>
    <row r="15" spans="1:18" s="4" customFormat="1" ht="20.100000000000001" customHeight="1">
      <c r="A15" s="5" t="s">
        <v>18</v>
      </c>
      <c r="B15" s="15">
        <v>82.78</v>
      </c>
      <c r="C15" s="15">
        <v>4.1399999999999997</v>
      </c>
      <c r="D15" s="15">
        <v>8.2799999999999994</v>
      </c>
      <c r="E15" s="15">
        <v>15.88</v>
      </c>
      <c r="F15" s="15">
        <v>4.1399999999999997</v>
      </c>
      <c r="G15" s="55">
        <f>SUM(B15:F15)</f>
        <v>115.22</v>
      </c>
      <c r="H15" s="57">
        <f>G15*30</f>
        <v>3456.6</v>
      </c>
      <c r="I15" s="12"/>
    </row>
    <row r="16" spans="1:18" s="4" customFormat="1" ht="20.100000000000001" customHeight="1" thickBot="1">
      <c r="A16" s="13" t="s">
        <v>19</v>
      </c>
      <c r="B16" s="15">
        <v>73.400000000000006</v>
      </c>
      <c r="C16" s="15">
        <v>7.34</v>
      </c>
      <c r="D16" s="16"/>
      <c r="E16" s="15">
        <v>3.67</v>
      </c>
      <c r="F16" s="15">
        <v>3.67</v>
      </c>
      <c r="G16" s="58">
        <f>SUM(B16:F16)</f>
        <v>88.080000000000013</v>
      </c>
      <c r="H16" s="59">
        <f>G16*30</f>
        <v>2642.4000000000005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31.5</v>
      </c>
      <c r="C19" s="23"/>
      <c r="D19" s="23"/>
      <c r="E19" s="23"/>
      <c r="F19" s="23"/>
      <c r="G19" s="55">
        <f>B19</f>
        <v>31.5</v>
      </c>
      <c r="H19" s="63">
        <f>G19*3</f>
        <v>94.5</v>
      </c>
    </row>
    <row r="20" spans="1:11" s="4" customFormat="1" ht="20.100000000000001" customHeight="1" thickBot="1">
      <c r="A20" s="5" t="s">
        <v>23</v>
      </c>
      <c r="B20" s="24">
        <v>31.5</v>
      </c>
      <c r="C20" s="25"/>
      <c r="D20" s="25"/>
      <c r="E20" s="25"/>
      <c r="F20" s="25"/>
      <c r="G20" s="64">
        <f>B20</f>
        <v>31.5</v>
      </c>
      <c r="H20" s="65">
        <f>G20*3</f>
        <v>94.5</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357</v>
      </c>
      <c r="D29" s="34">
        <v>22.44</v>
      </c>
      <c r="E29" s="35">
        <f>D14</f>
        <v>9.18</v>
      </c>
      <c r="F29" s="34">
        <v>30.12</v>
      </c>
      <c r="G29" s="34">
        <v>22.44</v>
      </c>
      <c r="H29" s="69">
        <f>SUM(B29:G29)</f>
        <v>532.97</v>
      </c>
      <c r="I29" s="70">
        <f>H29*30</f>
        <v>15989.1</v>
      </c>
      <c r="J29" s="12"/>
    </row>
    <row r="30" spans="1:11" s="4" customFormat="1" ht="20.100000000000001" customHeight="1">
      <c r="A30" s="5" t="str">
        <f t="shared" si="0"/>
        <v>LOWER LEVEL - CREDIT (A &amp; P, PSV, DEVELOPMENTAL EDUCATION AND EPI)</v>
      </c>
      <c r="B30" s="36">
        <f t="shared" si="0"/>
        <v>82.78</v>
      </c>
      <c r="C30" s="34">
        <v>248.33</v>
      </c>
      <c r="D30" s="34">
        <v>16.559999999999999</v>
      </c>
      <c r="E30" s="37">
        <f>D15</f>
        <v>8.2799999999999994</v>
      </c>
      <c r="F30" s="34">
        <v>27</v>
      </c>
      <c r="G30" s="34">
        <v>16.559999999999999</v>
      </c>
      <c r="H30" s="55">
        <f>SUM(B30:G30)</f>
        <v>399.51</v>
      </c>
      <c r="I30" s="57">
        <f>H30*30</f>
        <v>11985.3</v>
      </c>
    </row>
    <row r="31" spans="1:11" s="4" customFormat="1" ht="20.100000000000001" customHeight="1" thickBot="1">
      <c r="A31" s="5" t="str">
        <f t="shared" si="0"/>
        <v>CAREER CERTIFICATE AND APPLIED TECHNOLOGY DIPLOMA</v>
      </c>
      <c r="B31" s="71">
        <f t="shared" si="0"/>
        <v>73.400000000000006</v>
      </c>
      <c r="C31" s="34">
        <v>220.19</v>
      </c>
      <c r="D31" s="34">
        <v>29.36</v>
      </c>
      <c r="E31" s="16"/>
      <c r="F31" s="34">
        <v>14.68</v>
      </c>
      <c r="G31" s="34">
        <v>14.68</v>
      </c>
      <c r="H31" s="58">
        <f>SUM(B31:G31)</f>
        <v>352.31000000000006</v>
      </c>
      <c r="I31" s="59">
        <f>H31*30</f>
        <v>10569.300000000001</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31.5</v>
      </c>
      <c r="C34" s="23"/>
      <c r="D34" s="23"/>
      <c r="E34" s="23"/>
      <c r="F34" s="23"/>
      <c r="G34" s="23"/>
      <c r="H34" s="72">
        <f>B34</f>
        <v>31.5</v>
      </c>
      <c r="I34" s="73">
        <f>H34*3</f>
        <v>94.5</v>
      </c>
      <c r="J34" s="42"/>
      <c r="K34" s="42"/>
    </row>
    <row r="35" spans="1:11" s="4" customFormat="1" ht="20.100000000000001" customHeight="1" thickBot="1">
      <c r="A35" s="13" t="str">
        <f>A20</f>
        <v>ADULT GENERAL EDUCATION AND SECONDARY (PER TERM)</v>
      </c>
      <c r="B35" s="43">
        <f>B20</f>
        <v>31.5</v>
      </c>
      <c r="C35" s="25"/>
      <c r="D35" s="25"/>
      <c r="E35" s="25"/>
      <c r="F35" s="25"/>
      <c r="G35" s="25"/>
      <c r="H35" s="74">
        <f>B35</f>
        <v>31.5</v>
      </c>
      <c r="I35" s="75">
        <f>H35*3</f>
        <v>94.5</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44</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6.55</v>
      </c>
      <c r="E14" s="15">
        <v>6.56</v>
      </c>
      <c r="F14" s="15">
        <v>2.81</v>
      </c>
      <c r="G14" s="55">
        <f>SUM(B14:F14)</f>
        <v>112.30000000000001</v>
      </c>
      <c r="H14" s="56">
        <f>G14*30</f>
        <v>3369.0000000000005</v>
      </c>
      <c r="I14" s="12"/>
    </row>
    <row r="15" spans="1:18" s="4" customFormat="1" ht="20.100000000000001" customHeight="1">
      <c r="A15" s="5" t="s">
        <v>18</v>
      </c>
      <c r="B15" s="15">
        <v>76</v>
      </c>
      <c r="C15" s="15">
        <v>5.3</v>
      </c>
      <c r="D15" s="15">
        <v>6.5</v>
      </c>
      <c r="E15" s="15">
        <v>8.1999999999999993</v>
      </c>
      <c r="F15" s="15">
        <v>3.8</v>
      </c>
      <c r="G15" s="55">
        <f>SUM(B15:F15)</f>
        <v>99.8</v>
      </c>
      <c r="H15" s="57">
        <f>G15*30</f>
        <v>2994</v>
      </c>
      <c r="I15" s="12"/>
    </row>
    <row r="16" spans="1:18" s="4" customFormat="1" ht="20.100000000000001" customHeight="1" thickBot="1">
      <c r="A16" s="13" t="s">
        <v>19</v>
      </c>
      <c r="B16" s="15">
        <v>71</v>
      </c>
      <c r="C16" s="15">
        <v>7</v>
      </c>
      <c r="D16" s="16"/>
      <c r="E16" s="15">
        <v>3.5</v>
      </c>
      <c r="F16" s="15">
        <v>3.5</v>
      </c>
      <c r="G16" s="58">
        <f>SUM(B16:F16)</f>
        <v>85</v>
      </c>
      <c r="H16" s="59">
        <f>G16*30</f>
        <v>2550</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45</v>
      </c>
      <c r="C22" s="28"/>
      <c r="D22" s="28"/>
      <c r="E22" s="28"/>
      <c r="F22" s="28"/>
      <c r="G22" s="66">
        <f>B22</f>
        <v>45</v>
      </c>
      <c r="H22" s="67">
        <f>G22*2</f>
        <v>90</v>
      </c>
    </row>
    <row r="23" spans="1:11" s="4" customFormat="1" ht="20.100000000000001" customHeight="1" thickBot="1">
      <c r="A23" s="5" t="s">
        <v>25</v>
      </c>
      <c r="B23" s="29">
        <v>45</v>
      </c>
      <c r="C23" s="25"/>
      <c r="D23" s="25"/>
      <c r="E23" s="25"/>
      <c r="F23" s="25"/>
      <c r="G23" s="68">
        <f>B23</f>
        <v>45</v>
      </c>
      <c r="H23" s="59">
        <f>G23*2</f>
        <v>90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194.33</v>
      </c>
      <c r="D29" s="34">
        <v>5.5</v>
      </c>
      <c r="E29" s="35">
        <f>D14</f>
        <v>6.55</v>
      </c>
      <c r="F29" s="34">
        <v>7.45</v>
      </c>
      <c r="G29" s="34">
        <v>3.71</v>
      </c>
      <c r="H29" s="69">
        <f>SUM(B29:G29)</f>
        <v>309.33</v>
      </c>
      <c r="I29" s="70">
        <f>H29*30</f>
        <v>9279.9</v>
      </c>
      <c r="J29" s="12"/>
    </row>
    <row r="30" spans="1:11" s="4" customFormat="1" ht="20.100000000000001" customHeight="1">
      <c r="A30" s="5" t="str">
        <f t="shared" si="0"/>
        <v>LOWER LEVEL - CREDIT (A &amp; P, PSV, DEVELOPMENTAL EDUCATION AND EPI)</v>
      </c>
      <c r="B30" s="36">
        <f t="shared" si="0"/>
        <v>76</v>
      </c>
      <c r="C30" s="34">
        <v>228</v>
      </c>
      <c r="D30" s="34">
        <v>14.4</v>
      </c>
      <c r="E30" s="37">
        <f>D15</f>
        <v>6.5</v>
      </c>
      <c r="F30" s="34">
        <v>57</v>
      </c>
      <c r="G30" s="34">
        <v>14.4</v>
      </c>
      <c r="H30" s="55">
        <f>SUM(B30:G30)</f>
        <v>396.29999999999995</v>
      </c>
      <c r="I30" s="57">
        <f>H30*30</f>
        <v>11888.999999999998</v>
      </c>
    </row>
    <row r="31" spans="1:11" s="4" customFormat="1" ht="20.100000000000001" customHeight="1" thickBot="1">
      <c r="A31" s="5" t="str">
        <f t="shared" si="0"/>
        <v>CAREER CERTIFICATE AND APPLIED TECHNOLOGY DIPLOMA</v>
      </c>
      <c r="B31" s="71">
        <f t="shared" si="0"/>
        <v>71</v>
      </c>
      <c r="C31" s="34">
        <v>213</v>
      </c>
      <c r="D31" s="34">
        <v>27</v>
      </c>
      <c r="E31" s="16"/>
      <c r="F31" s="34">
        <v>14</v>
      </c>
      <c r="G31" s="34">
        <v>14</v>
      </c>
      <c r="H31" s="58">
        <f>SUM(B31:G31)</f>
        <v>339</v>
      </c>
      <c r="I31" s="59">
        <f>H31*30</f>
        <v>10170</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45</v>
      </c>
      <c r="C37" s="28"/>
      <c r="D37" s="28"/>
      <c r="E37" s="28"/>
      <c r="F37" s="28"/>
      <c r="G37" s="28"/>
      <c r="H37" s="69">
        <f>B37</f>
        <v>45</v>
      </c>
      <c r="I37" s="70">
        <f>H37*2</f>
        <v>90</v>
      </c>
      <c r="J37" s="12"/>
      <c r="K37" s="12"/>
    </row>
    <row r="38" spans="1:11" s="4" customFormat="1" ht="20.100000000000001" customHeight="1" thickBot="1">
      <c r="A38" s="13" t="str">
        <f>A23</f>
        <v>ADULT GENERAL EDUCATION AND SECONDARY (PER HALF YEAR)</v>
      </c>
      <c r="B38" s="43">
        <f>B23</f>
        <v>45</v>
      </c>
      <c r="C38" s="25"/>
      <c r="D38" s="25"/>
      <c r="E38" s="25"/>
      <c r="F38" s="25"/>
      <c r="G38" s="25"/>
      <c r="H38" s="76">
        <f>B38</f>
        <v>45</v>
      </c>
      <c r="I38" s="77">
        <f>H38*2</f>
        <v>90</v>
      </c>
      <c r="J38" s="12"/>
      <c r="K38" s="12"/>
    </row>
    <row r="39" spans="1:11" s="4" customFormat="1" ht="20.100000000000001" customHeight="1">
      <c r="A39" s="13"/>
      <c r="B39" s="46" t="s">
        <v>28</v>
      </c>
      <c r="C39" s="12"/>
      <c r="D39" s="12"/>
      <c r="E39" s="12"/>
      <c r="F39" s="12"/>
      <c r="G39" s="12"/>
      <c r="H39" s="12"/>
      <c r="I39" s="12"/>
      <c r="J39" s="12"/>
      <c r="K39" s="12"/>
    </row>
    <row r="40" spans="1:11" ht="35.85"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2" zoomScale="50" zoomScaleNormal="50" zoomScalePageLayoutView="50" workbookViewId="0">
      <selection activeCell="A2" sqref="A2"/>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45</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6.88</v>
      </c>
      <c r="E14" s="15">
        <v>14.74</v>
      </c>
      <c r="F14" s="15">
        <v>4.59</v>
      </c>
      <c r="G14" s="55">
        <f>SUM(B14:F14)</f>
        <v>122.59</v>
      </c>
      <c r="H14" s="56">
        <f>G14*30</f>
        <v>3677.7000000000003</v>
      </c>
      <c r="I14" s="12"/>
    </row>
    <row r="15" spans="1:18" s="4" customFormat="1" ht="20.100000000000001" customHeight="1">
      <c r="A15" s="5" t="s">
        <v>18</v>
      </c>
      <c r="B15" s="15">
        <v>82.77</v>
      </c>
      <c r="C15" s="15">
        <v>3.86</v>
      </c>
      <c r="D15" s="15">
        <v>0</v>
      </c>
      <c r="E15" s="15">
        <v>13.52</v>
      </c>
      <c r="F15" s="15">
        <v>3.86</v>
      </c>
      <c r="G15" s="55">
        <f>SUM(B15:F15)</f>
        <v>104.00999999999999</v>
      </c>
      <c r="H15" s="57">
        <f>G15*30</f>
        <v>3120.2999999999997</v>
      </c>
      <c r="I15" s="12"/>
    </row>
    <row r="16" spans="1:18" s="4" customFormat="1" ht="20.100000000000001" customHeight="1" thickBot="1">
      <c r="A16" s="13" t="s">
        <v>19</v>
      </c>
      <c r="B16" s="15">
        <v>71.7</v>
      </c>
      <c r="C16" s="15">
        <v>7.2</v>
      </c>
      <c r="D16" s="16"/>
      <c r="E16" s="15">
        <v>3.6</v>
      </c>
      <c r="F16" s="15">
        <v>3.6</v>
      </c>
      <c r="G16" s="58">
        <f>SUM(B16:F16)</f>
        <v>86.1</v>
      </c>
      <c r="H16" s="59">
        <f>G16*30</f>
        <v>2583</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18.36</v>
      </c>
      <c r="E29" s="35">
        <f>D14</f>
        <v>6.88</v>
      </c>
      <c r="F29" s="34">
        <v>40.1</v>
      </c>
      <c r="G29" s="34">
        <v>18.36</v>
      </c>
      <c r="H29" s="69">
        <f>SUM(B29:G29)</f>
        <v>450.86000000000007</v>
      </c>
      <c r="I29" s="70">
        <f>H29*30</f>
        <v>13525.800000000003</v>
      </c>
      <c r="J29" s="12"/>
    </row>
    <row r="30" spans="1:11" s="4" customFormat="1" ht="20.100000000000001" customHeight="1">
      <c r="A30" s="5" t="str">
        <f t="shared" si="0"/>
        <v>LOWER LEVEL - CREDIT (A &amp; P, PSV, DEVELOPMENTAL EDUCATION AND EPI)</v>
      </c>
      <c r="B30" s="36">
        <f t="shared" si="0"/>
        <v>82.77</v>
      </c>
      <c r="C30" s="34">
        <v>248.31</v>
      </c>
      <c r="D30" s="34">
        <v>15.42</v>
      </c>
      <c r="E30" s="37">
        <f>D15</f>
        <v>0</v>
      </c>
      <c r="F30" s="34">
        <v>36.1</v>
      </c>
      <c r="G30" s="34">
        <v>15.42</v>
      </c>
      <c r="H30" s="55">
        <f>SUM(B30:G30)</f>
        <v>398.02000000000004</v>
      </c>
      <c r="I30" s="57">
        <f>H30*30</f>
        <v>11940.6</v>
      </c>
    </row>
    <row r="31" spans="1:11" s="4" customFormat="1" ht="20.100000000000001" customHeight="1" thickBot="1">
      <c r="A31" s="5" t="str">
        <f t="shared" si="0"/>
        <v>CAREER CERTIFICATE AND APPLIED TECHNOLOGY DIPLOMA</v>
      </c>
      <c r="B31" s="71">
        <f t="shared" si="0"/>
        <v>71.7</v>
      </c>
      <c r="C31" s="34">
        <v>215.1</v>
      </c>
      <c r="D31" s="34">
        <v>28.5</v>
      </c>
      <c r="E31" s="16"/>
      <c r="F31" s="34">
        <v>14.4</v>
      </c>
      <c r="G31" s="34">
        <v>14.4</v>
      </c>
      <c r="H31" s="58">
        <f>SUM(B31:G31)</f>
        <v>344.09999999999997</v>
      </c>
      <c r="I31" s="59">
        <f>H31*30</f>
        <v>10322.999999999998</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_1"/>
  </protectedRanges>
  <mergeCells count="10">
    <mergeCell ref="B40:I40"/>
    <mergeCell ref="B26:E26"/>
    <mergeCell ref="B12:E12"/>
    <mergeCell ref="B27:E27"/>
    <mergeCell ref="A3:I3"/>
    <mergeCell ref="A4:I4"/>
    <mergeCell ref="A5:I5"/>
    <mergeCell ref="A6:I6"/>
    <mergeCell ref="D8:H8"/>
    <mergeCell ref="B11:C11"/>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election activeCell="A2" sqref="A2"/>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46</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12.7</v>
      </c>
      <c r="F14" s="15">
        <v>4.59</v>
      </c>
      <c r="G14" s="55">
        <f>SUM(B14:F14)</f>
        <v>122.85000000000001</v>
      </c>
      <c r="H14" s="56">
        <f>G14*30</f>
        <v>3685.5000000000005</v>
      </c>
      <c r="I14" s="12"/>
    </row>
    <row r="15" spans="1:18" s="4" customFormat="1" ht="20.100000000000001" customHeight="1">
      <c r="A15" s="5" t="s">
        <v>18</v>
      </c>
      <c r="B15" s="15">
        <v>76.92</v>
      </c>
      <c r="C15" s="15">
        <v>3.84</v>
      </c>
      <c r="D15" s="15">
        <v>5.78</v>
      </c>
      <c r="E15" s="15">
        <v>10.62</v>
      </c>
      <c r="F15" s="15">
        <v>3.84</v>
      </c>
      <c r="G15" s="55">
        <f>SUM(B15:F15)</f>
        <v>101.00000000000001</v>
      </c>
      <c r="H15" s="57">
        <f>G15*30</f>
        <v>3030.0000000000005</v>
      </c>
      <c r="I15" s="12"/>
    </row>
    <row r="16" spans="1:18" s="4" customFormat="1" ht="20.100000000000001" customHeight="1" thickBot="1">
      <c r="A16" s="13" t="s">
        <v>19</v>
      </c>
      <c r="B16" s="15">
        <v>69.900000000000006</v>
      </c>
      <c r="C16" s="15">
        <v>6.9</v>
      </c>
      <c r="D16" s="16"/>
      <c r="E16" s="15">
        <v>3.3</v>
      </c>
      <c r="F16" s="15">
        <v>3.3</v>
      </c>
      <c r="G16" s="58">
        <f>SUM(B16:F16)</f>
        <v>83.4</v>
      </c>
      <c r="H16" s="59">
        <f>G16*30</f>
        <v>2502</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435.15</v>
      </c>
      <c r="D29" s="34">
        <v>4.59</v>
      </c>
      <c r="E29" s="35">
        <f>D14</f>
        <v>9.18</v>
      </c>
      <c r="F29" s="34">
        <v>12.7</v>
      </c>
      <c r="G29" s="34">
        <v>4.59</v>
      </c>
      <c r="H29" s="69">
        <f>SUM(B29:G29)</f>
        <v>558</v>
      </c>
      <c r="I29" s="70">
        <f>H29*30</f>
        <v>16740</v>
      </c>
      <c r="J29" s="12"/>
    </row>
    <row r="30" spans="1:11" s="4" customFormat="1" ht="20.100000000000001" customHeight="1">
      <c r="A30" s="5" t="str">
        <f t="shared" si="0"/>
        <v>LOWER LEVEL - CREDIT (A &amp; P, PSV, DEVELOPMENTAL EDUCATION AND EPI)</v>
      </c>
      <c r="B30" s="36">
        <f t="shared" si="0"/>
        <v>76.92</v>
      </c>
      <c r="C30" s="34">
        <v>226.65</v>
      </c>
      <c r="D30" s="34">
        <v>15.15</v>
      </c>
      <c r="E30" s="37">
        <f>D15</f>
        <v>5.78</v>
      </c>
      <c r="F30" s="34">
        <v>23.35</v>
      </c>
      <c r="G30" s="34">
        <v>15.15</v>
      </c>
      <c r="H30" s="55">
        <f>SUM(B30:G30)</f>
        <v>362.99999999999994</v>
      </c>
      <c r="I30" s="57">
        <f>H30*30</f>
        <v>10889.999999999998</v>
      </c>
    </row>
    <row r="31" spans="1:11" s="4" customFormat="1" ht="20.100000000000001" customHeight="1" thickBot="1">
      <c r="A31" s="5" t="str">
        <f t="shared" si="0"/>
        <v>CAREER CERTIFICATE AND APPLIED TECHNOLOGY DIPLOMA</v>
      </c>
      <c r="B31" s="71">
        <f t="shared" si="0"/>
        <v>69.900000000000006</v>
      </c>
      <c r="C31" s="34">
        <v>204.3</v>
      </c>
      <c r="D31" s="34">
        <v>27.3</v>
      </c>
      <c r="E31" s="16"/>
      <c r="F31" s="34">
        <v>12.9</v>
      </c>
      <c r="G31" s="34">
        <v>12.9</v>
      </c>
      <c r="H31" s="58">
        <f>SUM(B31:G31)</f>
        <v>327.3</v>
      </c>
      <c r="I31" s="59">
        <f>H31*30</f>
        <v>9819</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A1"/>
      <c r="B1"/>
      <c r="C1"/>
      <c r="D1"/>
      <c r="E1"/>
      <c r="F1"/>
      <c r="G1"/>
      <c r="H1"/>
      <c r="I1"/>
      <c r="J1"/>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0.100000000000001" customHeight="1">
      <c r="A5" s="88" t="s">
        <v>47</v>
      </c>
      <c r="B5" s="88"/>
      <c r="C5" s="88"/>
      <c r="D5" s="88"/>
      <c r="E5" s="88"/>
      <c r="F5" s="88"/>
      <c r="G5" s="88"/>
      <c r="H5" s="88"/>
      <c r="I5" s="88"/>
    </row>
    <row r="6" spans="1:18" s="1" customFormat="1" ht="20.100000000000001"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48</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15.93</v>
      </c>
      <c r="F14" s="15">
        <v>4.59</v>
      </c>
      <c r="G14" s="55">
        <f>SUM(B14:F14)</f>
        <v>126.08000000000001</v>
      </c>
      <c r="H14" s="56">
        <f>G14*30</f>
        <v>3782.4000000000005</v>
      </c>
      <c r="I14" s="12"/>
    </row>
    <row r="15" spans="1:18" s="4" customFormat="1" ht="20.100000000000001" customHeight="1">
      <c r="A15" s="5" t="s">
        <v>18</v>
      </c>
      <c r="B15" s="15">
        <v>76.569999999999993</v>
      </c>
      <c r="C15" s="15">
        <v>3.83</v>
      </c>
      <c r="D15" s="15">
        <v>7.66</v>
      </c>
      <c r="E15" s="15">
        <v>13.29</v>
      </c>
      <c r="F15" s="15">
        <v>3.83</v>
      </c>
      <c r="G15" s="55">
        <f>SUM(B15:F15)</f>
        <v>105.17999999999999</v>
      </c>
      <c r="H15" s="57">
        <f>G15*30</f>
        <v>3155.3999999999996</v>
      </c>
      <c r="I15" s="12"/>
    </row>
    <row r="16" spans="1:18" s="4" customFormat="1" ht="20.100000000000001" customHeight="1" thickBot="1">
      <c r="A16" s="13" t="s">
        <v>19</v>
      </c>
      <c r="B16" s="15">
        <v>73.400000000000006</v>
      </c>
      <c r="C16" s="15">
        <v>7.34</v>
      </c>
      <c r="D16" s="16"/>
      <c r="E16" s="15">
        <v>3.67</v>
      </c>
      <c r="F16" s="15">
        <v>3.67</v>
      </c>
      <c r="G16" s="58">
        <f>SUM(B16:F16)</f>
        <v>88.080000000000013</v>
      </c>
      <c r="H16" s="59">
        <f>G16*30</f>
        <v>2642.4000000000005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18.36</v>
      </c>
      <c r="E29" s="35">
        <f>D14</f>
        <v>9.18</v>
      </c>
      <c r="F29" s="34">
        <v>63.71</v>
      </c>
      <c r="G29" s="34">
        <v>18.36</v>
      </c>
      <c r="H29" s="69">
        <f>SUM(B29:G29)</f>
        <v>476.77000000000004</v>
      </c>
      <c r="I29" s="70">
        <f>H29*30</f>
        <v>14303.1</v>
      </c>
      <c r="J29" s="12"/>
    </row>
    <row r="30" spans="1:11" s="4" customFormat="1" ht="20.100000000000001" customHeight="1">
      <c r="A30" s="5" t="str">
        <f t="shared" si="0"/>
        <v>LOWER LEVEL - CREDIT (A &amp; P, PSV, DEVELOPMENTAL EDUCATION AND EPI)</v>
      </c>
      <c r="B30" s="36">
        <f t="shared" si="0"/>
        <v>76.569999999999993</v>
      </c>
      <c r="C30" s="34">
        <v>232.49</v>
      </c>
      <c r="D30" s="34">
        <v>15.45</v>
      </c>
      <c r="E30" s="37">
        <f>D15</f>
        <v>7.66</v>
      </c>
      <c r="F30" s="34">
        <v>53.43</v>
      </c>
      <c r="G30" s="34">
        <v>15.45</v>
      </c>
      <c r="H30" s="55">
        <f>SUM(B30:G30)</f>
        <v>401.05</v>
      </c>
      <c r="I30" s="57">
        <f>H30*30</f>
        <v>12031.5</v>
      </c>
    </row>
    <row r="31" spans="1:11" s="4" customFormat="1" ht="20.100000000000001" customHeight="1" thickBot="1">
      <c r="A31" s="5" t="str">
        <f t="shared" si="0"/>
        <v>CAREER CERTIFICATE AND APPLIED TECHNOLOGY DIPLOMA</v>
      </c>
      <c r="B31" s="71">
        <f t="shared" si="0"/>
        <v>73.400000000000006</v>
      </c>
      <c r="C31" s="34">
        <v>220.19</v>
      </c>
      <c r="D31" s="34">
        <v>29.36</v>
      </c>
      <c r="E31" s="16"/>
      <c r="F31" s="34">
        <v>14.68</v>
      </c>
      <c r="G31" s="34">
        <v>14.68</v>
      </c>
      <c r="H31" s="58">
        <f>SUM(B31:G31)</f>
        <v>352.31000000000006</v>
      </c>
      <c r="I31" s="59">
        <f>H31*30</f>
        <v>10569.300000000001</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49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5"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18" zoomScale="50" zoomScaleNormal="50" zoomScalePageLayoutView="50" workbookViewId="0">
      <selection activeCell="F29" sqref="F29:G31"/>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30</v>
      </c>
      <c r="E8" s="89"/>
      <c r="F8" s="89"/>
      <c r="G8" s="89"/>
      <c r="H8" s="89"/>
    </row>
    <row r="9" spans="1:18" s="4" customFormat="1" ht="20.100000000000001" customHeight="1"/>
    <row r="10" spans="1:18" s="4" customFormat="1" ht="20.100000000000001" customHeight="1">
      <c r="B10" s="5"/>
      <c r="C10" s="5"/>
      <c r="D10" s="5"/>
      <c r="E10" s="51"/>
      <c r="F10" s="52"/>
      <c r="G10" s="52"/>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79">
        <v>91.79</v>
      </c>
      <c r="C14" s="79">
        <v>4.59</v>
      </c>
      <c r="D14" s="79">
        <v>9.18</v>
      </c>
      <c r="E14" s="79">
        <v>14.74</v>
      </c>
      <c r="F14" s="79">
        <v>4.59</v>
      </c>
      <c r="G14" s="55">
        <f>SUM(B14:F14)</f>
        <v>124.89</v>
      </c>
      <c r="H14" s="56">
        <f>G14*30</f>
        <v>3746.7</v>
      </c>
      <c r="I14" s="12"/>
    </row>
    <row r="15" spans="1:18" s="4" customFormat="1" ht="20.100000000000001" customHeight="1">
      <c r="A15" s="5" t="s">
        <v>18</v>
      </c>
      <c r="B15" s="80">
        <v>82</v>
      </c>
      <c r="C15" s="80">
        <v>4.0999999999999996</v>
      </c>
      <c r="D15" s="80">
        <v>8.1999999999999993</v>
      </c>
      <c r="E15" s="80">
        <v>13.5</v>
      </c>
      <c r="F15" s="80">
        <v>4.0999999999999996</v>
      </c>
      <c r="G15" s="55">
        <f>SUM(B15:F15)</f>
        <v>111.89999999999999</v>
      </c>
      <c r="H15" s="57">
        <f>G15*30</f>
        <v>3356.9999999999995</v>
      </c>
      <c r="I15" s="12"/>
    </row>
    <row r="16" spans="1:18" s="4" customFormat="1" ht="20.100000000000001" customHeight="1">
      <c r="A16" s="13" t="s">
        <v>19</v>
      </c>
      <c r="B16" s="81">
        <v>73.400000000000006</v>
      </c>
      <c r="C16" s="81">
        <v>3.65</v>
      </c>
      <c r="D16" s="78"/>
      <c r="E16" s="81">
        <v>3.65</v>
      </c>
      <c r="F16" s="81">
        <v>3.65</v>
      </c>
      <c r="G16" s="58">
        <f>SUM(B16:F16)</f>
        <v>84.350000000000023</v>
      </c>
      <c r="H16" s="59">
        <f>G16*30</f>
        <v>2530.5000000000009</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92" t="s">
        <v>8</v>
      </c>
      <c r="C27" s="92"/>
      <c r="D27" s="92"/>
      <c r="E27" s="92"/>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79">
        <v>384.72</v>
      </c>
      <c r="D29" s="79">
        <v>23.83</v>
      </c>
      <c r="E29" s="35">
        <f>D14</f>
        <v>9.18</v>
      </c>
      <c r="F29" s="79">
        <v>50.1</v>
      </c>
      <c r="G29" s="79">
        <v>23.83</v>
      </c>
      <c r="H29" s="69">
        <f>SUM(B29:G29)</f>
        <v>583.45000000000005</v>
      </c>
      <c r="I29" s="70">
        <f>H29*30</f>
        <v>17503.5</v>
      </c>
      <c r="J29" s="12"/>
    </row>
    <row r="30" spans="1:11" s="4" customFormat="1" ht="20.100000000000001" customHeight="1">
      <c r="A30" s="5" t="str">
        <f t="shared" si="0"/>
        <v>LOWER LEVEL - CREDIT (A &amp; P, PSV, DEVELOPMENTAL EDUCATION AND EPI)</v>
      </c>
      <c r="B30" s="36">
        <f t="shared" si="0"/>
        <v>82</v>
      </c>
      <c r="C30" s="82">
        <v>226.4</v>
      </c>
      <c r="D30" s="82">
        <v>15.4</v>
      </c>
      <c r="E30" s="37">
        <f>D15</f>
        <v>8.1999999999999993</v>
      </c>
      <c r="F30" s="82">
        <v>19.600000000000001</v>
      </c>
      <c r="G30" s="82">
        <v>15.4</v>
      </c>
      <c r="H30" s="55">
        <f>SUM(B30:G30)</f>
        <v>366.99999999999994</v>
      </c>
      <c r="I30" s="57">
        <f>H30*30</f>
        <v>11009.999999999998</v>
      </c>
    </row>
    <row r="31" spans="1:11" s="4" customFormat="1" ht="20.100000000000001" customHeight="1">
      <c r="A31" s="5" t="str">
        <f t="shared" si="0"/>
        <v>CAREER CERTIFICATE AND APPLIED TECHNOLOGY DIPLOMA</v>
      </c>
      <c r="B31" s="71">
        <f t="shared" si="0"/>
        <v>73.400000000000006</v>
      </c>
      <c r="C31" s="80">
        <v>209.75</v>
      </c>
      <c r="D31" s="80">
        <v>14.15</v>
      </c>
      <c r="E31" s="16"/>
      <c r="F31" s="80">
        <v>14.15</v>
      </c>
      <c r="G31" s="80">
        <v>14.15</v>
      </c>
      <c r="H31" s="58">
        <f>SUM(B31:G31)</f>
        <v>325.59999999999991</v>
      </c>
      <c r="I31" s="59">
        <f>H31*30</f>
        <v>9767.9999999999964</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B26:E26"/>
    <mergeCell ref="A3:I3"/>
    <mergeCell ref="A4:I4"/>
    <mergeCell ref="A5:I5"/>
    <mergeCell ref="A6:I6"/>
    <mergeCell ref="D8:H8"/>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4" zoomScale="50" zoomScaleNormal="50" zoomScalePageLayoutView="50" workbookViewId="0">
      <selection activeCell="A4" sqref="A4:I4"/>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50</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10.74</v>
      </c>
      <c r="F14" s="15">
        <v>4.59</v>
      </c>
      <c r="G14" s="55">
        <f>SUM(B14:F14)</f>
        <v>120.89</v>
      </c>
      <c r="H14" s="56">
        <f>G14*30</f>
        <v>3626.7</v>
      </c>
      <c r="I14" s="12"/>
    </row>
    <row r="15" spans="1:18" s="4" customFormat="1" ht="20.100000000000001" customHeight="1">
      <c r="A15" s="5" t="s">
        <v>18</v>
      </c>
      <c r="B15" s="15">
        <v>79.2</v>
      </c>
      <c r="C15" s="15">
        <v>3.96</v>
      </c>
      <c r="D15" s="15">
        <v>7.92</v>
      </c>
      <c r="E15" s="15">
        <v>9.5399999999999991</v>
      </c>
      <c r="F15" s="15">
        <v>3.96</v>
      </c>
      <c r="G15" s="55">
        <f>SUM(B15:F15)</f>
        <v>104.58</v>
      </c>
      <c r="H15" s="57">
        <f>G15*30</f>
        <v>3137.4</v>
      </c>
      <c r="I15" s="12"/>
    </row>
    <row r="16" spans="1:18" s="4" customFormat="1" ht="20.100000000000001" customHeight="1" thickBot="1">
      <c r="A16" s="13" t="s">
        <v>19</v>
      </c>
      <c r="B16" s="15">
        <v>71.400000000000006</v>
      </c>
      <c r="C16" s="15">
        <v>7.14</v>
      </c>
      <c r="D16" s="16"/>
      <c r="E16" s="15">
        <v>3.6</v>
      </c>
      <c r="F16" s="15">
        <v>3.6</v>
      </c>
      <c r="G16" s="58">
        <f>SUM(B16:F16)</f>
        <v>85.74</v>
      </c>
      <c r="H16" s="59">
        <f>G16*30</f>
        <v>2572.1999999999998</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18.36</v>
      </c>
      <c r="E29" s="35">
        <f>D14</f>
        <v>9.18</v>
      </c>
      <c r="F29" s="34">
        <v>73.430000000000007</v>
      </c>
      <c r="G29" s="34">
        <v>18.36</v>
      </c>
      <c r="H29" s="69">
        <f>SUM(B29:G29)</f>
        <v>486.49000000000007</v>
      </c>
      <c r="I29" s="70">
        <f>H29*30</f>
        <v>14594.700000000003</v>
      </c>
      <c r="J29" s="12"/>
    </row>
    <row r="30" spans="1:11" s="4" customFormat="1" ht="20.100000000000001" customHeight="1">
      <c r="A30" s="5" t="str">
        <f t="shared" si="0"/>
        <v>LOWER LEVEL - CREDIT (A &amp; P, PSV, DEVELOPMENTAL EDUCATION AND EPI)</v>
      </c>
      <c r="B30" s="36">
        <f t="shared" si="0"/>
        <v>79.2</v>
      </c>
      <c r="C30" s="34">
        <v>237.6</v>
      </c>
      <c r="D30" s="34">
        <v>15.84</v>
      </c>
      <c r="E30" s="37">
        <f>D15</f>
        <v>7.92</v>
      </c>
      <c r="F30" s="34">
        <v>63.36</v>
      </c>
      <c r="G30" s="34">
        <v>15.84</v>
      </c>
      <c r="H30" s="55">
        <f>SUM(B30:G30)</f>
        <v>419.76</v>
      </c>
      <c r="I30" s="57">
        <f>H30*30</f>
        <v>12592.8</v>
      </c>
    </row>
    <row r="31" spans="1:11" s="4" customFormat="1" ht="20.100000000000001" customHeight="1" thickBot="1">
      <c r="A31" s="5" t="str">
        <f t="shared" si="0"/>
        <v>CAREER CERTIFICATE AND APPLIED TECHNOLOGY DIPLOMA</v>
      </c>
      <c r="B31" s="71">
        <f t="shared" si="0"/>
        <v>71.400000000000006</v>
      </c>
      <c r="C31" s="34">
        <v>214.2</v>
      </c>
      <c r="D31" s="34">
        <v>28.56</v>
      </c>
      <c r="E31" s="16"/>
      <c r="F31" s="34">
        <v>14.4</v>
      </c>
      <c r="G31" s="34">
        <v>14.4</v>
      </c>
      <c r="H31" s="58">
        <f>SUM(B31:G31)</f>
        <v>342.96</v>
      </c>
      <c r="I31" s="59">
        <f>H31*30</f>
        <v>10288.799999999999</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5"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5" zoomScale="50" zoomScaleNormal="50" zoomScalePageLayoutView="50" workbookViewId="0">
      <selection activeCell="D9" sqref="D9"/>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c r="A8" s="3"/>
      <c r="C8" s="53" t="s">
        <v>5</v>
      </c>
      <c r="E8" s="84" t="s">
        <v>51</v>
      </c>
      <c r="F8" s="84"/>
      <c r="G8" s="84"/>
      <c r="H8" s="84"/>
    </row>
    <row r="9" spans="1:18" s="4" customFormat="1" ht="20.100000000000001" customHeight="1">
      <c r="D9" s="85"/>
    </row>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12.74</v>
      </c>
      <c r="F14" s="15">
        <v>4.59</v>
      </c>
      <c r="G14" s="55">
        <v>122.89</v>
      </c>
      <c r="H14" s="56">
        <v>3686.7</v>
      </c>
      <c r="I14" s="12"/>
    </row>
    <row r="15" spans="1:18" s="4" customFormat="1" ht="20.100000000000001" customHeight="1">
      <c r="A15" s="5" t="s">
        <v>18</v>
      </c>
      <c r="B15" s="15">
        <v>82.78</v>
      </c>
      <c r="C15" s="15">
        <v>4.1399999999999997</v>
      </c>
      <c r="D15" s="15">
        <v>8.2799999999999994</v>
      </c>
      <c r="E15" s="15">
        <v>11.88</v>
      </c>
      <c r="F15" s="15">
        <v>4.1399999999999997</v>
      </c>
      <c r="G15" s="55">
        <v>111.22</v>
      </c>
      <c r="H15" s="57">
        <v>3336.6</v>
      </c>
      <c r="I15" s="12"/>
    </row>
    <row r="16" spans="1:18" s="4" customFormat="1" ht="20.100000000000001" customHeight="1" thickBot="1">
      <c r="A16" s="13" t="s">
        <v>19</v>
      </c>
      <c r="B16" s="15">
        <v>73.400000000000006</v>
      </c>
      <c r="C16" s="15">
        <v>0</v>
      </c>
      <c r="D16" s="16"/>
      <c r="E16" s="15">
        <v>3.67</v>
      </c>
      <c r="F16" s="15">
        <v>3.67</v>
      </c>
      <c r="G16" s="58">
        <v>80.739999999999995</v>
      </c>
      <c r="H16" s="59">
        <v>2422.1999999999998</v>
      </c>
    </row>
    <row r="17" spans="1:11" s="4" customFormat="1" ht="20.100000000000001" customHeight="1" thickBot="1">
      <c r="A17" s="17"/>
      <c r="B17" s="18"/>
      <c r="C17" s="19"/>
      <c r="D17" s="19"/>
      <c r="E17" s="19"/>
      <c r="F17" s="19"/>
      <c r="G17" s="60"/>
      <c r="H17" s="61"/>
    </row>
    <row r="18" spans="1:11" s="4" customFormat="1" ht="65.099999999999994" customHeigh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v>0</v>
      </c>
      <c r="H19" s="63">
        <v>0</v>
      </c>
    </row>
    <row r="20" spans="1:11" s="4" customFormat="1" ht="20.100000000000001" customHeight="1" thickBot="1">
      <c r="A20" s="5" t="s">
        <v>23</v>
      </c>
      <c r="B20" s="24">
        <v>0</v>
      </c>
      <c r="C20" s="25"/>
      <c r="D20" s="25"/>
      <c r="E20" s="25"/>
      <c r="F20" s="25"/>
      <c r="G20" s="64">
        <v>0</v>
      </c>
      <c r="H20" s="65">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v>0</v>
      </c>
      <c r="H22" s="67">
        <v>0</v>
      </c>
    </row>
    <row r="23" spans="1:11" s="4" customFormat="1" ht="20.100000000000001" customHeight="1" thickBot="1">
      <c r="A23" s="5" t="s">
        <v>25</v>
      </c>
      <c r="B23" s="29">
        <v>0</v>
      </c>
      <c r="C23" s="25"/>
      <c r="D23" s="25"/>
      <c r="E23" s="25"/>
      <c r="F23" s="25"/>
      <c r="G23" s="68">
        <v>0</v>
      </c>
      <c r="H23" s="59">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
        <v>17</v>
      </c>
      <c r="B29" s="33">
        <v>91.79</v>
      </c>
      <c r="C29" s="34">
        <v>289.31</v>
      </c>
      <c r="D29" s="34">
        <v>19.059999999999999</v>
      </c>
      <c r="E29" s="35">
        <v>9.18</v>
      </c>
      <c r="F29" s="34">
        <v>40.299999999999997</v>
      </c>
      <c r="G29" s="34">
        <v>19.059999999999999</v>
      </c>
      <c r="H29" s="69">
        <v>468.7</v>
      </c>
      <c r="I29" s="70">
        <v>14061</v>
      </c>
      <c r="J29" s="12"/>
    </row>
    <row r="30" spans="1:11" s="4" customFormat="1" ht="20.100000000000001" customHeight="1">
      <c r="A30" s="5" t="s">
        <v>18</v>
      </c>
      <c r="B30" s="36">
        <v>82.78</v>
      </c>
      <c r="C30" s="34">
        <v>248.33</v>
      </c>
      <c r="D30" s="34">
        <v>16.559999999999999</v>
      </c>
      <c r="E30" s="37">
        <v>8.2799999999999994</v>
      </c>
      <c r="F30" s="34">
        <v>35.549999999999997</v>
      </c>
      <c r="G30" s="34">
        <v>16.559999999999999</v>
      </c>
      <c r="H30" s="55">
        <v>408.06</v>
      </c>
      <c r="I30" s="57">
        <v>12241.8</v>
      </c>
    </row>
    <row r="31" spans="1:11" s="4" customFormat="1" ht="20.100000000000001" customHeight="1" thickBot="1">
      <c r="A31" s="5" t="s">
        <v>19</v>
      </c>
      <c r="B31" s="71">
        <v>73.400000000000006</v>
      </c>
      <c r="C31" s="34">
        <v>220.19</v>
      </c>
      <c r="D31" s="34">
        <v>0</v>
      </c>
      <c r="E31" s="16"/>
      <c r="F31" s="34">
        <v>14.68</v>
      </c>
      <c r="G31" s="34">
        <v>14.68</v>
      </c>
      <c r="H31" s="58">
        <v>322.95</v>
      </c>
      <c r="I31" s="59">
        <v>9688.5</v>
      </c>
    </row>
    <row r="32" spans="1:11" s="4" customFormat="1" ht="20.100000000000001" customHeight="1" thickBot="1">
      <c r="A32" s="26"/>
      <c r="B32" s="17"/>
      <c r="C32" s="17"/>
      <c r="D32" s="17"/>
      <c r="E32" s="17"/>
      <c r="F32" s="17"/>
      <c r="G32" s="17"/>
      <c r="H32" s="17"/>
      <c r="I32" s="38"/>
    </row>
    <row r="33" spans="1:11" s="4" customFormat="1" ht="65.099999999999994" customHeight="1">
      <c r="A33" s="39" t="s">
        <v>9</v>
      </c>
      <c r="B33" s="21" t="s">
        <v>20</v>
      </c>
      <c r="C33" s="40"/>
      <c r="D33" s="40"/>
      <c r="E33" s="40"/>
      <c r="F33" s="40"/>
      <c r="G33" s="40"/>
      <c r="H33" s="9" t="s">
        <v>15</v>
      </c>
      <c r="I33" s="10" t="s">
        <v>21</v>
      </c>
      <c r="J33" s="12"/>
      <c r="K33" s="12"/>
    </row>
    <row r="34" spans="1:11" s="4" customFormat="1" ht="20.100000000000001" customHeight="1">
      <c r="A34" s="13" t="s">
        <v>22</v>
      </c>
      <c r="B34" s="41">
        <v>0</v>
      </c>
      <c r="C34" s="23"/>
      <c r="D34" s="23"/>
      <c r="E34" s="23"/>
      <c r="F34" s="23"/>
      <c r="G34" s="23"/>
      <c r="H34" s="72">
        <v>0</v>
      </c>
      <c r="I34" s="73">
        <v>0</v>
      </c>
      <c r="J34" s="42"/>
      <c r="K34" s="42"/>
    </row>
    <row r="35" spans="1:11" s="4" customFormat="1" ht="20.100000000000001" customHeight="1" thickBot="1">
      <c r="A35" s="13" t="s">
        <v>23</v>
      </c>
      <c r="B35" s="43">
        <v>0</v>
      </c>
      <c r="C35" s="25"/>
      <c r="D35" s="25"/>
      <c r="E35" s="25"/>
      <c r="F35" s="25"/>
      <c r="G35" s="25"/>
      <c r="H35" s="74">
        <v>0</v>
      </c>
      <c r="I35" s="75">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
        <v>24</v>
      </c>
      <c r="B37" s="41">
        <v>0</v>
      </c>
      <c r="C37" s="28"/>
      <c r="D37" s="28"/>
      <c r="E37" s="28"/>
      <c r="F37" s="28"/>
      <c r="G37" s="28"/>
      <c r="H37" s="69">
        <v>0</v>
      </c>
      <c r="I37" s="70">
        <v>0</v>
      </c>
      <c r="J37" s="12"/>
      <c r="K37" s="12"/>
    </row>
    <row r="38" spans="1:11" s="4" customFormat="1" ht="20.100000000000001" customHeight="1" thickBot="1">
      <c r="A38" s="13" t="s">
        <v>25</v>
      </c>
      <c r="B38" s="43">
        <v>0</v>
      </c>
      <c r="C38" s="25"/>
      <c r="D38" s="25"/>
      <c r="E38" s="25"/>
      <c r="F38" s="25"/>
      <c r="G38" s="25"/>
      <c r="H38" s="76">
        <v>0</v>
      </c>
      <c r="I38" s="77">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9">
    <mergeCell ref="B40:I40"/>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4" zoomScale="50" zoomScaleNormal="50" zoomScalePageLayoutView="50" workbookViewId="0">
      <selection activeCell="A4" sqref="A4:I4"/>
    </sheetView>
  </sheetViews>
  <sheetFormatPr defaultColWidth="9.140625" defaultRowHeight="12.75"/>
  <cols>
    <col min="1" max="1" width="98.28515625" style="49" customWidth="1"/>
    <col min="2" max="2" width="18" style="49" customWidth="1"/>
    <col min="3" max="3" width="16.28515625" style="49" customWidth="1"/>
    <col min="4" max="4" width="15.28515625" style="49" customWidth="1"/>
    <col min="5" max="5" width="22.285156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25" customHeight="1">
      <c r="I1" s="53" t="s">
        <v>0</v>
      </c>
      <c r="L1" s="53"/>
      <c r="M1" s="53"/>
      <c r="N1" s="53"/>
      <c r="O1" s="53"/>
      <c r="P1" s="53"/>
      <c r="Q1" s="53"/>
      <c r="R1" s="53"/>
    </row>
    <row r="2" spans="1:18" s="1" customFormat="1" ht="20.25" customHeight="1"/>
    <row r="3" spans="1:18" s="1" customFormat="1" ht="20.25" customHeight="1">
      <c r="A3" s="88" t="s">
        <v>1</v>
      </c>
      <c r="B3" s="88"/>
      <c r="C3" s="88"/>
      <c r="D3" s="88"/>
      <c r="E3" s="88"/>
      <c r="F3" s="88"/>
      <c r="G3" s="88"/>
      <c r="H3" s="88"/>
      <c r="I3" s="88"/>
      <c r="J3" s="2"/>
      <c r="K3" s="2"/>
    </row>
    <row r="4" spans="1:18" s="1" customFormat="1" ht="20.25"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25" customHeight="1">
      <c r="A7" s="54"/>
      <c r="B7" s="54"/>
      <c r="C7" s="54"/>
      <c r="D7" s="54"/>
      <c r="E7" s="54"/>
      <c r="F7" s="54"/>
      <c r="G7" s="54"/>
      <c r="H7" s="54"/>
      <c r="I7" s="54"/>
    </row>
    <row r="8" spans="1:18" s="1" customFormat="1" ht="25.5" customHeight="1" thickBot="1">
      <c r="A8" s="3"/>
      <c r="C8" s="53" t="s">
        <v>5</v>
      </c>
      <c r="D8" s="89" t="s">
        <v>52</v>
      </c>
      <c r="E8" s="89"/>
      <c r="F8" s="89"/>
      <c r="G8" s="89"/>
      <c r="H8" s="89"/>
    </row>
    <row r="9" spans="1:18" s="4" customFormat="1" ht="20.25" customHeight="1"/>
    <row r="10" spans="1:18" s="4" customFormat="1" ht="20.25" customHeight="1">
      <c r="B10" s="5"/>
      <c r="C10" s="5"/>
      <c r="D10" s="5"/>
      <c r="E10" s="6"/>
      <c r="F10" s="7"/>
      <c r="G10" s="7"/>
    </row>
    <row r="11" spans="1:18" s="4" customFormat="1" ht="20.25" customHeight="1">
      <c r="B11" s="90" t="s">
        <v>7</v>
      </c>
      <c r="C11" s="90"/>
      <c r="D11" s="83"/>
      <c r="E11" s="83"/>
    </row>
    <row r="12" spans="1:18" s="4" customFormat="1" ht="20.25"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25" customHeight="1">
      <c r="A14" s="14" t="s">
        <v>17</v>
      </c>
      <c r="B14" s="15">
        <v>91.79</v>
      </c>
      <c r="C14" s="15">
        <v>4.51</v>
      </c>
      <c r="D14" s="15">
        <v>9.18</v>
      </c>
      <c r="E14" s="15">
        <v>12.68</v>
      </c>
      <c r="F14" s="15">
        <v>4.59</v>
      </c>
      <c r="G14" s="55">
        <f>SUM(B14:F14)</f>
        <v>122.75000000000003</v>
      </c>
      <c r="H14" s="56">
        <f>G14*30</f>
        <v>3682.5000000000009</v>
      </c>
      <c r="I14" s="12"/>
    </row>
    <row r="15" spans="1:18" s="4" customFormat="1" ht="20.25" customHeight="1">
      <c r="A15" s="5" t="s">
        <v>18</v>
      </c>
      <c r="B15" s="15">
        <v>78.84</v>
      </c>
      <c r="C15" s="15">
        <v>3.51</v>
      </c>
      <c r="D15" s="15">
        <v>7.88</v>
      </c>
      <c r="E15" s="15">
        <v>11.83</v>
      </c>
      <c r="F15" s="15">
        <v>3.94</v>
      </c>
      <c r="G15" s="55">
        <f>SUM(B15:F15)</f>
        <v>106</v>
      </c>
      <c r="H15" s="57">
        <f>G15*30</f>
        <v>3180</v>
      </c>
      <c r="I15" s="12"/>
    </row>
    <row r="16" spans="1:18" s="4" customFormat="1" ht="20.25" customHeight="1" thickBot="1">
      <c r="A16" s="13" t="s">
        <v>19</v>
      </c>
      <c r="B16" s="15">
        <v>69.930000000000007</v>
      </c>
      <c r="C16" s="15">
        <v>3.57</v>
      </c>
      <c r="D16" s="16"/>
      <c r="E16" s="15">
        <v>3.5</v>
      </c>
      <c r="F16" s="15">
        <v>3.5</v>
      </c>
      <c r="G16" s="58">
        <f>SUM(B16:F16)</f>
        <v>80.5</v>
      </c>
      <c r="H16" s="59">
        <f>G16*30</f>
        <v>2415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373.36</v>
      </c>
      <c r="D29" s="34">
        <v>23.18</v>
      </c>
      <c r="E29" s="35">
        <f>D14</f>
        <v>9.18</v>
      </c>
      <c r="F29" s="34">
        <v>47.24</v>
      </c>
      <c r="G29" s="34">
        <v>23.25</v>
      </c>
      <c r="H29" s="69">
        <f>SUM(B29:G29)</f>
        <v>568</v>
      </c>
      <c r="I29" s="70">
        <f>H29*30</f>
        <v>17040</v>
      </c>
      <c r="J29" s="12"/>
    </row>
    <row r="30" spans="1:11" s="4" customFormat="1" ht="20.100000000000001" customHeight="1">
      <c r="A30" s="5" t="str">
        <f t="shared" si="0"/>
        <v>LOWER LEVEL - CREDIT (A &amp; P, PSV, DEVELOPMENTAL EDUCATION AND EPI)</v>
      </c>
      <c r="B30" s="36">
        <f t="shared" si="0"/>
        <v>78.84</v>
      </c>
      <c r="C30" s="34">
        <v>236.69</v>
      </c>
      <c r="D30" s="34">
        <v>14.2</v>
      </c>
      <c r="E30" s="37">
        <f>D15</f>
        <v>7.88</v>
      </c>
      <c r="F30" s="34">
        <v>33.549999999999997</v>
      </c>
      <c r="G30" s="34">
        <v>15.78</v>
      </c>
      <c r="H30" s="55">
        <f>SUM(B30:G30)</f>
        <v>386.93999999999994</v>
      </c>
      <c r="I30" s="57">
        <f>H30*30</f>
        <v>11608.199999999999</v>
      </c>
    </row>
    <row r="31" spans="1:11" s="4" customFormat="1" ht="20.100000000000001" customHeight="1" thickBot="1">
      <c r="A31" s="5" t="str">
        <f t="shared" si="0"/>
        <v>CAREER CERTIFICATE AND APPLIED TECHNOLOGY DIPLOMA</v>
      </c>
      <c r="B31" s="71">
        <f t="shared" si="0"/>
        <v>69.930000000000007</v>
      </c>
      <c r="C31" s="34">
        <v>209.79</v>
      </c>
      <c r="D31" s="34">
        <v>14.55</v>
      </c>
      <c r="E31" s="16"/>
      <c r="F31" s="34">
        <v>13.99</v>
      </c>
      <c r="G31" s="34">
        <v>13.99</v>
      </c>
      <c r="H31" s="58">
        <f>SUM(B31:G31)</f>
        <v>322.25000000000006</v>
      </c>
      <c r="I31" s="59">
        <f>H31*30</f>
        <v>9667.5000000000018</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53</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12.55</v>
      </c>
      <c r="F14" s="15">
        <v>4.59</v>
      </c>
      <c r="G14" s="55">
        <f>SUM(B14:F14)</f>
        <v>122.7</v>
      </c>
      <c r="H14" s="56">
        <f>G14*30</f>
        <v>3681</v>
      </c>
      <c r="I14" s="12"/>
    </row>
    <row r="15" spans="1:18" s="4" customFormat="1" ht="20.100000000000001" customHeight="1">
      <c r="A15" s="5" t="s">
        <v>18</v>
      </c>
      <c r="B15" s="15">
        <v>80.94</v>
      </c>
      <c r="C15" s="15">
        <v>4.04</v>
      </c>
      <c r="D15" s="15">
        <v>7.63</v>
      </c>
      <c r="E15" s="15">
        <v>15.1</v>
      </c>
      <c r="F15" s="15">
        <v>4.04</v>
      </c>
      <c r="G15" s="55">
        <f>SUM(B15:F15)</f>
        <v>111.75</v>
      </c>
      <c r="H15" s="57">
        <f>G15*30</f>
        <v>3352.5</v>
      </c>
      <c r="I15" s="12"/>
    </row>
    <row r="16" spans="1:18" s="4" customFormat="1" ht="20.100000000000001" customHeight="1" thickBot="1">
      <c r="A16" s="13" t="s">
        <v>19</v>
      </c>
      <c r="B16" s="15">
        <v>68.599999999999994</v>
      </c>
      <c r="C16" s="15">
        <v>0</v>
      </c>
      <c r="D16" s="16"/>
      <c r="E16" s="15">
        <v>3.43</v>
      </c>
      <c r="F16" s="15">
        <v>3.43</v>
      </c>
      <c r="G16" s="58">
        <f>SUM(B16:F16)</f>
        <v>75.460000000000008</v>
      </c>
      <c r="H16" s="59">
        <f>G16*30</f>
        <v>2263.8000000000002</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275.52999999999997</v>
      </c>
      <c r="D29" s="34">
        <v>18.37</v>
      </c>
      <c r="E29" s="35">
        <f>D14</f>
        <v>9.18</v>
      </c>
      <c r="F29" s="34">
        <v>12.55</v>
      </c>
      <c r="G29" s="34">
        <v>18.37</v>
      </c>
      <c r="H29" s="69">
        <f>SUM(B29:G29)</f>
        <v>425.79</v>
      </c>
      <c r="I29" s="70">
        <f>H29*30</f>
        <v>12773.7</v>
      </c>
      <c r="J29" s="12"/>
    </row>
    <row r="30" spans="1:11" s="4" customFormat="1" ht="20.100000000000001" customHeight="1">
      <c r="A30" s="5" t="str">
        <f t="shared" si="0"/>
        <v>LOWER LEVEL - CREDIT (A &amp; P, PSV, DEVELOPMENTAL EDUCATION AND EPI)</v>
      </c>
      <c r="B30" s="36">
        <f t="shared" si="0"/>
        <v>80.94</v>
      </c>
      <c r="C30" s="34">
        <v>242.97</v>
      </c>
      <c r="D30" s="34">
        <v>16.2</v>
      </c>
      <c r="E30" s="37">
        <f>D15</f>
        <v>7.63</v>
      </c>
      <c r="F30" s="34">
        <v>22.96</v>
      </c>
      <c r="G30" s="34">
        <v>16.2</v>
      </c>
      <c r="H30" s="55">
        <f>SUM(B30:G30)</f>
        <v>386.89999999999992</v>
      </c>
      <c r="I30" s="57">
        <f>H30*30</f>
        <v>11606.999999999998</v>
      </c>
    </row>
    <row r="31" spans="1:11" s="4" customFormat="1" ht="20.100000000000001" customHeight="1" thickBot="1">
      <c r="A31" s="5" t="str">
        <f t="shared" si="0"/>
        <v>CAREER CERTIFICATE AND APPLIED TECHNOLOGY DIPLOMA</v>
      </c>
      <c r="B31" s="71">
        <f t="shared" si="0"/>
        <v>68.599999999999994</v>
      </c>
      <c r="C31" s="34">
        <v>205.82</v>
      </c>
      <c r="D31" s="34">
        <v>0</v>
      </c>
      <c r="E31" s="16"/>
      <c r="F31" s="34">
        <v>13.72</v>
      </c>
      <c r="G31" s="34">
        <v>13.72</v>
      </c>
      <c r="H31" s="58">
        <f>SUM(B31:G31)</f>
        <v>301.86</v>
      </c>
      <c r="I31" s="59">
        <f>H31*30</f>
        <v>9055.8000000000011</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J34" name="Range1_1"/>
    <protectedRange sqref="E13:E14" name="Range1_2"/>
  </protectedRanges>
  <mergeCells count="10">
    <mergeCell ref="B11:C11"/>
    <mergeCell ref="B12:E12"/>
    <mergeCell ref="B26:E26"/>
    <mergeCell ref="B27:E27"/>
    <mergeCell ref="B40:I40"/>
    <mergeCell ref="A3:I3"/>
    <mergeCell ref="A4:I4"/>
    <mergeCell ref="A5:I5"/>
    <mergeCell ref="A6:I6"/>
    <mergeCell ref="D8:H8"/>
  </mergeCells>
  <printOptions horizontalCentered="1"/>
  <pageMargins left="0.25" right="0.25" top="1" bottom="1" header="0.5" footer="0.25"/>
  <pageSetup scale="37" fitToHeight="0" orientation="landscape"/>
  <headerFooter alignWithMargins="0">
    <oddFooter>&amp;L&amp;Z&amp;F&amp;R&amp;D</oddFooter>
  </headerFooter>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54</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11.18</v>
      </c>
      <c r="F14" s="15">
        <v>4.59</v>
      </c>
      <c r="G14" s="55">
        <f>SUM(B14:F14)</f>
        <v>121.33000000000001</v>
      </c>
      <c r="H14" s="56">
        <f>G14*30</f>
        <v>3639.9000000000005</v>
      </c>
      <c r="I14" s="12"/>
    </row>
    <row r="15" spans="1:18" s="4" customFormat="1" ht="20.100000000000001" customHeight="1">
      <c r="A15" s="5" t="s">
        <v>18</v>
      </c>
      <c r="B15" s="15">
        <v>77.98</v>
      </c>
      <c r="C15" s="15">
        <v>3.83</v>
      </c>
      <c r="D15" s="15">
        <v>7.8</v>
      </c>
      <c r="E15" s="15">
        <v>8.66</v>
      </c>
      <c r="F15" s="15">
        <v>3.5</v>
      </c>
      <c r="G15" s="55">
        <f>SUM(B15:F15)</f>
        <v>101.77</v>
      </c>
      <c r="H15" s="57">
        <f>G15*30</f>
        <v>3053.1</v>
      </c>
      <c r="I15" s="12"/>
    </row>
    <row r="16" spans="1:18" s="4" customFormat="1" ht="20.100000000000001" customHeight="1" thickBot="1">
      <c r="A16" s="13" t="s">
        <v>19</v>
      </c>
      <c r="B16" s="15">
        <v>68.400000000000006</v>
      </c>
      <c r="C16" s="15">
        <v>0</v>
      </c>
      <c r="D16" s="16"/>
      <c r="E16" s="15">
        <v>0</v>
      </c>
      <c r="F16" s="15">
        <v>3</v>
      </c>
      <c r="G16" s="58">
        <f>SUM(B16:F16)</f>
        <v>71.400000000000006</v>
      </c>
      <c r="H16" s="59">
        <f>G16*30</f>
        <v>2142</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v>
      </c>
      <c r="D29" s="34">
        <v>18.34</v>
      </c>
      <c r="E29" s="35">
        <f>D14</f>
        <v>9.18</v>
      </c>
      <c r="F29" s="34">
        <v>11.18</v>
      </c>
      <c r="G29" s="34">
        <v>18.34</v>
      </c>
      <c r="H29" s="69">
        <f>SUM(B29:G29)</f>
        <v>423.83</v>
      </c>
      <c r="I29" s="70">
        <f>H29*30</f>
        <v>12714.9</v>
      </c>
      <c r="J29" s="12"/>
    </row>
    <row r="30" spans="1:11" s="4" customFormat="1" ht="20.100000000000001" customHeight="1">
      <c r="A30" s="5" t="str">
        <f t="shared" si="0"/>
        <v>LOWER LEVEL - CREDIT (A &amp; P, PSV, DEVELOPMENTAL EDUCATION AND EPI)</v>
      </c>
      <c r="B30" s="36">
        <f t="shared" si="0"/>
        <v>77.98</v>
      </c>
      <c r="C30" s="34">
        <v>231.12</v>
      </c>
      <c r="D30" s="34">
        <v>15.33</v>
      </c>
      <c r="E30" s="37">
        <f>D15</f>
        <v>7.8</v>
      </c>
      <c r="F30" s="34">
        <v>31.67</v>
      </c>
      <c r="G30" s="34">
        <v>14</v>
      </c>
      <c r="H30" s="55">
        <f>SUM(B30:G30)</f>
        <v>377.90000000000003</v>
      </c>
      <c r="I30" s="57">
        <f>H30*30</f>
        <v>11337.000000000002</v>
      </c>
    </row>
    <row r="31" spans="1:11" s="4" customFormat="1" ht="20.100000000000001" customHeight="1" thickBot="1">
      <c r="A31" s="5" t="str">
        <f t="shared" si="0"/>
        <v>CAREER CERTIFICATE AND APPLIED TECHNOLOGY DIPLOMA</v>
      </c>
      <c r="B31" s="71">
        <f t="shared" si="0"/>
        <v>68.400000000000006</v>
      </c>
      <c r="C31" s="34">
        <v>204.6</v>
      </c>
      <c r="D31" s="34">
        <v>0</v>
      </c>
      <c r="E31" s="16"/>
      <c r="F31" s="34">
        <v>0</v>
      </c>
      <c r="G31" s="34">
        <v>12.9</v>
      </c>
      <c r="H31" s="58">
        <f>SUM(B31:G31)</f>
        <v>285.89999999999998</v>
      </c>
      <c r="I31" s="59">
        <f>H31*30</f>
        <v>8577</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55</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4.37</v>
      </c>
      <c r="D14" s="15">
        <v>8.74</v>
      </c>
      <c r="E14" s="15">
        <v>10.34</v>
      </c>
      <c r="F14" s="15">
        <v>4.37</v>
      </c>
      <c r="G14" s="55">
        <f>SUM(B14:F14)</f>
        <v>119.61000000000001</v>
      </c>
      <c r="H14" s="56">
        <f>G14*30</f>
        <v>3588.3</v>
      </c>
      <c r="I14" s="12"/>
    </row>
    <row r="15" spans="1:18" s="4" customFormat="1" ht="20.100000000000001" customHeight="1">
      <c r="A15" s="5" t="s">
        <v>18</v>
      </c>
      <c r="B15" s="15">
        <v>79.78</v>
      </c>
      <c r="C15" s="15">
        <v>3</v>
      </c>
      <c r="D15" s="15">
        <v>7.88</v>
      </c>
      <c r="E15" s="15">
        <v>9.48</v>
      </c>
      <c r="F15" s="15">
        <v>3.94</v>
      </c>
      <c r="G15" s="55">
        <f>SUM(B15:F15)</f>
        <v>104.08</v>
      </c>
      <c r="H15" s="57">
        <f>G15*30</f>
        <v>3122.4</v>
      </c>
      <c r="I15" s="12"/>
    </row>
    <row r="16" spans="1:18" s="4" customFormat="1" ht="20.100000000000001" customHeight="1" thickBot="1">
      <c r="A16" s="13" t="s">
        <v>19</v>
      </c>
      <c r="B16" s="15">
        <v>69.900000000000006</v>
      </c>
      <c r="C16" s="15">
        <v>6.9</v>
      </c>
      <c r="D16" s="16"/>
      <c r="E16" s="15">
        <v>3.3</v>
      </c>
      <c r="F16" s="15">
        <v>3.3</v>
      </c>
      <c r="G16" s="58">
        <f>SUM(B16:F16)</f>
        <v>83.4</v>
      </c>
      <c r="H16" s="59">
        <f>G16*30</f>
        <v>2502</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262.26</v>
      </c>
      <c r="D29" s="34">
        <v>17.48</v>
      </c>
      <c r="E29" s="35">
        <f>D14</f>
        <v>8.74</v>
      </c>
      <c r="F29" s="34">
        <v>26.6</v>
      </c>
      <c r="G29" s="34">
        <v>17.48</v>
      </c>
      <c r="H29" s="69">
        <f>SUM(B29:G29)</f>
        <v>424.35000000000008</v>
      </c>
      <c r="I29" s="70">
        <f>H29*30</f>
        <v>12730.500000000002</v>
      </c>
      <c r="J29" s="12"/>
    </row>
    <row r="30" spans="1:11" s="4" customFormat="1" ht="20.100000000000001" customHeight="1">
      <c r="A30" s="5" t="str">
        <f t="shared" si="0"/>
        <v>LOWER LEVEL - CREDIT (A &amp; P, PSV, DEVELOPMENTAL EDUCATION AND EPI)</v>
      </c>
      <c r="B30" s="36">
        <f t="shared" si="0"/>
        <v>79.78</v>
      </c>
      <c r="C30" s="34">
        <v>236.69</v>
      </c>
      <c r="D30" s="34">
        <v>14.84</v>
      </c>
      <c r="E30" s="37">
        <f>D15</f>
        <v>7.88</v>
      </c>
      <c r="F30" s="34">
        <v>26.6</v>
      </c>
      <c r="G30" s="34">
        <v>15.78</v>
      </c>
      <c r="H30" s="55">
        <f>SUM(B30:G30)</f>
        <v>381.57</v>
      </c>
      <c r="I30" s="57">
        <f>H30*30</f>
        <v>11447.1</v>
      </c>
    </row>
    <row r="31" spans="1:11" s="4" customFormat="1" ht="20.100000000000001" customHeight="1" thickBot="1">
      <c r="A31" s="5" t="str">
        <f t="shared" si="0"/>
        <v>CAREER CERTIFICATE AND APPLIED TECHNOLOGY DIPLOMA</v>
      </c>
      <c r="B31" s="71">
        <f t="shared" si="0"/>
        <v>69.900000000000006</v>
      </c>
      <c r="C31" s="34">
        <v>209.7</v>
      </c>
      <c r="D31" s="34">
        <v>27.9</v>
      </c>
      <c r="E31" s="16"/>
      <c r="F31" s="34">
        <v>13.8</v>
      </c>
      <c r="G31" s="34">
        <v>13.8</v>
      </c>
      <c r="H31" s="58">
        <f>SUM(B31:G31)</f>
        <v>335.1</v>
      </c>
      <c r="I31" s="59">
        <f>H31*30</f>
        <v>10053</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56</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9.18</v>
      </c>
      <c r="F14" s="15">
        <v>4.59</v>
      </c>
      <c r="G14" s="55">
        <f>SUM(B14:F14)</f>
        <v>119.33000000000001</v>
      </c>
      <c r="H14" s="56">
        <f>G14*30</f>
        <v>3579.9000000000005</v>
      </c>
      <c r="I14" s="12"/>
    </row>
    <row r="15" spans="1:18" s="4" customFormat="1" ht="20.100000000000001" customHeight="1">
      <c r="A15" s="5" t="s">
        <v>18</v>
      </c>
      <c r="B15" s="15">
        <v>79.180000000000007</v>
      </c>
      <c r="C15" s="15">
        <v>5.54</v>
      </c>
      <c r="D15" s="15">
        <v>7.92</v>
      </c>
      <c r="E15" s="15">
        <v>7.92</v>
      </c>
      <c r="F15" s="15">
        <v>3.96</v>
      </c>
      <c r="G15" s="55">
        <f>SUM(B15:F15)</f>
        <v>104.52000000000001</v>
      </c>
      <c r="H15" s="57">
        <f>G15*30</f>
        <v>3135.6000000000004</v>
      </c>
      <c r="I15" s="12"/>
    </row>
    <row r="16" spans="1:18" s="4" customFormat="1" ht="20.100000000000001" customHeight="1" thickBot="1">
      <c r="A16" s="13" t="s">
        <v>19</v>
      </c>
      <c r="B16" s="15">
        <v>73.2</v>
      </c>
      <c r="C16" s="15">
        <v>7.2</v>
      </c>
      <c r="D16" s="16"/>
      <c r="E16" s="15">
        <v>3.6</v>
      </c>
      <c r="F16" s="15">
        <v>3.6</v>
      </c>
      <c r="G16" s="58">
        <f>SUM(B16:F16)</f>
        <v>87.6</v>
      </c>
      <c r="H16" s="59">
        <f>G16*30</f>
        <v>2628</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28.5</v>
      </c>
      <c r="C19" s="23"/>
      <c r="D19" s="23"/>
      <c r="E19" s="23"/>
      <c r="F19" s="23"/>
      <c r="G19" s="55">
        <f>B19</f>
        <v>28.5</v>
      </c>
      <c r="H19" s="63">
        <f>G19*3</f>
        <v>85.5</v>
      </c>
    </row>
    <row r="20" spans="1:11" s="4" customFormat="1" ht="20.100000000000001" customHeight="1" thickBot="1">
      <c r="A20" s="5" t="s">
        <v>23</v>
      </c>
      <c r="B20" s="24">
        <v>28.5</v>
      </c>
      <c r="C20" s="25"/>
      <c r="D20" s="25"/>
      <c r="E20" s="25"/>
      <c r="F20" s="25"/>
      <c r="G20" s="64">
        <f>B20</f>
        <v>28.5</v>
      </c>
      <c r="H20" s="65">
        <f>G20*3</f>
        <v>85.5</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18.36</v>
      </c>
      <c r="E29" s="35">
        <f>D14</f>
        <v>9.18</v>
      </c>
      <c r="F29" s="34">
        <v>36.72</v>
      </c>
      <c r="G29" s="34">
        <v>18.36</v>
      </c>
      <c r="H29" s="69">
        <f>SUM(B29:G29)</f>
        <v>449.78000000000009</v>
      </c>
      <c r="I29" s="70">
        <f>H29*30</f>
        <v>13493.400000000003</v>
      </c>
      <c r="J29" s="12"/>
    </row>
    <row r="30" spans="1:11" s="4" customFormat="1" ht="20.100000000000001" customHeight="1">
      <c r="A30" s="5" t="str">
        <f t="shared" si="0"/>
        <v>LOWER LEVEL - CREDIT (A &amp; P, PSV, DEVELOPMENTAL EDUCATION AND EPI)</v>
      </c>
      <c r="B30" s="36">
        <f t="shared" si="0"/>
        <v>79.180000000000007</v>
      </c>
      <c r="C30" s="34">
        <v>237.54</v>
      </c>
      <c r="D30" s="34">
        <v>22.16</v>
      </c>
      <c r="E30" s="37">
        <f>D15</f>
        <v>7.92</v>
      </c>
      <c r="F30" s="34">
        <v>31.67</v>
      </c>
      <c r="G30" s="34">
        <v>15.84</v>
      </c>
      <c r="H30" s="55">
        <f>SUM(B30:G30)</f>
        <v>394.31000000000006</v>
      </c>
      <c r="I30" s="57">
        <f>H30*30</f>
        <v>11829.300000000001</v>
      </c>
    </row>
    <row r="31" spans="1:11" s="4" customFormat="1" ht="20.100000000000001" customHeight="1" thickBot="1">
      <c r="A31" s="5" t="str">
        <f t="shared" si="0"/>
        <v>CAREER CERTIFICATE AND APPLIED TECHNOLOGY DIPLOMA</v>
      </c>
      <c r="B31" s="71">
        <f t="shared" si="0"/>
        <v>73.2</v>
      </c>
      <c r="C31" s="34">
        <v>219.6</v>
      </c>
      <c r="D31" s="34">
        <v>28.8</v>
      </c>
      <c r="E31" s="16"/>
      <c r="F31" s="34">
        <v>14.4</v>
      </c>
      <c r="G31" s="34">
        <v>14.4</v>
      </c>
      <c r="H31" s="58">
        <f>SUM(B31:G31)</f>
        <v>350.4</v>
      </c>
      <c r="I31" s="59">
        <f>H31*30</f>
        <v>10512</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28.5</v>
      </c>
      <c r="C34" s="23"/>
      <c r="D34" s="23"/>
      <c r="E34" s="23"/>
      <c r="F34" s="23"/>
      <c r="G34" s="23"/>
      <c r="H34" s="72">
        <f>B34</f>
        <v>28.5</v>
      </c>
      <c r="I34" s="73">
        <f>H34*3</f>
        <v>85.5</v>
      </c>
      <c r="J34" s="42"/>
      <c r="K34" s="42"/>
    </row>
    <row r="35" spans="1:11" s="4" customFormat="1" ht="20.100000000000001" customHeight="1" thickBot="1">
      <c r="A35" s="13" t="str">
        <f>A20</f>
        <v>ADULT GENERAL EDUCATION AND SECONDARY (PER TERM)</v>
      </c>
      <c r="B35" s="43">
        <f>B20</f>
        <v>28.5</v>
      </c>
      <c r="C35" s="25"/>
      <c r="D35" s="25"/>
      <c r="E35" s="25"/>
      <c r="F35" s="25"/>
      <c r="G35" s="25"/>
      <c r="H35" s="74">
        <f>B35</f>
        <v>28.5</v>
      </c>
      <c r="I35" s="75">
        <f>H35*3</f>
        <v>85.5</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7"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57</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18.36</v>
      </c>
      <c r="F14" s="15">
        <v>4.59</v>
      </c>
      <c r="G14" s="55">
        <f>SUM(B14:F14)</f>
        <v>128.51</v>
      </c>
      <c r="H14" s="56">
        <f>G14*30</f>
        <v>3855.2999999999997</v>
      </c>
      <c r="I14" s="12"/>
    </row>
    <row r="15" spans="1:18" s="4" customFormat="1" ht="20.100000000000001" customHeight="1">
      <c r="A15" s="5" t="s">
        <v>18</v>
      </c>
      <c r="B15" s="15">
        <v>76.8</v>
      </c>
      <c r="C15" s="15">
        <v>3.84</v>
      </c>
      <c r="D15" s="15">
        <v>5.35</v>
      </c>
      <c r="E15" s="15">
        <v>11</v>
      </c>
      <c r="F15" s="15">
        <v>3.84</v>
      </c>
      <c r="G15" s="55">
        <f>SUM(B15:F15)</f>
        <v>100.83</v>
      </c>
      <c r="H15" s="57">
        <f>G15*30</f>
        <v>3024.9</v>
      </c>
      <c r="I15" s="12"/>
    </row>
    <row r="16" spans="1:18" s="4" customFormat="1" ht="20.100000000000001" customHeight="1" thickBot="1">
      <c r="A16" s="13" t="s">
        <v>19</v>
      </c>
      <c r="B16" s="15">
        <v>69.900000000000006</v>
      </c>
      <c r="C16" s="15">
        <v>3.39</v>
      </c>
      <c r="D16" s="16"/>
      <c r="E16" s="15">
        <v>3.39</v>
      </c>
      <c r="F16" s="15">
        <v>3.39</v>
      </c>
      <c r="G16" s="58">
        <f>SUM(B16:F16)</f>
        <v>80.070000000000007</v>
      </c>
      <c r="H16" s="59">
        <f>G16*30</f>
        <v>2402.1000000000004</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18.36</v>
      </c>
      <c r="E29" s="35">
        <f>D14</f>
        <v>9.18</v>
      </c>
      <c r="F29" s="34">
        <v>73.430000000000007</v>
      </c>
      <c r="G29" s="34">
        <v>18.36</v>
      </c>
      <c r="H29" s="69">
        <f>SUM(B29:G29)</f>
        <v>486.49000000000007</v>
      </c>
      <c r="I29" s="70">
        <f>H29*30</f>
        <v>14594.700000000003</v>
      </c>
      <c r="J29" s="12"/>
    </row>
    <row r="30" spans="1:11" s="4" customFormat="1" ht="20.100000000000001" customHeight="1">
      <c r="A30" s="5" t="str">
        <f t="shared" si="0"/>
        <v>LOWER LEVEL - CREDIT (A &amp; P, PSV, DEVELOPMENTAL EDUCATION AND EPI)</v>
      </c>
      <c r="B30" s="36">
        <f t="shared" si="0"/>
        <v>76.8</v>
      </c>
      <c r="C30" s="34">
        <v>230.4</v>
      </c>
      <c r="D30" s="34">
        <v>15.36</v>
      </c>
      <c r="E30" s="37">
        <f>D15</f>
        <v>5.35</v>
      </c>
      <c r="F30" s="34">
        <v>44</v>
      </c>
      <c r="G30" s="34">
        <v>15.36</v>
      </c>
      <c r="H30" s="55">
        <f>SUM(B30:G30)</f>
        <v>387.27000000000004</v>
      </c>
      <c r="I30" s="57">
        <f>H30*30</f>
        <v>11618.1</v>
      </c>
    </row>
    <row r="31" spans="1:11" s="4" customFormat="1" ht="20.100000000000001" customHeight="1" thickBot="1">
      <c r="A31" s="5" t="str">
        <f t="shared" si="0"/>
        <v>CAREER CERTIFICATE AND APPLIED TECHNOLOGY DIPLOMA</v>
      </c>
      <c r="B31" s="71">
        <f t="shared" si="0"/>
        <v>69.900000000000006</v>
      </c>
      <c r="C31" s="34">
        <v>209.7</v>
      </c>
      <c r="D31" s="34">
        <v>13.56</v>
      </c>
      <c r="E31" s="16"/>
      <c r="F31" s="34">
        <v>13.56</v>
      </c>
      <c r="G31" s="34">
        <v>13.56</v>
      </c>
      <c r="H31" s="58">
        <f>SUM(B31:G31)</f>
        <v>320.28000000000003</v>
      </c>
      <c r="I31" s="59">
        <f>H31*30</f>
        <v>9608.4000000000015</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58</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3.83</v>
      </c>
      <c r="D14" s="15">
        <v>7.07</v>
      </c>
      <c r="E14" s="15">
        <v>5.67</v>
      </c>
      <c r="F14" s="15">
        <v>3.83</v>
      </c>
      <c r="G14" s="55">
        <f>SUM(B14:F14)</f>
        <v>112.19</v>
      </c>
      <c r="H14" s="56">
        <f>G14*30</f>
        <v>3365.7</v>
      </c>
      <c r="I14" s="12"/>
    </row>
    <row r="15" spans="1:18" s="4" customFormat="1" ht="20.100000000000001" customHeight="1">
      <c r="A15" s="5" t="s">
        <v>18</v>
      </c>
      <c r="B15" s="15">
        <v>82.66</v>
      </c>
      <c r="C15" s="15">
        <v>3.83</v>
      </c>
      <c r="D15" s="15">
        <v>7.07</v>
      </c>
      <c r="E15" s="15">
        <v>5.67</v>
      </c>
      <c r="F15" s="15">
        <v>3.83</v>
      </c>
      <c r="G15" s="55">
        <f>SUM(B15:F15)</f>
        <v>103.06</v>
      </c>
      <c r="H15" s="57">
        <f>G15*30</f>
        <v>3091.8</v>
      </c>
      <c r="I15" s="12"/>
    </row>
    <row r="16" spans="1:18" s="4" customFormat="1" ht="20.100000000000001" customHeight="1" thickBot="1">
      <c r="A16" s="13" t="s">
        <v>19</v>
      </c>
      <c r="B16" s="15">
        <v>73.400000000000006</v>
      </c>
      <c r="C16" s="15">
        <v>0</v>
      </c>
      <c r="D16" s="16"/>
      <c r="E16" s="15">
        <v>3.41</v>
      </c>
      <c r="F16" s="15">
        <v>3.67</v>
      </c>
      <c r="G16" s="58">
        <f>SUM(B16:F16)</f>
        <v>80.48</v>
      </c>
      <c r="H16" s="59">
        <f>G16*30</f>
        <v>2414.4</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275.37</v>
      </c>
      <c r="D29" s="34">
        <v>15.34</v>
      </c>
      <c r="E29" s="35">
        <f>D14</f>
        <v>7.07</v>
      </c>
      <c r="F29" s="34">
        <v>22.68</v>
      </c>
      <c r="G29" s="34">
        <v>15.34</v>
      </c>
      <c r="H29" s="69">
        <f>SUM(B29:G29)</f>
        <v>427.59</v>
      </c>
      <c r="I29" s="70">
        <f>H29*30</f>
        <v>12827.699999999999</v>
      </c>
      <c r="J29" s="12"/>
    </row>
    <row r="30" spans="1:11" s="4" customFormat="1" ht="20.100000000000001" customHeight="1">
      <c r="A30" s="5" t="str">
        <f t="shared" si="0"/>
        <v>LOWER LEVEL - CREDIT (A &amp; P, PSV, DEVELOPMENTAL EDUCATION AND EPI)</v>
      </c>
      <c r="B30" s="36">
        <f t="shared" si="0"/>
        <v>82.66</v>
      </c>
      <c r="C30" s="34">
        <v>247.87</v>
      </c>
      <c r="D30" s="34">
        <v>15.34</v>
      </c>
      <c r="E30" s="37">
        <f>D15</f>
        <v>7.07</v>
      </c>
      <c r="F30" s="34">
        <v>22.68</v>
      </c>
      <c r="G30" s="34">
        <v>15.34</v>
      </c>
      <c r="H30" s="55">
        <f>SUM(B30:G30)</f>
        <v>390.95999999999992</v>
      </c>
      <c r="I30" s="57">
        <f>H30*30</f>
        <v>11728.799999999997</v>
      </c>
    </row>
    <row r="31" spans="1:11" s="4" customFormat="1" ht="20.100000000000001" customHeight="1" thickBot="1">
      <c r="A31" s="5" t="str">
        <f t="shared" si="0"/>
        <v>CAREER CERTIFICATE AND APPLIED TECHNOLOGY DIPLOMA</v>
      </c>
      <c r="B31" s="71">
        <f t="shared" si="0"/>
        <v>73.400000000000006</v>
      </c>
      <c r="C31" s="34">
        <v>220.19</v>
      </c>
      <c r="D31" s="34">
        <v>0</v>
      </c>
      <c r="E31" s="16"/>
      <c r="F31" s="34">
        <v>7.07</v>
      </c>
      <c r="G31" s="34">
        <v>14.68</v>
      </c>
      <c r="H31" s="58">
        <f>SUM(B31:G31)</f>
        <v>315.34000000000003</v>
      </c>
      <c r="I31" s="59">
        <f>H31*30</f>
        <v>9460.2000000000007</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7"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election activeCell="B14" sqref="B14"/>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4"/>
      <c r="E8" s="84" t="s">
        <v>31</v>
      </c>
      <c r="F8" s="84"/>
      <c r="G8" s="84"/>
      <c r="H8" s="84"/>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95.45</v>
      </c>
      <c r="C14" s="15">
        <v>4.7699999999999996</v>
      </c>
      <c r="D14" s="15">
        <v>9.5399999999999991</v>
      </c>
      <c r="E14" s="15">
        <v>14.74</v>
      </c>
      <c r="F14" s="15">
        <v>4.7699999999999996</v>
      </c>
      <c r="G14" s="55">
        <f>SUM(B14:F14)</f>
        <v>129.26999999999998</v>
      </c>
      <c r="H14" s="56">
        <f>G14*30</f>
        <v>3878.0999999999995</v>
      </c>
      <c r="I14" s="12"/>
    </row>
    <row r="15" spans="1:18" s="4" customFormat="1" ht="20.100000000000001" customHeight="1">
      <c r="A15" s="5" t="s">
        <v>18</v>
      </c>
      <c r="B15" s="15">
        <v>82.78</v>
      </c>
      <c r="C15" s="15">
        <v>4.1399999999999997</v>
      </c>
      <c r="D15" s="15">
        <v>8.2799999999999994</v>
      </c>
      <c r="E15" s="15">
        <v>13.58</v>
      </c>
      <c r="F15" s="15">
        <v>4.1399999999999997</v>
      </c>
      <c r="G15" s="55">
        <f>SUM(B15:F15)</f>
        <v>112.92</v>
      </c>
      <c r="H15" s="57">
        <f>G15*30</f>
        <v>3387.6</v>
      </c>
      <c r="I15" s="12"/>
    </row>
    <row r="16" spans="1:18" s="4" customFormat="1" ht="20.100000000000001" customHeight="1" thickBot="1">
      <c r="A16" s="13" t="s">
        <v>19</v>
      </c>
      <c r="B16" s="15">
        <v>74.459999999999994</v>
      </c>
      <c r="C16" s="15">
        <v>7.45</v>
      </c>
      <c r="D16" s="16"/>
      <c r="E16" s="15">
        <v>3.72</v>
      </c>
      <c r="F16" s="15">
        <v>3.72</v>
      </c>
      <c r="G16" s="58">
        <f>SUM(B16:F16)</f>
        <v>89.35</v>
      </c>
      <c r="H16" s="59">
        <f>G16*30</f>
        <v>2680.5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95.45</v>
      </c>
      <c r="C29" s="34">
        <v>353.16</v>
      </c>
      <c r="D29" s="34">
        <v>22.42</v>
      </c>
      <c r="E29" s="35">
        <f>D14</f>
        <v>9.5399999999999991</v>
      </c>
      <c r="F29" s="34">
        <v>88.4</v>
      </c>
      <c r="G29" s="34">
        <v>22.42</v>
      </c>
      <c r="H29" s="69">
        <f>SUM(B29:G29)</f>
        <v>591.39</v>
      </c>
      <c r="I29" s="70">
        <f>H29*30</f>
        <v>17741.7</v>
      </c>
      <c r="J29" s="12"/>
    </row>
    <row r="30" spans="1:11" s="4" customFormat="1" ht="20.100000000000001" customHeight="1">
      <c r="A30" s="5" t="str">
        <f t="shared" si="0"/>
        <v>LOWER LEVEL - CREDIT (A &amp; P, PSV, DEVELOPMENTAL EDUCATION AND EPI)</v>
      </c>
      <c r="B30" s="36">
        <f t="shared" si="0"/>
        <v>82.78</v>
      </c>
      <c r="C30" s="34">
        <v>248.34</v>
      </c>
      <c r="D30" s="34">
        <v>16.559999999999999</v>
      </c>
      <c r="E30" s="37">
        <f>D15</f>
        <v>8.2799999999999994</v>
      </c>
      <c r="F30" s="34">
        <v>65.680000000000007</v>
      </c>
      <c r="G30" s="34">
        <v>16.559999999999999</v>
      </c>
      <c r="H30" s="55">
        <f>SUM(B30:G30)</f>
        <v>438.2</v>
      </c>
      <c r="I30" s="57">
        <f>H30*30</f>
        <v>13146</v>
      </c>
    </row>
    <row r="31" spans="1:11" s="4" customFormat="1" ht="20.100000000000001" customHeight="1" thickBot="1">
      <c r="A31" s="5" t="str">
        <f t="shared" si="0"/>
        <v>CAREER CERTIFICATE AND APPLIED TECHNOLOGY DIPLOMA</v>
      </c>
      <c r="B31" s="71">
        <f t="shared" si="0"/>
        <v>74.459999999999994</v>
      </c>
      <c r="C31" s="34">
        <v>223.38</v>
      </c>
      <c r="D31" s="34">
        <v>29.8</v>
      </c>
      <c r="E31" s="16"/>
      <c r="F31" s="34">
        <v>14.88</v>
      </c>
      <c r="G31" s="34">
        <v>14.88</v>
      </c>
      <c r="H31" s="58">
        <f>SUM(B31:G31)</f>
        <v>357.4</v>
      </c>
      <c r="I31" s="59">
        <f>H31*30</f>
        <v>10722</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9">
    <mergeCell ref="B40:I40"/>
    <mergeCell ref="B26:E26"/>
    <mergeCell ref="A3:I3"/>
    <mergeCell ref="A4:I4"/>
    <mergeCell ref="A5:I5"/>
    <mergeCell ref="A6:I6"/>
    <mergeCell ref="B11:C11"/>
    <mergeCell ref="B12:E12"/>
    <mergeCell ref="B27:E27"/>
  </mergeCells>
  <printOptions horizontalCentered="1"/>
  <pageMargins left="0.25" right="0.25" top="1" bottom="1" header="0.5" footer="0.25"/>
  <pageSetup scale="35"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8" zoomScale="50" zoomScaleNormal="50" zoomScalePageLayoutView="50" workbookViewId="0">
      <selection activeCell="E17" sqref="E17"/>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32</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5.5</v>
      </c>
      <c r="D14" s="15">
        <v>6</v>
      </c>
      <c r="E14" s="15">
        <v>8</v>
      </c>
      <c r="F14" s="15">
        <v>3.71</v>
      </c>
      <c r="G14" s="55">
        <f>SUM(B14:F14)</f>
        <v>115</v>
      </c>
      <c r="H14" s="56">
        <f>G14*30</f>
        <v>3450</v>
      </c>
      <c r="I14" s="12"/>
    </row>
    <row r="15" spans="1:18" s="4" customFormat="1" ht="20.100000000000001" customHeight="1">
      <c r="A15" s="5" t="s">
        <v>18</v>
      </c>
      <c r="B15" s="15">
        <v>78.84</v>
      </c>
      <c r="C15" s="15">
        <v>5.5</v>
      </c>
      <c r="D15" s="15">
        <v>6</v>
      </c>
      <c r="E15" s="15">
        <v>8</v>
      </c>
      <c r="F15" s="15">
        <v>3.66</v>
      </c>
      <c r="G15" s="55">
        <f>SUM(B15:F15)</f>
        <v>102</v>
      </c>
      <c r="H15" s="57">
        <f>G15*30</f>
        <v>3060</v>
      </c>
      <c r="I15" s="12"/>
    </row>
    <row r="16" spans="1:18" s="4" customFormat="1" ht="20.100000000000001" customHeight="1" thickBot="1">
      <c r="A16" s="13" t="s">
        <v>19</v>
      </c>
      <c r="B16" s="15">
        <v>69.900000000000006</v>
      </c>
      <c r="C16" s="15">
        <v>3.3</v>
      </c>
      <c r="D16" s="16"/>
      <c r="E16" s="15">
        <v>1.5</v>
      </c>
      <c r="F16" s="15">
        <v>1.8</v>
      </c>
      <c r="G16" s="58">
        <f>SUM(B16:F16)</f>
        <v>76.5</v>
      </c>
      <c r="H16" s="59">
        <f>G16*30</f>
        <v>2295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194.35</v>
      </c>
      <c r="D29" s="34">
        <v>5.5</v>
      </c>
      <c r="E29" s="35">
        <f>D14</f>
        <v>6</v>
      </c>
      <c r="F29" s="34">
        <v>8</v>
      </c>
      <c r="G29" s="34">
        <v>3.71</v>
      </c>
      <c r="H29" s="69">
        <f>SUM(B29:G29)</f>
        <v>309.34999999999997</v>
      </c>
      <c r="I29" s="70">
        <f>H29*30</f>
        <v>9280.4999999999982</v>
      </c>
      <c r="J29" s="12"/>
    </row>
    <row r="30" spans="1:11" s="4" customFormat="1" ht="20.100000000000001" customHeight="1">
      <c r="A30" s="5" t="str">
        <f t="shared" si="0"/>
        <v>LOWER LEVEL - CREDIT (A &amp; P, PSV, DEVELOPMENTAL EDUCATION AND EPI)</v>
      </c>
      <c r="B30" s="36">
        <f t="shared" si="0"/>
        <v>78.84</v>
      </c>
      <c r="C30" s="34">
        <v>194.35</v>
      </c>
      <c r="D30" s="34">
        <v>5.5</v>
      </c>
      <c r="E30" s="37">
        <f>D15</f>
        <v>6</v>
      </c>
      <c r="F30" s="34">
        <v>8</v>
      </c>
      <c r="G30" s="34">
        <v>3.66</v>
      </c>
      <c r="H30" s="55">
        <f>SUM(B30:G30)</f>
        <v>296.35000000000002</v>
      </c>
      <c r="I30" s="57">
        <f>H30*30</f>
        <v>8890.5</v>
      </c>
    </row>
    <row r="31" spans="1:11" s="4" customFormat="1" ht="20.100000000000001" customHeight="1" thickBot="1">
      <c r="A31" s="5" t="str">
        <f t="shared" si="0"/>
        <v>CAREER CERTIFICATE AND APPLIED TECHNOLOGY DIPLOMA</v>
      </c>
      <c r="B31" s="71">
        <f t="shared" si="0"/>
        <v>69.900000000000006</v>
      </c>
      <c r="C31" s="34">
        <v>199.8</v>
      </c>
      <c r="D31" s="34">
        <v>3.3</v>
      </c>
      <c r="E31" s="16"/>
      <c r="F31" s="34">
        <v>1.5</v>
      </c>
      <c r="G31" s="34">
        <v>1.8</v>
      </c>
      <c r="H31" s="58">
        <f>SUM(B31:G31)</f>
        <v>276.30000000000007</v>
      </c>
      <c r="I31" s="59">
        <f>H31*30</f>
        <v>8289.0000000000018</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33</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v>
      </c>
      <c r="D14" s="15">
        <v>9</v>
      </c>
      <c r="E14" s="15">
        <v>10.53</v>
      </c>
      <c r="F14" s="15">
        <v>4.5</v>
      </c>
      <c r="G14" s="55">
        <f>SUM(B14:F14)</f>
        <v>120.32000000000001</v>
      </c>
      <c r="H14" s="56">
        <f>G14*30</f>
        <v>3609.6000000000004</v>
      </c>
      <c r="I14" s="12"/>
    </row>
    <row r="15" spans="1:18" s="4" customFormat="1" ht="20.100000000000001" customHeight="1">
      <c r="A15" s="5" t="s">
        <v>18</v>
      </c>
      <c r="B15" s="15">
        <v>79.22</v>
      </c>
      <c r="C15" s="15">
        <v>3.86</v>
      </c>
      <c r="D15" s="15">
        <v>7.72</v>
      </c>
      <c r="E15" s="15">
        <v>7.72</v>
      </c>
      <c r="F15" s="15">
        <v>3.86</v>
      </c>
      <c r="G15" s="55">
        <f>SUM(B15:F15)</f>
        <v>102.38</v>
      </c>
      <c r="H15" s="57">
        <f>G15*30</f>
        <v>3071.3999999999996</v>
      </c>
      <c r="I15" s="12"/>
    </row>
    <row r="16" spans="1:18" s="4" customFormat="1" ht="20.100000000000001" customHeight="1" thickBot="1">
      <c r="A16" s="13" t="s">
        <v>19</v>
      </c>
      <c r="B16" s="15">
        <v>68.53</v>
      </c>
      <c r="C16" s="15">
        <v>6.85</v>
      </c>
      <c r="D16" s="16"/>
      <c r="E16" s="15">
        <v>3.43</v>
      </c>
      <c r="F16" s="15">
        <v>3.43</v>
      </c>
      <c r="G16" s="58">
        <f>SUM(B16:F16)</f>
        <v>82.240000000000009</v>
      </c>
      <c r="H16" s="59">
        <f>G16*30</f>
        <v>2467.2000000000003</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458.64</v>
      </c>
      <c r="D29" s="34">
        <v>4.5</v>
      </c>
      <c r="E29" s="35">
        <f>D14</f>
        <v>9</v>
      </c>
      <c r="F29" s="34">
        <v>54.86</v>
      </c>
      <c r="G29" s="34">
        <v>4.5</v>
      </c>
      <c r="H29" s="69">
        <f>SUM(B29:G29)</f>
        <v>623.29</v>
      </c>
      <c r="I29" s="70">
        <f>H29*30</f>
        <v>18698.699999999997</v>
      </c>
      <c r="J29" s="12"/>
    </row>
    <row r="30" spans="1:11" s="4" customFormat="1" ht="20.100000000000001" customHeight="1">
      <c r="A30" s="5" t="str">
        <f t="shared" si="0"/>
        <v>LOWER LEVEL - CREDIT (A &amp; P, PSV, DEVELOPMENTAL EDUCATION AND EPI)</v>
      </c>
      <c r="B30" s="36">
        <f t="shared" si="0"/>
        <v>79.22</v>
      </c>
      <c r="C30" s="34">
        <v>231.96</v>
      </c>
      <c r="D30" s="34">
        <v>15.46</v>
      </c>
      <c r="E30" s="37">
        <f>D15</f>
        <v>7.72</v>
      </c>
      <c r="F30" s="34">
        <v>48.83</v>
      </c>
      <c r="G30" s="34">
        <v>15.46</v>
      </c>
      <c r="H30" s="55">
        <f>SUM(B30:G30)</f>
        <v>398.65</v>
      </c>
      <c r="I30" s="57">
        <f>H30*30</f>
        <v>11959.5</v>
      </c>
    </row>
    <row r="31" spans="1:11" s="4" customFormat="1" ht="20.100000000000001" customHeight="1" thickBot="1">
      <c r="A31" s="5" t="str">
        <f t="shared" si="0"/>
        <v>CAREER CERTIFICATE AND APPLIED TECHNOLOGY DIPLOMA</v>
      </c>
      <c r="B31" s="71">
        <f t="shared" si="0"/>
        <v>68.53</v>
      </c>
      <c r="C31" s="34">
        <v>207.56</v>
      </c>
      <c r="D31" s="34">
        <v>27.41</v>
      </c>
      <c r="E31" s="16"/>
      <c r="F31" s="34">
        <v>11.75</v>
      </c>
      <c r="G31" s="34">
        <v>13.71</v>
      </c>
      <c r="H31" s="58">
        <f>SUM(B31:G31)</f>
        <v>328.96000000000004</v>
      </c>
      <c r="I31" s="59">
        <f>H31*30</f>
        <v>9868.8000000000011</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34</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13.56</v>
      </c>
      <c r="F14" s="15">
        <v>4.59</v>
      </c>
      <c r="G14" s="55">
        <f>SUM(B14:F14)</f>
        <v>123.71000000000001</v>
      </c>
      <c r="H14" s="56">
        <f>G14*30</f>
        <v>3711.3</v>
      </c>
      <c r="I14" s="12"/>
    </row>
    <row r="15" spans="1:18" s="4" customFormat="1" ht="20.100000000000001" customHeight="1">
      <c r="A15" s="5" t="s">
        <v>18</v>
      </c>
      <c r="B15" s="15">
        <v>81.209999999999994</v>
      </c>
      <c r="C15" s="15">
        <v>4.07</v>
      </c>
      <c r="D15" s="15">
        <v>8.1300000000000008</v>
      </c>
      <c r="E15" s="15">
        <v>13.88</v>
      </c>
      <c r="F15" s="15">
        <v>4.07</v>
      </c>
      <c r="G15" s="55">
        <f>SUM(B15:F15)</f>
        <v>111.35999999999999</v>
      </c>
      <c r="H15" s="57">
        <f>G15*30</f>
        <v>3340.7999999999997</v>
      </c>
      <c r="I15" s="12"/>
    </row>
    <row r="16" spans="1:18" s="4" customFormat="1" ht="20.100000000000001" customHeight="1" thickBot="1">
      <c r="A16" s="13" t="s">
        <v>19</v>
      </c>
      <c r="B16" s="15">
        <v>72.03</v>
      </c>
      <c r="C16" s="15">
        <v>7.21</v>
      </c>
      <c r="D16" s="16"/>
      <c r="E16" s="15">
        <v>0</v>
      </c>
      <c r="F16" s="15">
        <v>3.61</v>
      </c>
      <c r="G16" s="58">
        <f>SUM(B16:F16)</f>
        <v>82.85</v>
      </c>
      <c r="H16" s="59">
        <f>G16*30</f>
        <v>2485.5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511.41</v>
      </c>
      <c r="D29" s="34">
        <v>30.16</v>
      </c>
      <c r="E29" s="35">
        <f>D14</f>
        <v>9.18</v>
      </c>
      <c r="F29" s="34">
        <v>120.64</v>
      </c>
      <c r="G29" s="34">
        <v>30.16</v>
      </c>
      <c r="H29" s="69">
        <f>SUM(B29:G29)</f>
        <v>793.33999999999992</v>
      </c>
      <c r="I29" s="70">
        <f>H29*30</f>
        <v>23800.199999999997</v>
      </c>
      <c r="J29" s="12"/>
    </row>
    <row r="30" spans="1:11" s="4" customFormat="1" ht="20.100000000000001" customHeight="1">
      <c r="A30" s="5" t="str">
        <f t="shared" si="0"/>
        <v>LOWER LEVEL - CREDIT (A &amp; P, PSV, DEVELOPMENTAL EDUCATION AND EPI)</v>
      </c>
      <c r="B30" s="36">
        <f t="shared" si="0"/>
        <v>81.209999999999994</v>
      </c>
      <c r="C30" s="34">
        <v>243.79</v>
      </c>
      <c r="D30" s="34">
        <v>16.25</v>
      </c>
      <c r="E30" s="37">
        <f>D15</f>
        <v>8.1300000000000008</v>
      </c>
      <c r="F30" s="34">
        <v>65</v>
      </c>
      <c r="G30" s="34">
        <v>16.25</v>
      </c>
      <c r="H30" s="55">
        <f>SUM(B30:G30)</f>
        <v>430.63</v>
      </c>
      <c r="I30" s="57">
        <f>H30*30</f>
        <v>12918.9</v>
      </c>
    </row>
    <row r="31" spans="1:11" s="4" customFormat="1" ht="20.100000000000001" customHeight="1" thickBot="1">
      <c r="A31" s="5" t="str">
        <f t="shared" si="0"/>
        <v>CAREER CERTIFICATE AND APPLIED TECHNOLOGY DIPLOMA</v>
      </c>
      <c r="B31" s="71">
        <f t="shared" si="0"/>
        <v>72.03</v>
      </c>
      <c r="C31" s="34">
        <v>216.08</v>
      </c>
      <c r="D31" s="34">
        <v>28.82</v>
      </c>
      <c r="E31" s="16"/>
      <c r="F31" s="34">
        <v>0</v>
      </c>
      <c r="G31" s="34">
        <v>14.41</v>
      </c>
      <c r="H31" s="58">
        <f>SUM(B31:G31)</f>
        <v>331.34000000000003</v>
      </c>
      <c r="I31" s="59">
        <f>H31*30</f>
        <v>9940.2000000000007</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5"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35</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4.1500000000000004</v>
      </c>
      <c r="E14" s="15">
        <v>11.4</v>
      </c>
      <c r="F14" s="15">
        <v>4.59</v>
      </c>
      <c r="G14" s="55">
        <f>SUM(B14:F14)</f>
        <v>116.52000000000002</v>
      </c>
      <c r="H14" s="56">
        <f>G14*30</f>
        <v>3495.6000000000008</v>
      </c>
      <c r="I14" s="12"/>
    </row>
    <row r="15" spans="1:18" s="4" customFormat="1" ht="20.100000000000001" customHeight="1">
      <c r="A15" s="5" t="s">
        <v>18</v>
      </c>
      <c r="B15" s="15">
        <v>82.78</v>
      </c>
      <c r="C15" s="15">
        <v>4.1399999999999997</v>
      </c>
      <c r="D15" s="15">
        <v>4.1500000000000004</v>
      </c>
      <c r="E15" s="15">
        <v>9.67</v>
      </c>
      <c r="F15" s="15">
        <v>4.1399999999999997</v>
      </c>
      <c r="G15" s="55">
        <f>SUM(B15:F15)</f>
        <v>104.88000000000001</v>
      </c>
      <c r="H15" s="57">
        <f>G15*30</f>
        <v>3146.4</v>
      </c>
      <c r="I15" s="12"/>
    </row>
    <row r="16" spans="1:18" s="4" customFormat="1" ht="20.100000000000001" customHeight="1" thickBot="1">
      <c r="A16" s="13" t="s">
        <v>19</v>
      </c>
      <c r="B16" s="15">
        <v>73.2</v>
      </c>
      <c r="C16" s="15">
        <v>7.2</v>
      </c>
      <c r="D16" s="16"/>
      <c r="E16" s="15">
        <v>3.6</v>
      </c>
      <c r="F16" s="15">
        <v>3.6</v>
      </c>
      <c r="G16" s="58">
        <f>SUM(B16:F16)</f>
        <v>87.6</v>
      </c>
      <c r="H16" s="59">
        <f>G16*30</f>
        <v>2628</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30</v>
      </c>
      <c r="C19" s="23"/>
      <c r="D19" s="23"/>
      <c r="E19" s="23"/>
      <c r="F19" s="23"/>
      <c r="G19" s="55">
        <f>B19</f>
        <v>30</v>
      </c>
      <c r="H19" s="63">
        <f>G19*3</f>
        <v>90</v>
      </c>
    </row>
    <row r="20" spans="1:11" s="4" customFormat="1" ht="20.100000000000001" customHeight="1" thickBot="1">
      <c r="A20" s="5" t="s">
        <v>23</v>
      </c>
      <c r="B20" s="24">
        <v>30</v>
      </c>
      <c r="C20" s="25"/>
      <c r="D20" s="25"/>
      <c r="E20" s="25"/>
      <c r="F20" s="25"/>
      <c r="G20" s="64">
        <f>B20</f>
        <v>30</v>
      </c>
      <c r="H20" s="65">
        <f>G20*3</f>
        <v>90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25.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12.35"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239.32</v>
      </c>
      <c r="D29" s="34">
        <v>16.559999999999999</v>
      </c>
      <c r="E29" s="35">
        <f>D14</f>
        <v>4.1500000000000004</v>
      </c>
      <c r="F29" s="34">
        <v>32.89</v>
      </c>
      <c r="G29" s="34">
        <v>16.559999999999999</v>
      </c>
      <c r="H29" s="69">
        <f>SUM(B29:G29)</f>
        <v>401.27</v>
      </c>
      <c r="I29" s="70">
        <f>H29*30</f>
        <v>12038.099999999999</v>
      </c>
      <c r="J29" s="12"/>
    </row>
    <row r="30" spans="1:11" s="4" customFormat="1" ht="20.100000000000001" customHeight="1">
      <c r="A30" s="5" t="str">
        <f t="shared" si="0"/>
        <v>LOWER LEVEL - CREDIT (A &amp; P, PSV, DEVELOPMENTAL EDUCATION AND EPI)</v>
      </c>
      <c r="B30" s="36">
        <f t="shared" si="0"/>
        <v>82.78</v>
      </c>
      <c r="C30" s="34">
        <v>248.33</v>
      </c>
      <c r="D30" s="34">
        <v>16.559999999999999</v>
      </c>
      <c r="E30" s="37">
        <f>D15</f>
        <v>4.1500000000000004</v>
      </c>
      <c r="F30" s="34">
        <v>32.89</v>
      </c>
      <c r="G30" s="34">
        <v>16.559999999999999</v>
      </c>
      <c r="H30" s="55">
        <f>SUM(B30:G30)</f>
        <v>401.27</v>
      </c>
      <c r="I30" s="57">
        <f>H30*30</f>
        <v>12038.099999999999</v>
      </c>
    </row>
    <row r="31" spans="1:11" s="4" customFormat="1" ht="20.100000000000001" customHeight="1" thickBot="1">
      <c r="A31" s="5" t="str">
        <f t="shared" si="0"/>
        <v>CAREER CERTIFICATE AND APPLIED TECHNOLOGY DIPLOMA</v>
      </c>
      <c r="B31" s="71">
        <f t="shared" si="0"/>
        <v>73.2</v>
      </c>
      <c r="C31" s="34">
        <v>219.6</v>
      </c>
      <c r="D31" s="34">
        <v>28.8</v>
      </c>
      <c r="E31" s="16"/>
      <c r="F31" s="34">
        <v>14.64</v>
      </c>
      <c r="G31" s="34">
        <v>14.4</v>
      </c>
      <c r="H31" s="58">
        <f>SUM(B31:G31)</f>
        <v>350.64</v>
      </c>
      <c r="I31" s="59">
        <f>H31*30</f>
        <v>10519.199999999999</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30</v>
      </c>
      <c r="C34" s="23"/>
      <c r="D34" s="23"/>
      <c r="E34" s="23"/>
      <c r="F34" s="23"/>
      <c r="G34" s="23"/>
      <c r="H34" s="72">
        <f>B34</f>
        <v>30</v>
      </c>
      <c r="I34" s="73">
        <f>H34*3</f>
        <v>90</v>
      </c>
      <c r="J34" s="42"/>
      <c r="K34" s="42"/>
    </row>
    <row r="35" spans="1:11" s="4" customFormat="1" ht="20.100000000000001" customHeight="1" thickBot="1">
      <c r="A35" s="13" t="str">
        <f>A20</f>
        <v>ADULT GENERAL EDUCATION AND SECONDARY (PER TERM)</v>
      </c>
      <c r="B35" s="43">
        <f>B20</f>
        <v>30</v>
      </c>
      <c r="C35" s="25"/>
      <c r="D35" s="25"/>
      <c r="E35" s="25"/>
      <c r="F35" s="25"/>
      <c r="G35" s="25"/>
      <c r="H35" s="74">
        <f>B35</f>
        <v>30</v>
      </c>
      <c r="I35" s="75">
        <f>H35*3</f>
        <v>90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12:E12"/>
    <mergeCell ref="B26:E26"/>
    <mergeCell ref="B27:E27"/>
    <mergeCell ref="B40:I40"/>
    <mergeCell ref="A3:I3"/>
    <mergeCell ref="A4:I4"/>
    <mergeCell ref="A5:I5"/>
    <mergeCell ref="A6:I6"/>
    <mergeCell ref="D8:H8"/>
    <mergeCell ref="B11:C11"/>
  </mergeCells>
  <printOptions horizontalCentered="1"/>
  <pageMargins left="0.25" right="0.25" top="1" bottom="1" header="0.5" footer="0.25"/>
  <pageSetup scale="35"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zoomScale="50" zoomScaleNormal="50" zoomScalePageLayoutView="50" workbookViewId="0">
      <selection activeCell="A2" sqref="A2"/>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36</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4.59</v>
      </c>
      <c r="D14" s="15">
        <v>9.18</v>
      </c>
      <c r="E14" s="15">
        <v>18.350000000000001</v>
      </c>
      <c r="F14" s="15">
        <v>4.59</v>
      </c>
      <c r="G14" s="55">
        <f>SUM(B14:F14)</f>
        <v>128.5</v>
      </c>
      <c r="H14" s="56">
        <f>G14*30</f>
        <v>3855</v>
      </c>
      <c r="I14" s="12"/>
    </row>
    <row r="15" spans="1:18" s="4" customFormat="1" ht="20.100000000000001" customHeight="1">
      <c r="A15" s="5" t="s">
        <v>18</v>
      </c>
      <c r="B15" s="15">
        <v>82.78</v>
      </c>
      <c r="C15" s="15">
        <v>4.1399999999999997</v>
      </c>
      <c r="D15" s="15">
        <v>8.2799999999999994</v>
      </c>
      <c r="E15" s="15">
        <v>9.8800000000000008</v>
      </c>
      <c r="F15" s="15">
        <v>4.1399999999999997</v>
      </c>
      <c r="G15" s="55">
        <f>SUM(B15:F15)</f>
        <v>109.22</v>
      </c>
      <c r="H15" s="57">
        <f>G15*30</f>
        <v>3276.6</v>
      </c>
      <c r="I15" s="12"/>
    </row>
    <row r="16" spans="1:18" s="4" customFormat="1" ht="20.100000000000001" customHeight="1" thickBot="1">
      <c r="A16" s="13" t="s">
        <v>19</v>
      </c>
      <c r="B16" s="15">
        <v>73.400000000000006</v>
      </c>
      <c r="C16" s="15">
        <v>7.34</v>
      </c>
      <c r="D16" s="16"/>
      <c r="E16" s="15">
        <v>3.67</v>
      </c>
      <c r="F16" s="15">
        <v>3.67</v>
      </c>
      <c r="G16" s="58">
        <f>SUM(B16:F16)</f>
        <v>88.080000000000013</v>
      </c>
      <c r="H16" s="59">
        <f>G16*30</f>
        <v>2642.4000000000005</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357</v>
      </c>
      <c r="D29" s="34">
        <v>22.44</v>
      </c>
      <c r="E29" s="35">
        <f>D14</f>
        <v>9.18</v>
      </c>
      <c r="F29" s="34">
        <v>89.75</v>
      </c>
      <c r="G29" s="34">
        <v>22.44</v>
      </c>
      <c r="H29" s="69">
        <f>SUM(B29:G29)</f>
        <v>592.60000000000014</v>
      </c>
      <c r="I29" s="70">
        <f>H29*30</f>
        <v>17778.000000000004</v>
      </c>
      <c r="J29" s="12"/>
    </row>
    <row r="30" spans="1:11" s="4" customFormat="1" ht="20.100000000000001" customHeight="1">
      <c r="A30" s="5" t="str">
        <f t="shared" si="0"/>
        <v>LOWER LEVEL - CREDIT (A &amp; P, PSV, DEVELOPMENTAL EDUCATION AND EPI)</v>
      </c>
      <c r="B30" s="36">
        <f t="shared" si="0"/>
        <v>82.78</v>
      </c>
      <c r="C30" s="34">
        <v>248.33</v>
      </c>
      <c r="D30" s="34">
        <v>16.559999999999999</v>
      </c>
      <c r="E30" s="37">
        <f>D15</f>
        <v>8.2799999999999994</v>
      </c>
      <c r="F30" s="34">
        <v>66.22</v>
      </c>
      <c r="G30" s="34">
        <v>16.559999999999999</v>
      </c>
      <c r="H30" s="55">
        <f>SUM(B30:G30)</f>
        <v>438.72999999999996</v>
      </c>
      <c r="I30" s="57">
        <f>H30*30</f>
        <v>13161.9</v>
      </c>
    </row>
    <row r="31" spans="1:11" s="4" customFormat="1" ht="20.100000000000001" customHeight="1" thickBot="1">
      <c r="A31" s="5" t="str">
        <f t="shared" si="0"/>
        <v>CAREER CERTIFICATE AND APPLIED TECHNOLOGY DIPLOMA</v>
      </c>
      <c r="B31" s="71">
        <f t="shared" si="0"/>
        <v>73.400000000000006</v>
      </c>
      <c r="C31" s="34">
        <v>220.19</v>
      </c>
      <c r="D31" s="34">
        <v>29.36</v>
      </c>
      <c r="E31" s="16"/>
      <c r="F31" s="34">
        <v>14.68</v>
      </c>
      <c r="G31" s="34">
        <v>14.68</v>
      </c>
      <c r="H31" s="58">
        <f>SUM(B31:G31)</f>
        <v>352.31000000000006</v>
      </c>
      <c r="I31" s="59">
        <f>H31*30</f>
        <v>10569.300000000001</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R86"/>
  <sheetViews>
    <sheetView showGridLines="0" topLeftCell="A4" zoomScale="50" zoomScaleNormal="50" zoomScalePageLayoutView="50" workbookViewId="0">
      <selection activeCell="A4" sqref="A4:I4"/>
    </sheetView>
  </sheetViews>
  <sheetFormatPr defaultColWidth="9.140625" defaultRowHeight="12.75"/>
  <cols>
    <col min="1" max="1" width="98.28515625" style="49" customWidth="1"/>
    <col min="2" max="2" width="18" style="49" customWidth="1"/>
    <col min="3" max="3" width="16.42578125" style="49" customWidth="1"/>
    <col min="4" max="4" width="15.28515625" style="49" customWidth="1"/>
    <col min="5" max="5" width="22.42578125" style="49" customWidth="1"/>
    <col min="6" max="6" width="20.7109375" style="49" customWidth="1"/>
    <col min="7" max="7" width="18.7109375" style="49" customWidth="1"/>
    <col min="8" max="8" width="20.28515625" style="49" bestFit="1" customWidth="1"/>
    <col min="9" max="9" width="20.28515625" style="49" customWidth="1"/>
    <col min="10" max="10" width="2" style="49" customWidth="1"/>
    <col min="11" max="11" width="21" style="49" bestFit="1" customWidth="1"/>
    <col min="12" max="12" width="19.140625" style="49" customWidth="1"/>
    <col min="13" max="13" width="5.7109375" style="49" customWidth="1"/>
    <col min="14" max="16384" width="9.140625" style="49"/>
  </cols>
  <sheetData>
    <row r="1" spans="1:18" s="1" customFormat="1" ht="23.1" customHeight="1">
      <c r="I1" s="53" t="s">
        <v>0</v>
      </c>
      <c r="L1" s="53"/>
      <c r="M1" s="53"/>
      <c r="N1" s="53"/>
      <c r="O1" s="53"/>
      <c r="P1" s="53"/>
      <c r="Q1" s="53"/>
      <c r="R1" s="53"/>
    </row>
    <row r="2" spans="1:18" s="1" customFormat="1" ht="20.100000000000001" customHeight="1"/>
    <row r="3" spans="1:18" s="1" customFormat="1" ht="20.100000000000001" customHeight="1">
      <c r="A3" s="88" t="s">
        <v>1</v>
      </c>
      <c r="B3" s="88"/>
      <c r="C3" s="88"/>
      <c r="D3" s="88"/>
      <c r="E3" s="88"/>
      <c r="F3" s="88"/>
      <c r="G3" s="88"/>
      <c r="H3" s="88"/>
      <c r="I3" s="88"/>
      <c r="J3" s="2"/>
      <c r="K3" s="2"/>
    </row>
    <row r="4" spans="1:18" s="1" customFormat="1" ht="20.100000000000001" customHeight="1">
      <c r="A4" s="88" t="s">
        <v>2</v>
      </c>
      <c r="B4" s="88"/>
      <c r="C4" s="88"/>
      <c r="D4" s="88"/>
      <c r="E4" s="88"/>
      <c r="F4" s="88"/>
      <c r="G4" s="88"/>
      <c r="H4" s="88"/>
      <c r="I4" s="88"/>
    </row>
    <row r="5" spans="1:18" s="1" customFormat="1" ht="24" customHeight="1">
      <c r="A5" s="88" t="s">
        <v>3</v>
      </c>
      <c r="B5" s="88"/>
      <c r="C5" s="88"/>
      <c r="D5" s="88"/>
      <c r="E5" s="88"/>
      <c r="F5" s="88"/>
      <c r="G5" s="88"/>
      <c r="H5" s="88"/>
      <c r="I5" s="88"/>
    </row>
    <row r="6" spans="1:18" s="1" customFormat="1" ht="24" customHeight="1">
      <c r="A6" s="88" t="s">
        <v>4</v>
      </c>
      <c r="B6" s="88"/>
      <c r="C6" s="88"/>
      <c r="D6" s="88"/>
      <c r="E6" s="88"/>
      <c r="F6" s="88"/>
      <c r="G6" s="88"/>
      <c r="H6" s="88"/>
      <c r="I6" s="88"/>
    </row>
    <row r="7" spans="1:18" s="1" customFormat="1" ht="20.100000000000001" customHeight="1">
      <c r="A7" s="54"/>
      <c r="B7" s="54"/>
      <c r="C7" s="54"/>
      <c r="D7" s="54"/>
      <c r="E7" s="54"/>
      <c r="F7" s="54"/>
      <c r="G7" s="54"/>
      <c r="H7" s="54"/>
      <c r="I7" s="54"/>
    </row>
    <row r="8" spans="1:18" s="1" customFormat="1" ht="25.35" customHeight="1" thickBot="1">
      <c r="A8" s="3"/>
      <c r="C8" s="53" t="s">
        <v>5</v>
      </c>
      <c r="D8" s="89" t="s">
        <v>37</v>
      </c>
      <c r="E8" s="89"/>
      <c r="F8" s="89"/>
      <c r="G8" s="89"/>
      <c r="H8" s="89"/>
    </row>
    <row r="9" spans="1:18" s="4" customFormat="1" ht="20.100000000000001" customHeight="1"/>
    <row r="10" spans="1:18" s="4" customFormat="1" ht="20.100000000000001" customHeight="1">
      <c r="B10" s="5"/>
      <c r="C10" s="5"/>
      <c r="D10" s="5"/>
      <c r="E10" s="6"/>
      <c r="F10" s="7"/>
      <c r="G10" s="7"/>
    </row>
    <row r="11" spans="1:18" s="4" customFormat="1" ht="20.100000000000001" customHeight="1">
      <c r="B11" s="90" t="s">
        <v>7</v>
      </c>
      <c r="C11" s="90"/>
      <c r="D11" s="83"/>
      <c r="E11" s="83"/>
    </row>
    <row r="12" spans="1:18" s="4" customFormat="1" ht="20.100000000000001" customHeight="1" thickBot="1">
      <c r="B12" s="91" t="s">
        <v>8</v>
      </c>
      <c r="C12" s="91"/>
      <c r="D12" s="91"/>
      <c r="E12" s="91"/>
      <c r="J12" s="5"/>
    </row>
    <row r="13" spans="1:18" s="4" customFormat="1" ht="105.75" customHeight="1" thickBot="1">
      <c r="A13" s="8" t="s">
        <v>9</v>
      </c>
      <c r="B13" s="9" t="s">
        <v>10</v>
      </c>
      <c r="C13" s="10" t="s">
        <v>11</v>
      </c>
      <c r="D13" s="9" t="s">
        <v>12</v>
      </c>
      <c r="E13" s="9" t="s">
        <v>13</v>
      </c>
      <c r="F13" s="11" t="s">
        <v>14</v>
      </c>
      <c r="G13" s="9" t="s">
        <v>15</v>
      </c>
      <c r="H13" s="10" t="s">
        <v>16</v>
      </c>
      <c r="I13" s="12"/>
      <c r="J13" s="13"/>
      <c r="K13" s="12"/>
    </row>
    <row r="14" spans="1:18" s="4" customFormat="1" ht="20.100000000000001" customHeight="1">
      <c r="A14" s="14" t="s">
        <v>17</v>
      </c>
      <c r="B14" s="15">
        <v>91.79</v>
      </c>
      <c r="C14" s="15">
        <v>4.37</v>
      </c>
      <c r="D14" s="15">
        <v>4.37</v>
      </c>
      <c r="E14" s="15">
        <v>8.74</v>
      </c>
      <c r="F14" s="15">
        <v>4.37</v>
      </c>
      <c r="G14" s="55">
        <f>SUM(B14:F14)</f>
        <v>113.64000000000001</v>
      </c>
      <c r="H14" s="56">
        <f>G14*30</f>
        <v>3409.2000000000003</v>
      </c>
      <c r="I14" s="12"/>
    </row>
    <row r="15" spans="1:18" s="4" customFormat="1" ht="20.100000000000001" customHeight="1">
      <c r="A15" s="5" t="s">
        <v>18</v>
      </c>
      <c r="B15" s="15">
        <v>72.92</v>
      </c>
      <c r="C15" s="15">
        <v>3.65</v>
      </c>
      <c r="D15" s="15">
        <v>7.29</v>
      </c>
      <c r="E15" s="15">
        <v>7.29</v>
      </c>
      <c r="F15" s="15">
        <v>3.65</v>
      </c>
      <c r="G15" s="55">
        <f>SUM(B15:F15)</f>
        <v>94.800000000000026</v>
      </c>
      <c r="H15" s="57">
        <f>G15*30</f>
        <v>2844.0000000000009</v>
      </c>
      <c r="I15" s="12"/>
    </row>
    <row r="16" spans="1:18" s="4" customFormat="1" ht="20.100000000000001" customHeight="1" thickBot="1">
      <c r="A16" s="13" t="s">
        <v>19</v>
      </c>
      <c r="B16" s="15">
        <v>69.930000000000007</v>
      </c>
      <c r="C16" s="15">
        <v>6.99</v>
      </c>
      <c r="D16" s="16"/>
      <c r="E16" s="15">
        <v>3.5</v>
      </c>
      <c r="F16" s="15">
        <v>3.5</v>
      </c>
      <c r="G16" s="58">
        <f>SUM(B16:F16)</f>
        <v>83.92</v>
      </c>
      <c r="H16" s="59">
        <f>G16*30</f>
        <v>2517.6</v>
      </c>
    </row>
    <row r="17" spans="1:11" s="4" customFormat="1" ht="20.100000000000001" customHeight="1" thickBot="1">
      <c r="A17" s="17"/>
      <c r="B17" s="18"/>
      <c r="C17" s="19"/>
      <c r="D17" s="19"/>
      <c r="E17" s="19"/>
      <c r="F17" s="19"/>
      <c r="G17" s="60"/>
      <c r="H17" s="61"/>
    </row>
    <row r="18" spans="1:11" s="4" customFormat="1" ht="65.099999999999994" customHeight="1" thickBot="1">
      <c r="A18" s="20" t="s">
        <v>9</v>
      </c>
      <c r="B18" s="21" t="s">
        <v>20</v>
      </c>
      <c r="C18" s="22"/>
      <c r="D18" s="22"/>
      <c r="E18" s="22"/>
      <c r="F18" s="22"/>
      <c r="G18" s="62" t="s">
        <v>15</v>
      </c>
      <c r="H18" s="10" t="s">
        <v>21</v>
      </c>
    </row>
    <row r="19" spans="1:11" s="4" customFormat="1" ht="20.100000000000001" customHeight="1">
      <c r="A19" s="5" t="s">
        <v>22</v>
      </c>
      <c r="B19" s="15">
        <v>0</v>
      </c>
      <c r="C19" s="23"/>
      <c r="D19" s="23"/>
      <c r="E19" s="23"/>
      <c r="F19" s="23"/>
      <c r="G19" s="55">
        <f>B19</f>
        <v>0</v>
      </c>
      <c r="H19" s="63">
        <f>G19*3</f>
        <v>0</v>
      </c>
    </row>
    <row r="20" spans="1:11" s="4" customFormat="1" ht="20.100000000000001" customHeight="1" thickBot="1">
      <c r="A20" s="5" t="s">
        <v>23</v>
      </c>
      <c r="B20" s="24">
        <v>0</v>
      </c>
      <c r="C20" s="25"/>
      <c r="D20" s="25"/>
      <c r="E20" s="25"/>
      <c r="F20" s="25"/>
      <c r="G20" s="64">
        <f>B20</f>
        <v>0</v>
      </c>
      <c r="H20" s="65">
        <f>G20*3</f>
        <v>0</v>
      </c>
    </row>
    <row r="21" spans="1:11" s="4" customFormat="1" ht="20.100000000000001" customHeight="1" thickBot="1">
      <c r="A21" s="26"/>
      <c r="B21" s="18"/>
      <c r="C21" s="17"/>
      <c r="D21" s="17"/>
      <c r="E21" s="17"/>
      <c r="F21" s="17"/>
      <c r="G21" s="60"/>
      <c r="H21" s="61"/>
    </row>
    <row r="22" spans="1:11" s="4" customFormat="1" ht="20.100000000000001" customHeight="1">
      <c r="A22" s="5" t="s">
        <v>24</v>
      </c>
      <c r="B22" s="27">
        <v>0</v>
      </c>
      <c r="C22" s="28"/>
      <c r="D22" s="28"/>
      <c r="E22" s="28"/>
      <c r="F22" s="28"/>
      <c r="G22" s="66">
        <f>B22</f>
        <v>0</v>
      </c>
      <c r="H22" s="67">
        <f>G22*2</f>
        <v>0</v>
      </c>
    </row>
    <row r="23" spans="1:11" s="4" customFormat="1" ht="20.100000000000001" customHeight="1" thickBot="1">
      <c r="A23" s="5" t="s">
        <v>25</v>
      </c>
      <c r="B23" s="29">
        <v>0</v>
      </c>
      <c r="C23" s="25"/>
      <c r="D23" s="25"/>
      <c r="E23" s="25"/>
      <c r="F23" s="25"/>
      <c r="G23" s="68">
        <f>B23</f>
        <v>0</v>
      </c>
      <c r="H23" s="59">
        <f>G23*2</f>
        <v>0</v>
      </c>
      <c r="J23" s="30"/>
      <c r="K23" s="30"/>
    </row>
    <row r="24" spans="1:11" s="4" customFormat="1" ht="25.35" customHeight="1">
      <c r="B24" s="30"/>
      <c r="C24" s="31"/>
      <c r="D24" s="31"/>
      <c r="E24" s="31"/>
      <c r="F24" s="31"/>
      <c r="G24" s="30"/>
      <c r="H24" s="30"/>
      <c r="I24" s="30"/>
      <c r="J24" s="30"/>
      <c r="K24" s="30"/>
    </row>
    <row r="25" spans="1:11" s="4" customFormat="1" ht="13.5" customHeight="1">
      <c r="A25" s="5"/>
      <c r="B25" s="30"/>
      <c r="C25" s="30"/>
      <c r="D25" s="30"/>
      <c r="E25" s="30"/>
      <c r="F25" s="30"/>
      <c r="G25" s="30"/>
      <c r="H25" s="30"/>
      <c r="I25" s="30"/>
      <c r="J25" s="30"/>
      <c r="K25" s="30"/>
    </row>
    <row r="26" spans="1:11" s="4" customFormat="1" ht="20.100000000000001" customHeight="1">
      <c r="B26" s="87" t="s">
        <v>26</v>
      </c>
      <c r="C26" s="87"/>
      <c r="D26" s="87"/>
      <c r="E26" s="87"/>
      <c r="F26" s="30"/>
      <c r="G26" s="30"/>
      <c r="H26" s="30"/>
      <c r="I26" s="30"/>
      <c r="J26" s="30"/>
      <c r="K26" s="30"/>
    </row>
    <row r="27" spans="1:11" s="4" customFormat="1" ht="20.100000000000001" customHeight="1" thickBot="1">
      <c r="A27" s="14"/>
      <c r="B27" s="87" t="s">
        <v>8</v>
      </c>
      <c r="C27" s="87"/>
      <c r="D27" s="87"/>
      <c r="E27" s="87"/>
      <c r="F27" s="30"/>
      <c r="G27" s="30"/>
      <c r="H27" s="30"/>
      <c r="I27" s="30"/>
    </row>
    <row r="28" spans="1:11" s="4" customFormat="1" ht="108" customHeight="1" thickBot="1">
      <c r="A28" s="8" t="s">
        <v>9</v>
      </c>
      <c r="B28" s="32" t="s">
        <v>10</v>
      </c>
      <c r="C28" s="9" t="s">
        <v>27</v>
      </c>
      <c r="D28" s="9" t="s">
        <v>11</v>
      </c>
      <c r="E28" s="9" t="s">
        <v>12</v>
      </c>
      <c r="F28" s="9" t="s">
        <v>13</v>
      </c>
      <c r="G28" s="11" t="s">
        <v>14</v>
      </c>
      <c r="H28" s="9" t="s">
        <v>15</v>
      </c>
      <c r="I28" s="10" t="s">
        <v>16</v>
      </c>
      <c r="J28" s="5"/>
      <c r="K28" s="5"/>
    </row>
    <row r="29" spans="1:11" s="4" customFormat="1" ht="20.100000000000001" customHeight="1">
      <c r="A29" s="14" t="str">
        <f t="shared" ref="A29:B31" si="0">A14</f>
        <v>UPPER LEVEL - BACCALAUREATE</v>
      </c>
      <c r="B29" s="33">
        <f t="shared" si="0"/>
        <v>91.79</v>
      </c>
      <c r="C29" s="34">
        <v>436.86</v>
      </c>
      <c r="D29" s="34">
        <v>26.21</v>
      </c>
      <c r="E29" s="35">
        <f>D14</f>
        <v>4.37</v>
      </c>
      <c r="F29" s="34">
        <v>34.950000000000003</v>
      </c>
      <c r="G29" s="34">
        <v>26.21</v>
      </c>
      <c r="H29" s="69">
        <f>SUM(B29:G29)</f>
        <v>620.3900000000001</v>
      </c>
      <c r="I29" s="70">
        <f>H29*30</f>
        <v>18611.700000000004</v>
      </c>
      <c r="J29" s="12"/>
    </row>
    <row r="30" spans="1:11" s="4" customFormat="1" ht="20.100000000000001" customHeight="1">
      <c r="A30" s="5" t="str">
        <f t="shared" si="0"/>
        <v>LOWER LEVEL - CREDIT (A &amp; P, PSV, DEVELOPMENTAL EDUCATION AND EPI)</v>
      </c>
      <c r="B30" s="36">
        <f t="shared" si="0"/>
        <v>72.92</v>
      </c>
      <c r="C30" s="34">
        <v>221.42</v>
      </c>
      <c r="D30" s="34">
        <v>14.72</v>
      </c>
      <c r="E30" s="37">
        <f>D15</f>
        <v>7.29</v>
      </c>
      <c r="F30" s="34">
        <v>24.69</v>
      </c>
      <c r="G30" s="34">
        <v>14.72</v>
      </c>
      <c r="H30" s="55">
        <f>SUM(B30:G30)</f>
        <v>355.76000000000005</v>
      </c>
      <c r="I30" s="57">
        <f>H30*30</f>
        <v>10672.800000000001</v>
      </c>
    </row>
    <row r="31" spans="1:11" s="4" customFormat="1" ht="20.100000000000001" customHeight="1" thickBot="1">
      <c r="A31" s="5" t="str">
        <f t="shared" si="0"/>
        <v>CAREER CERTIFICATE AND APPLIED TECHNOLOGY DIPLOMA</v>
      </c>
      <c r="B31" s="71">
        <f t="shared" si="0"/>
        <v>69.930000000000007</v>
      </c>
      <c r="C31" s="34">
        <v>209.79</v>
      </c>
      <c r="D31" s="34">
        <v>27.97</v>
      </c>
      <c r="E31" s="16"/>
      <c r="F31" s="34">
        <v>13.99</v>
      </c>
      <c r="G31" s="34">
        <v>13.99</v>
      </c>
      <c r="H31" s="58">
        <f>SUM(B31:G31)</f>
        <v>335.67000000000007</v>
      </c>
      <c r="I31" s="59">
        <f>H31*30</f>
        <v>10070.100000000002</v>
      </c>
    </row>
    <row r="32" spans="1:11" s="4" customFormat="1" ht="20.100000000000001" customHeight="1" thickBot="1">
      <c r="A32" s="26"/>
      <c r="B32" s="17"/>
      <c r="C32" s="17"/>
      <c r="D32" s="17"/>
      <c r="E32" s="17"/>
      <c r="F32" s="17"/>
      <c r="G32" s="17"/>
      <c r="H32" s="17"/>
      <c r="I32" s="38"/>
    </row>
    <row r="33" spans="1:11" s="4" customFormat="1" ht="65.099999999999994" customHeight="1" thickBot="1">
      <c r="A33" s="39" t="s">
        <v>9</v>
      </c>
      <c r="B33" s="21" t="s">
        <v>20</v>
      </c>
      <c r="C33" s="40"/>
      <c r="D33" s="40"/>
      <c r="E33" s="40"/>
      <c r="F33" s="40"/>
      <c r="G33" s="40"/>
      <c r="H33" s="9" t="s">
        <v>15</v>
      </c>
      <c r="I33" s="10" t="s">
        <v>21</v>
      </c>
      <c r="J33" s="12"/>
      <c r="K33" s="12"/>
    </row>
    <row r="34" spans="1:11" s="4" customFormat="1" ht="20.100000000000001" customHeight="1">
      <c r="A34" s="13" t="str">
        <f>A19</f>
        <v>VOCATIONAL PREPARATORY (PER TERM)</v>
      </c>
      <c r="B34" s="41">
        <f>B19</f>
        <v>0</v>
      </c>
      <c r="C34" s="23"/>
      <c r="D34" s="23"/>
      <c r="E34" s="23"/>
      <c r="F34" s="23"/>
      <c r="G34" s="23"/>
      <c r="H34" s="72">
        <f>B34</f>
        <v>0</v>
      </c>
      <c r="I34" s="73">
        <f>H34*3</f>
        <v>0</v>
      </c>
      <c r="J34" s="42"/>
      <c r="K34" s="42"/>
    </row>
    <row r="35" spans="1:11" s="4" customFormat="1" ht="20.100000000000001" customHeight="1" thickBot="1">
      <c r="A35" s="13" t="str">
        <f>A20</f>
        <v>ADULT GENERAL EDUCATION AND SECONDARY (PER TERM)</v>
      </c>
      <c r="B35" s="43">
        <f>B20</f>
        <v>0</v>
      </c>
      <c r="C35" s="25"/>
      <c r="D35" s="25"/>
      <c r="E35" s="25"/>
      <c r="F35" s="25"/>
      <c r="G35" s="25"/>
      <c r="H35" s="74">
        <f>B35</f>
        <v>0</v>
      </c>
      <c r="I35" s="75">
        <f>H35*3</f>
        <v>0</v>
      </c>
      <c r="J35" s="12"/>
      <c r="K35" s="12"/>
    </row>
    <row r="36" spans="1:11" s="4" customFormat="1" ht="20.100000000000001" customHeight="1" thickBot="1">
      <c r="A36" s="26"/>
      <c r="B36" s="44"/>
      <c r="C36" s="17"/>
      <c r="D36" s="17"/>
      <c r="E36" s="17"/>
      <c r="F36" s="17"/>
      <c r="G36" s="17"/>
      <c r="H36" s="44"/>
      <c r="I36" s="45"/>
      <c r="J36" s="12"/>
      <c r="K36" s="12"/>
    </row>
    <row r="37" spans="1:11" s="4" customFormat="1" ht="20.100000000000001" customHeight="1">
      <c r="A37" s="13" t="str">
        <f>A22</f>
        <v>VOCATIONAL PREPARATORY (PER HALF YEAR)</v>
      </c>
      <c r="B37" s="41">
        <f>B22</f>
        <v>0</v>
      </c>
      <c r="C37" s="28"/>
      <c r="D37" s="28"/>
      <c r="E37" s="28"/>
      <c r="F37" s="28"/>
      <c r="G37" s="28"/>
      <c r="H37" s="69">
        <f>B37</f>
        <v>0</v>
      </c>
      <c r="I37" s="70">
        <f>H37*2</f>
        <v>0</v>
      </c>
      <c r="J37" s="12"/>
      <c r="K37" s="12"/>
    </row>
    <row r="38" spans="1:11" s="4" customFormat="1" ht="20.100000000000001" customHeight="1" thickBot="1">
      <c r="A38" s="13" t="str">
        <f>A23</f>
        <v>ADULT GENERAL EDUCATION AND SECONDARY (PER HALF YEAR)</v>
      </c>
      <c r="B38" s="43">
        <f>B23</f>
        <v>0</v>
      </c>
      <c r="C38" s="25"/>
      <c r="D38" s="25"/>
      <c r="E38" s="25"/>
      <c r="F38" s="25"/>
      <c r="G38" s="25"/>
      <c r="H38" s="76">
        <f>B38</f>
        <v>0</v>
      </c>
      <c r="I38" s="77">
        <f>H38*2</f>
        <v>0</v>
      </c>
      <c r="J38" s="12"/>
      <c r="K38" s="12"/>
    </row>
    <row r="39" spans="1:11" s="4" customFormat="1" ht="20.100000000000001" customHeight="1">
      <c r="A39" s="13"/>
      <c r="B39" s="46" t="s">
        <v>28</v>
      </c>
      <c r="C39" s="12"/>
      <c r="D39" s="12"/>
      <c r="E39" s="12"/>
      <c r="F39" s="12"/>
      <c r="G39" s="12"/>
      <c r="H39" s="12"/>
      <c r="I39" s="12"/>
      <c r="J39" s="12"/>
      <c r="K39" s="12"/>
    </row>
    <row r="40" spans="1:11" ht="35.450000000000003" customHeight="1">
      <c r="A40" s="47"/>
      <c r="B40" s="86" t="s">
        <v>29</v>
      </c>
      <c r="C40" s="86"/>
      <c r="D40" s="86"/>
      <c r="E40" s="86"/>
      <c r="F40" s="86"/>
      <c r="G40" s="86"/>
      <c r="H40" s="86"/>
      <c r="I40" s="86"/>
      <c r="J40" s="48"/>
    </row>
    <row r="41" spans="1:11" ht="20.25" customHeight="1">
      <c r="A41" s="50"/>
      <c r="B41" s="50"/>
      <c r="C41" s="50"/>
      <c r="D41" s="50"/>
      <c r="E41" s="50"/>
      <c r="F41" s="50"/>
      <c r="G41" s="50"/>
      <c r="H41" s="50"/>
      <c r="I41" s="50"/>
    </row>
    <row r="42" spans="1:11" ht="20.25" customHeight="1">
      <c r="A42" s="50"/>
      <c r="B42" s="50"/>
      <c r="C42" s="50"/>
      <c r="D42" s="50"/>
      <c r="E42" s="50"/>
      <c r="F42" s="50"/>
      <c r="G42" s="50"/>
      <c r="H42" s="50"/>
      <c r="I42" s="50"/>
    </row>
    <row r="43" spans="1:11" ht="20.25" customHeight="1">
      <c r="A43" s="50"/>
      <c r="B43" s="50"/>
      <c r="C43" s="50"/>
      <c r="D43" s="50"/>
      <c r="E43" s="50"/>
      <c r="F43" s="50"/>
      <c r="G43" s="50"/>
      <c r="H43" s="50"/>
      <c r="I43" s="50"/>
    </row>
    <row r="44" spans="1:11" ht="20.25" customHeight="1">
      <c r="A44" s="50"/>
      <c r="B44" s="50"/>
      <c r="C44" s="50"/>
      <c r="D44" s="50"/>
      <c r="E44" s="50"/>
      <c r="F44" s="50"/>
      <c r="G44" s="50"/>
      <c r="H44" s="50"/>
      <c r="I44" s="50"/>
    </row>
    <row r="45" spans="1:11" ht="20.25" customHeight="1">
      <c r="A45" s="50"/>
      <c r="B45" s="50"/>
      <c r="C45" s="50"/>
      <c r="D45" s="50"/>
      <c r="E45" s="50"/>
      <c r="F45" s="50"/>
      <c r="G45" s="50"/>
      <c r="H45" s="50"/>
      <c r="I45" s="50"/>
    </row>
    <row r="46" spans="1:11" ht="20.25" customHeight="1">
      <c r="A46" s="50"/>
      <c r="B46" s="50"/>
      <c r="C46" s="50"/>
      <c r="D46" s="50"/>
      <c r="E46" s="50"/>
      <c r="F46" s="50"/>
      <c r="G46" s="50"/>
      <c r="H46" s="50"/>
      <c r="I46" s="50"/>
    </row>
    <row r="47" spans="1:11" ht="20.25" customHeight="1">
      <c r="A47" s="50"/>
      <c r="B47" s="50"/>
      <c r="C47" s="50"/>
      <c r="D47" s="50"/>
      <c r="E47" s="50"/>
      <c r="F47" s="50"/>
      <c r="G47" s="50"/>
      <c r="H47" s="50"/>
      <c r="I47" s="50"/>
    </row>
    <row r="48" spans="1:11" ht="20.25" customHeight="1">
      <c r="A48" s="50"/>
      <c r="B48" s="50"/>
      <c r="C48" s="50"/>
      <c r="D48" s="50"/>
      <c r="E48" s="50"/>
      <c r="F48" s="50"/>
      <c r="G48" s="50"/>
      <c r="H48" s="50"/>
      <c r="I48" s="50"/>
    </row>
    <row r="49" spans="1:9" ht="20.25" customHeight="1">
      <c r="A49" s="50"/>
      <c r="B49" s="50"/>
      <c r="C49" s="50"/>
      <c r="D49" s="50"/>
      <c r="E49" s="50"/>
      <c r="F49" s="50"/>
      <c r="G49" s="50"/>
      <c r="H49" s="50"/>
      <c r="I49" s="50"/>
    </row>
    <row r="50" spans="1:9" ht="20.25" customHeight="1">
      <c r="A50" s="50"/>
      <c r="B50" s="50"/>
      <c r="C50" s="50"/>
      <c r="D50" s="50"/>
      <c r="E50" s="50"/>
      <c r="F50" s="50"/>
      <c r="G50" s="50"/>
      <c r="H50" s="50"/>
      <c r="I50" s="50"/>
    </row>
    <row r="51" spans="1:9" ht="20.25" customHeight="1">
      <c r="A51" s="50"/>
      <c r="B51" s="50"/>
      <c r="C51" s="50"/>
      <c r="D51" s="50"/>
      <c r="E51" s="50"/>
      <c r="F51" s="50"/>
      <c r="G51" s="50"/>
      <c r="H51" s="50"/>
      <c r="I51" s="50"/>
    </row>
    <row r="52" spans="1:9" ht="20.25" customHeight="1">
      <c r="A52" s="50"/>
      <c r="B52" s="50"/>
      <c r="C52" s="50"/>
      <c r="D52" s="50"/>
      <c r="E52" s="50"/>
      <c r="F52" s="50"/>
      <c r="G52" s="50"/>
      <c r="H52" s="50"/>
      <c r="I52" s="50"/>
    </row>
    <row r="53" spans="1:9" ht="20.25" customHeight="1">
      <c r="B53" s="50"/>
      <c r="C53" s="50"/>
      <c r="D53" s="50"/>
      <c r="E53" s="50"/>
      <c r="F53" s="50"/>
      <c r="G53" s="50"/>
      <c r="H53" s="50"/>
      <c r="I53" s="50"/>
    </row>
    <row r="54" spans="1:9" ht="20.25" customHeight="1"/>
    <row r="55" spans="1:9" ht="20.25" customHeight="1"/>
    <row r="56" spans="1:9" ht="20.25" customHeight="1"/>
    <row r="57" spans="1:9" ht="20.25" customHeight="1"/>
    <row r="58" spans="1:9" ht="20.25" customHeight="1"/>
    <row r="59" spans="1:9" ht="20.25" customHeight="1"/>
    <row r="60" spans="1:9" ht="20.25" customHeight="1"/>
    <row r="61" spans="1:9" ht="20.25" customHeight="1"/>
    <row r="62" spans="1:9" ht="20.25" customHeight="1"/>
    <row r="63" spans="1:9" ht="20.25" customHeight="1"/>
    <row r="64" spans="1:9"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protectedRanges>
    <protectedRange sqref="B34:B35 B37:B38" name="Range2"/>
  </protectedRanges>
  <mergeCells count="10">
    <mergeCell ref="B40:I40"/>
    <mergeCell ref="D8:H8"/>
    <mergeCell ref="B26:E26"/>
    <mergeCell ref="A3:I3"/>
    <mergeCell ref="A4:I4"/>
    <mergeCell ref="A5:I5"/>
    <mergeCell ref="A6:I6"/>
    <mergeCell ref="B11:C11"/>
    <mergeCell ref="B12:E12"/>
    <mergeCell ref="B27:E27"/>
  </mergeCells>
  <printOptions horizontalCentered="1"/>
  <pageMargins left="0.25" right="0.25" top="1" bottom="1" header="0.5" footer="0.25"/>
  <pageSetup scale="36" fitToHeight="0" orientation="landscape"/>
  <headerFooter alignWithMargins="0">
    <oddFooter>&amp;L&amp;Z&amp;F&amp;R&amp;D</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F7F3E12E26E14E9C8A1FBE12D5945A" ma:contentTypeVersion="9" ma:contentTypeDescription="Create a new document." ma:contentTypeScope="" ma:versionID="b3960c9534e5bf237e95cec36cf77399">
  <xsd:schema xmlns:xsd="http://www.w3.org/2001/XMLSchema" xmlns:xs="http://www.w3.org/2001/XMLSchema" xmlns:p="http://schemas.microsoft.com/office/2006/metadata/properties" xmlns:ns2="ee822479-6e51-4d14-b6b0-2c589e913e66" targetNamespace="http://schemas.microsoft.com/office/2006/metadata/properties" ma:root="true" ma:fieldsID="add0b46c6907e4cfe91ddb7c761b463e" ns2:_="">
    <xsd:import namespace="ee822479-6e51-4d14-b6b0-2c589e913e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22479-6e51-4d14-b6b0-2c589e913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17CB7F-C72B-49CE-AE6F-26C0DFCA69D0}">
  <ds:schemaRefs>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ee822479-6e51-4d14-b6b0-2c589e913e66"/>
    <ds:schemaRef ds:uri="http://schemas.microsoft.com/office/2006/metadata/properties"/>
  </ds:schemaRefs>
</ds:datastoreItem>
</file>

<file path=customXml/itemProps2.xml><?xml version="1.0" encoding="utf-8"?>
<ds:datastoreItem xmlns:ds="http://schemas.openxmlformats.org/officeDocument/2006/customXml" ds:itemID="{7DAD9E00-11F9-4965-ADFF-80A81B3CA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22479-6e51-4d14-b6b0-2c589e913e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0A7FA6-3391-4F5D-8DF1-A3CA5F61D8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Eastern Florida </vt:lpstr>
      <vt:lpstr>Broward</vt:lpstr>
      <vt:lpstr>Central FL</vt:lpstr>
      <vt:lpstr>Chipola</vt:lpstr>
      <vt:lpstr>Daytona</vt:lpstr>
      <vt:lpstr>Florida Southwestern</vt:lpstr>
      <vt:lpstr>Florida State College</vt:lpstr>
      <vt:lpstr>Florida Keys</vt:lpstr>
      <vt:lpstr>Gulf Coast</vt:lpstr>
      <vt:lpstr>Hillsborough</vt:lpstr>
      <vt:lpstr>Indian River</vt:lpstr>
      <vt:lpstr>Florida Gateway</vt:lpstr>
      <vt:lpstr>Lake-Sumter</vt:lpstr>
      <vt:lpstr>State College of Florida</vt:lpstr>
      <vt:lpstr>Miami Dade</vt:lpstr>
      <vt:lpstr>North Florida</vt:lpstr>
      <vt:lpstr>Northwest Florida</vt:lpstr>
      <vt:lpstr>Palm Beach</vt:lpstr>
      <vt:lpstr>Pasco-Hernando</vt:lpstr>
      <vt:lpstr>Pensacola</vt:lpstr>
      <vt:lpstr>Polk</vt:lpstr>
      <vt:lpstr>Saint Johns</vt:lpstr>
      <vt:lpstr>Saint Pete</vt:lpstr>
      <vt:lpstr>Santa Fe</vt:lpstr>
      <vt:lpstr>Seminole</vt:lpstr>
      <vt:lpstr>South Florida</vt:lpstr>
      <vt:lpstr>Tallahassee</vt:lpstr>
      <vt:lpstr>Valencia</vt:lpstr>
      <vt:lpstr>Broward!Print_Area</vt:lpstr>
      <vt:lpstr>'Central FL'!Print_Area</vt:lpstr>
      <vt:lpstr>Chipola!Print_Area</vt:lpstr>
      <vt:lpstr>Daytona!Print_Area</vt:lpstr>
      <vt:lpstr>'Eastern Florida '!Print_Area</vt:lpstr>
      <vt:lpstr>'Florida Gateway'!Print_Area</vt:lpstr>
      <vt:lpstr>'Florida Keys'!Print_Area</vt:lpstr>
      <vt:lpstr>'Florida Southwestern'!Print_Area</vt:lpstr>
      <vt:lpstr>'Florida State College'!Print_Area</vt:lpstr>
      <vt:lpstr>'Gulf Coast'!Print_Area</vt:lpstr>
      <vt:lpstr>Hillsborough!Print_Area</vt:lpstr>
      <vt:lpstr>'Indian River'!Print_Area</vt:lpstr>
      <vt:lpstr>'Lake-Sumter'!Print_Area</vt:lpstr>
      <vt:lpstr>'Miami Dade'!Print_Area</vt:lpstr>
      <vt:lpstr>'North Florida'!Print_Area</vt:lpstr>
      <vt:lpstr>'Northwest Florida'!Print_Area</vt:lpstr>
      <vt:lpstr>'Palm Beach'!Print_Area</vt:lpstr>
      <vt:lpstr>'Pasco-Hernando'!Print_Area</vt:lpstr>
      <vt:lpstr>Pensacola!Print_Area</vt:lpstr>
      <vt:lpstr>Polk!Print_Area</vt:lpstr>
      <vt:lpstr>'Saint Johns'!Print_Area</vt:lpstr>
      <vt:lpstr>'Saint Pete'!Print_Area</vt:lpstr>
      <vt:lpstr>'Santa Fe'!Print_Area</vt:lpstr>
      <vt:lpstr>Seminole!Print_Area</vt:lpstr>
      <vt:lpstr>'South Florida'!Print_Area</vt:lpstr>
      <vt:lpstr>'State College of Florida'!Print_Area</vt:lpstr>
      <vt:lpstr>Tallahassee!Print_Area</vt:lpstr>
      <vt:lpstr>Valencia!Print_Area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Florida Department of Education</dc:creator>
  <cp:keywords/>
  <dc:description/>
  <cp:lastModifiedBy>Sisley, Dottie</cp:lastModifiedBy>
  <cp:revision/>
  <dcterms:created xsi:type="dcterms:W3CDTF">2017-09-29T17:11:35Z</dcterms:created>
  <dcterms:modified xsi:type="dcterms:W3CDTF">2020-09-03T16:25:46Z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0x01010043F7F3E12E26E14E9C8A1FBE12D5945A</vt:lpwstr>
  </property>
</Properties>
</file>