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FCS Finance Website\2019-20 Reports\"/>
    </mc:Choice>
  </mc:AlternateContent>
  <bookViews>
    <workbookView xWindow="0" yWindow="0" windowWidth="28800" windowHeight="11730" tabRatio="954"/>
  </bookViews>
  <sheets>
    <sheet name="FCS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30" r:id="rId9"/>
    <sheet name="GULFCOAST" sheetId="9" r:id="rId10"/>
    <sheet name="HILLSBOROUGH" sheetId="10" r:id="rId11"/>
    <sheet name="INDIANRIVER" sheetId="11" r:id="rId12"/>
    <sheet name="GATEWAY" sheetId="12" r:id="rId13"/>
    <sheet name="LAKESUMTER" sheetId="13" r:id="rId14"/>
    <sheet name="SCFMANATEE" sheetId="14" r:id="rId15"/>
    <sheet name="MIAMIDADE" sheetId="15" r:id="rId16"/>
    <sheet name="NORTHFL" sheetId="16" r:id="rId17"/>
    <sheet name="NORTHWESTFL" sheetId="17" r:id="rId18"/>
    <sheet name="PALMBEACH" sheetId="18" r:id="rId19"/>
    <sheet name="PASCOHERNANDO" sheetId="19" r:id="rId20"/>
    <sheet name="PENSACOLA" sheetId="20" r:id="rId21"/>
    <sheet name="POLK" sheetId="21" r:id="rId22"/>
    <sheet name="STJOHNS" sheetId="22" r:id="rId23"/>
    <sheet name="STPETE" sheetId="24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</sheets>
  <externalReferences>
    <externalReference r:id="rId30"/>
    <externalReference r:id="rId31"/>
    <externalReference r:id="rId32"/>
    <externalReference r:id="rId33"/>
    <externalReference r:id="rId34"/>
  </externalReferences>
  <definedNames>
    <definedName name="ARRA">[1]List!$C$1:$C$2</definedName>
    <definedName name="_xlnm.Print_Area" localSheetId="2">BROWARD!$A$1:$E$137</definedName>
    <definedName name="_xlnm.Print_Area" localSheetId="3">CENTRALFL!$A$1:$E$137</definedName>
    <definedName name="_xlnm.Print_Area" localSheetId="4">CHIPOLA!$A$1:$E$137</definedName>
    <definedName name="_xlnm.Print_Area" localSheetId="5">DAYTONA!$A$1:$E$137</definedName>
    <definedName name="_xlnm.Print_Area" localSheetId="1">EASTERNFL!#REF!</definedName>
    <definedName name="_xlnm.Print_Area" localSheetId="0">FCS!$A$1:$E$105</definedName>
    <definedName name="_xlnm.Print_Area" localSheetId="8">FLKEYS!$A$1:$E$137</definedName>
    <definedName name="_xlnm.Print_Area" localSheetId="6">FLORIDASW!$A$1:$E$137</definedName>
    <definedName name="_xlnm.Print_Area" localSheetId="7">FSCJ!$A$1:$E$137</definedName>
    <definedName name="_xlnm.Print_Area" localSheetId="12">GATEWAY!$A$1:$E$137</definedName>
    <definedName name="_xlnm.Print_Area" localSheetId="9">GULFCOAST!$A$1:$E$137</definedName>
    <definedName name="_xlnm.Print_Area" localSheetId="10">HILLSBOROUGH!$A$1:$E$137</definedName>
    <definedName name="_xlnm.Print_Area" localSheetId="11">INDIANRIVER!$A$1:$E$137</definedName>
    <definedName name="_xlnm.Print_Area" localSheetId="13">LAKESUMTER!$A$1:$E$137</definedName>
    <definedName name="_xlnm.Print_Area" localSheetId="15">MIAMIDADE!$A$1:$E$137</definedName>
    <definedName name="_xlnm.Print_Area" localSheetId="16">NORTHFL!$A$1:$E$137</definedName>
    <definedName name="_xlnm.Print_Area" localSheetId="17">NORTHWESTFL!$A$1:$E$137</definedName>
    <definedName name="_xlnm.Print_Area" localSheetId="18">PALMBEACH!$A$1:$E$137</definedName>
    <definedName name="_xlnm.Print_Area" localSheetId="19">PASCOHERNANDO!$A$1:$E$137</definedName>
    <definedName name="_xlnm.Print_Area" localSheetId="20">PENSACOLA!$A$1:$E$137</definedName>
    <definedName name="_xlnm.Print_Area" localSheetId="21">POLK!$A$1:$E$137</definedName>
    <definedName name="_xlnm.Print_Area" localSheetId="24">SANTAFE!$A$1:$E$137</definedName>
    <definedName name="_xlnm.Print_Area" localSheetId="14">SCFMANATEE!$A$1:$E$137</definedName>
    <definedName name="_xlnm.Print_Area" localSheetId="25">SEMINOLE!$A$1:$E$137</definedName>
    <definedName name="_xlnm.Print_Area" localSheetId="26">SOUTHFL!$A$1:$E$137</definedName>
    <definedName name="_xlnm.Print_Area" localSheetId="22">STJOHNS!$A$1:$E$137</definedName>
    <definedName name="_xlnm.Print_Area" localSheetId="23">STPETE!$A$1:$E$137</definedName>
    <definedName name="_xlnm.Print_Area" localSheetId="27">TALLAHASSEE!#REF!</definedName>
    <definedName name="_xlnm.Print_Area" localSheetId="28">VALENCIA!$A$1:$E$137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6" i="2" l="1"/>
  <c r="D88" i="19" l="1"/>
  <c r="D87" i="19"/>
  <c r="D89" i="19" s="1"/>
  <c r="D83" i="19"/>
  <c r="D82" i="19"/>
  <c r="D81" i="19"/>
  <c r="D80" i="19"/>
  <c r="D79" i="19"/>
  <c r="D78" i="19"/>
  <c r="D77" i="19"/>
  <c r="D76" i="19"/>
  <c r="D75" i="19"/>
  <c r="D74" i="19"/>
  <c r="D73" i="19"/>
  <c r="D72" i="19"/>
  <c r="D71" i="19"/>
  <c r="D70" i="19"/>
  <c r="D84" i="19" s="1"/>
  <c r="D91" i="19" s="1"/>
  <c r="B66" i="19"/>
  <c r="D61" i="19"/>
  <c r="C61" i="19"/>
  <c r="A61" i="19"/>
  <c r="D60" i="19"/>
  <c r="C60" i="19"/>
  <c r="A60" i="19"/>
  <c r="D59" i="19"/>
  <c r="C59" i="19"/>
  <c r="A59" i="19"/>
  <c r="D58" i="19"/>
  <c r="C58" i="19"/>
  <c r="A58" i="19"/>
  <c r="D57" i="19"/>
  <c r="C57" i="19"/>
  <c r="A57" i="19"/>
  <c r="D56" i="19"/>
  <c r="C56" i="19"/>
  <c r="A56" i="19"/>
  <c r="D55" i="19"/>
  <c r="C55" i="19"/>
  <c r="A55" i="19"/>
  <c r="D54" i="19"/>
  <c r="C54" i="19"/>
  <c r="A54" i="19"/>
  <c r="D53" i="19"/>
  <c r="C53" i="19"/>
  <c r="A53" i="19"/>
  <c r="D52" i="19"/>
  <c r="C52" i="19"/>
  <c r="A52" i="19"/>
  <c r="D51" i="19"/>
  <c r="D100" i="19" s="1"/>
  <c r="C51" i="19"/>
  <c r="A51" i="19"/>
  <c r="D50" i="19"/>
  <c r="C50" i="19"/>
  <c r="A50" i="19"/>
  <c r="D49" i="19"/>
  <c r="C49" i="19"/>
  <c r="A49" i="19"/>
  <c r="D48" i="19"/>
  <c r="C48" i="19"/>
  <c r="A48" i="19"/>
  <c r="D47" i="19"/>
  <c r="C47" i="19"/>
  <c r="A47" i="19"/>
  <c r="D46" i="19"/>
  <c r="C46" i="19"/>
  <c r="A46" i="19"/>
  <c r="D45" i="19"/>
  <c r="C45" i="19"/>
  <c r="A45" i="19"/>
  <c r="D44" i="19"/>
  <c r="C44" i="19"/>
  <c r="A44" i="19"/>
  <c r="D43" i="19"/>
  <c r="C43" i="19"/>
  <c r="A43" i="19"/>
  <c r="D42" i="19"/>
  <c r="C42" i="19"/>
  <c r="A42" i="19"/>
  <c r="D41" i="19"/>
  <c r="C41" i="19"/>
  <c r="A41" i="19"/>
  <c r="D40" i="19"/>
  <c r="C40" i="19"/>
  <c r="A40" i="19"/>
  <c r="D39" i="19"/>
  <c r="C39" i="19"/>
  <c r="A39" i="19"/>
  <c r="D38" i="19"/>
  <c r="C38" i="19"/>
  <c r="A38" i="19"/>
  <c r="D37" i="19"/>
  <c r="C37" i="19"/>
  <c r="A37" i="19"/>
  <c r="D36" i="19"/>
  <c r="C36" i="19"/>
  <c r="A36" i="19"/>
  <c r="D35" i="19"/>
  <c r="C35" i="19"/>
  <c r="A35" i="19"/>
  <c r="D34" i="19"/>
  <c r="C34" i="19"/>
  <c r="A34" i="19"/>
  <c r="D33" i="19"/>
  <c r="C33" i="19"/>
  <c r="A33" i="19"/>
  <c r="D32" i="19"/>
  <c r="C32" i="19"/>
  <c r="A32" i="19"/>
  <c r="D31" i="19"/>
  <c r="C31" i="19"/>
  <c r="A31" i="19"/>
  <c r="D30" i="19"/>
  <c r="C30" i="19"/>
  <c r="A30" i="19"/>
  <c r="D29" i="19"/>
  <c r="C29" i="19"/>
  <c r="A29" i="19"/>
  <c r="D28" i="19"/>
  <c r="C28" i="19"/>
  <c r="A28" i="19"/>
  <c r="D27" i="19"/>
  <c r="D62" i="19" s="1"/>
  <c r="C27" i="19"/>
  <c r="A27" i="19"/>
  <c r="E24" i="19"/>
  <c r="D22" i="19"/>
  <c r="C22" i="19"/>
  <c r="A22" i="19"/>
  <c r="D21" i="19"/>
  <c r="C21" i="19"/>
  <c r="A21" i="19"/>
  <c r="D20" i="19"/>
  <c r="C20" i="19"/>
  <c r="A20" i="19"/>
  <c r="D19" i="19"/>
  <c r="C19" i="19"/>
  <c r="A19" i="19"/>
  <c r="D18" i="19"/>
  <c r="C18" i="19"/>
  <c r="A18" i="19"/>
  <c r="D17" i="19"/>
  <c r="C17" i="19"/>
  <c r="A17" i="19"/>
  <c r="D16" i="19"/>
  <c r="C16" i="19"/>
  <c r="A16" i="19"/>
  <c r="D15" i="19"/>
  <c r="C15" i="19"/>
  <c r="A15" i="19"/>
  <c r="E13" i="19"/>
  <c r="D13" i="19"/>
  <c r="C13" i="19"/>
  <c r="A13" i="19"/>
  <c r="E12" i="19"/>
  <c r="D12" i="19"/>
  <c r="C12" i="19"/>
  <c r="A12" i="19"/>
  <c r="E11" i="19"/>
  <c r="D11" i="19"/>
  <c r="C11" i="19"/>
  <c r="A11" i="19"/>
  <c r="E10" i="19"/>
  <c r="D10" i="19"/>
  <c r="C10" i="19"/>
  <c r="A10" i="19"/>
  <c r="E9" i="19"/>
  <c r="D9" i="19"/>
  <c r="C9" i="19"/>
  <c r="A9" i="19"/>
  <c r="E8" i="19"/>
  <c r="D8" i="19"/>
  <c r="C8" i="19"/>
  <c r="A8" i="19"/>
  <c r="E7" i="19"/>
  <c r="D7" i="19"/>
  <c r="C7" i="19"/>
  <c r="A7" i="19"/>
  <c r="E6" i="19"/>
  <c r="E14" i="19" s="1"/>
  <c r="D6" i="19"/>
  <c r="D94" i="19" s="1"/>
  <c r="C6" i="19"/>
  <c r="A6" i="19"/>
  <c r="E2" i="19"/>
  <c r="B1" i="19"/>
  <c r="B65" i="19" s="1"/>
  <c r="D96" i="19" l="1"/>
  <c r="D98" i="19" s="1"/>
  <c r="D102" i="19" s="1"/>
  <c r="D23" i="19"/>
  <c r="D14" i="19"/>
  <c r="D24" i="19" l="1"/>
  <c r="D63" i="19" s="1"/>
  <c r="D88" i="16"/>
  <c r="D87" i="16"/>
  <c r="D89" i="16" s="1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B66" i="16"/>
  <c r="D61" i="16"/>
  <c r="C61" i="16"/>
  <c r="A61" i="16"/>
  <c r="D60" i="16"/>
  <c r="C60" i="16"/>
  <c r="A60" i="16"/>
  <c r="D59" i="16"/>
  <c r="C59" i="16"/>
  <c r="A59" i="16"/>
  <c r="D58" i="16"/>
  <c r="C58" i="16"/>
  <c r="A58" i="16"/>
  <c r="D57" i="16"/>
  <c r="C57" i="16"/>
  <c r="A57" i="16"/>
  <c r="D56" i="16"/>
  <c r="C56" i="16"/>
  <c r="A56" i="16"/>
  <c r="D55" i="16"/>
  <c r="C55" i="16"/>
  <c r="A55" i="16"/>
  <c r="D54" i="16"/>
  <c r="C54" i="16"/>
  <c r="A54" i="16"/>
  <c r="D53" i="16"/>
  <c r="C53" i="16"/>
  <c r="A53" i="16"/>
  <c r="D52" i="16"/>
  <c r="C52" i="16"/>
  <c r="A52" i="16"/>
  <c r="D51" i="16"/>
  <c r="D100" i="16" s="1"/>
  <c r="C51" i="16"/>
  <c r="A51" i="16"/>
  <c r="D50" i="16"/>
  <c r="C50" i="16"/>
  <c r="A50" i="16"/>
  <c r="D49" i="16"/>
  <c r="C49" i="16"/>
  <c r="A49" i="16"/>
  <c r="D48" i="16"/>
  <c r="C48" i="16"/>
  <c r="A48" i="16"/>
  <c r="D47" i="16"/>
  <c r="C47" i="16"/>
  <c r="A47" i="16"/>
  <c r="D46" i="16"/>
  <c r="C46" i="16"/>
  <c r="A46" i="16"/>
  <c r="D45" i="16"/>
  <c r="C45" i="16"/>
  <c r="A45" i="16"/>
  <c r="D44" i="16"/>
  <c r="C44" i="16"/>
  <c r="A44" i="16"/>
  <c r="D43" i="16"/>
  <c r="C43" i="16"/>
  <c r="A43" i="16"/>
  <c r="D42" i="16"/>
  <c r="C42" i="16"/>
  <c r="A42" i="16"/>
  <c r="D41" i="16"/>
  <c r="C41" i="16"/>
  <c r="A41" i="16"/>
  <c r="D40" i="16"/>
  <c r="C40" i="16"/>
  <c r="A40" i="16"/>
  <c r="D39" i="16"/>
  <c r="C39" i="16"/>
  <c r="A39" i="16"/>
  <c r="D38" i="16"/>
  <c r="C38" i="16"/>
  <c r="A38" i="16"/>
  <c r="D37" i="16"/>
  <c r="C37" i="16"/>
  <c r="A37" i="16"/>
  <c r="D36" i="16"/>
  <c r="C36" i="16"/>
  <c r="A36" i="16"/>
  <c r="D35" i="16"/>
  <c r="C35" i="16"/>
  <c r="A35" i="16"/>
  <c r="D34" i="16"/>
  <c r="C34" i="16"/>
  <c r="A34" i="16"/>
  <c r="D33" i="16"/>
  <c r="C33" i="16"/>
  <c r="A33" i="16"/>
  <c r="D32" i="16"/>
  <c r="C32" i="16"/>
  <c r="A32" i="16"/>
  <c r="D31" i="16"/>
  <c r="C31" i="16"/>
  <c r="A31" i="16"/>
  <c r="D30" i="16"/>
  <c r="C30" i="16"/>
  <c r="A30" i="16"/>
  <c r="D29" i="16"/>
  <c r="C29" i="16"/>
  <c r="A29" i="16"/>
  <c r="D28" i="16"/>
  <c r="C28" i="16"/>
  <c r="A28" i="16"/>
  <c r="D27" i="16"/>
  <c r="C27" i="16"/>
  <c r="A27" i="16"/>
  <c r="E24" i="16"/>
  <c r="D22" i="16"/>
  <c r="C22" i="16"/>
  <c r="A22" i="16"/>
  <c r="D21" i="16"/>
  <c r="C21" i="16"/>
  <c r="A21" i="16"/>
  <c r="D20" i="16"/>
  <c r="C20" i="16"/>
  <c r="A20" i="16"/>
  <c r="D19" i="16"/>
  <c r="C19" i="16"/>
  <c r="A19" i="16"/>
  <c r="D18" i="16"/>
  <c r="C18" i="16"/>
  <c r="A18" i="16"/>
  <c r="D17" i="16"/>
  <c r="C17" i="16"/>
  <c r="A17" i="16"/>
  <c r="D16" i="16"/>
  <c r="C16" i="16"/>
  <c r="A16" i="16"/>
  <c r="D15" i="16"/>
  <c r="C15" i="16"/>
  <c r="A15" i="16"/>
  <c r="D13" i="16"/>
  <c r="E13" i="16" s="1"/>
  <c r="C13" i="16"/>
  <c r="A13" i="16"/>
  <c r="D12" i="16"/>
  <c r="E12" i="16" s="1"/>
  <c r="C12" i="16"/>
  <c r="A12" i="16"/>
  <c r="D11" i="16"/>
  <c r="E11" i="16" s="1"/>
  <c r="C11" i="16"/>
  <c r="A11" i="16"/>
  <c r="D10" i="16"/>
  <c r="E10" i="16" s="1"/>
  <c r="C10" i="16"/>
  <c r="A10" i="16"/>
  <c r="D9" i="16"/>
  <c r="E9" i="16" s="1"/>
  <c r="C9" i="16"/>
  <c r="A9" i="16"/>
  <c r="D8" i="16"/>
  <c r="E8" i="16" s="1"/>
  <c r="C8" i="16"/>
  <c r="A8" i="16"/>
  <c r="D7" i="16"/>
  <c r="E7" i="16" s="1"/>
  <c r="C7" i="16"/>
  <c r="A7" i="16"/>
  <c r="D6" i="16"/>
  <c r="D94" i="16" s="1"/>
  <c r="C6" i="16"/>
  <c r="A6" i="16"/>
  <c r="E2" i="16"/>
  <c r="B1" i="16"/>
  <c r="B65" i="16" s="1"/>
  <c r="D96" i="16" l="1"/>
  <c r="D98" i="16" s="1"/>
  <c r="D102" i="16" s="1"/>
  <c r="E6" i="16"/>
  <c r="E14" i="16" s="1"/>
  <c r="D62" i="16"/>
  <c r="D84" i="16"/>
  <c r="D91" i="16" s="1"/>
  <c r="D23" i="16"/>
  <c r="D14" i="16"/>
  <c r="D24" i="16" l="1"/>
  <c r="D63" i="16" s="1"/>
  <c r="D88" i="14" l="1"/>
  <c r="D87" i="14"/>
  <c r="D89" i="14" s="1"/>
  <c r="D83" i="14"/>
  <c r="D83" i="2" s="1"/>
  <c r="D82" i="14"/>
  <c r="D82" i="2" s="1"/>
  <c r="D81" i="14"/>
  <c r="D81" i="2" s="1"/>
  <c r="D80" i="14"/>
  <c r="D80" i="2" s="1"/>
  <c r="D79" i="14"/>
  <c r="D79" i="2" s="1"/>
  <c r="D78" i="14"/>
  <c r="D78" i="2" s="1"/>
  <c r="D77" i="14"/>
  <c r="D77" i="2" s="1"/>
  <c r="D76" i="14"/>
  <c r="D76" i="2" s="1"/>
  <c r="D75" i="14"/>
  <c r="D75" i="2" s="1"/>
  <c r="D74" i="14"/>
  <c r="D74" i="2" s="1"/>
  <c r="D73" i="14"/>
  <c r="D73" i="2" s="1"/>
  <c r="D72" i="14"/>
  <c r="D72" i="2" s="1"/>
  <c r="D71" i="14"/>
  <c r="D71" i="2" s="1"/>
  <c r="D70" i="14"/>
  <c r="B66" i="14"/>
  <c r="D61" i="14"/>
  <c r="C61" i="14"/>
  <c r="A61" i="14"/>
  <c r="D60" i="14"/>
  <c r="C60" i="14"/>
  <c r="A60" i="14"/>
  <c r="D59" i="14"/>
  <c r="C59" i="14"/>
  <c r="A59" i="14"/>
  <c r="D58" i="14"/>
  <c r="C58" i="14"/>
  <c r="A58" i="14"/>
  <c r="D57" i="14"/>
  <c r="C57" i="14"/>
  <c r="A57" i="14"/>
  <c r="D56" i="14"/>
  <c r="C56" i="14"/>
  <c r="A56" i="14"/>
  <c r="D55" i="14"/>
  <c r="C55" i="14"/>
  <c r="A55" i="14"/>
  <c r="D54" i="14"/>
  <c r="C54" i="14"/>
  <c r="A54" i="14"/>
  <c r="D53" i="14"/>
  <c r="C53" i="14"/>
  <c r="A53" i="14"/>
  <c r="D52" i="14"/>
  <c r="C52" i="14"/>
  <c r="A52" i="14"/>
  <c r="D51" i="14"/>
  <c r="D100" i="14" s="1"/>
  <c r="C51" i="14"/>
  <c r="A51" i="14"/>
  <c r="D50" i="14"/>
  <c r="C50" i="14"/>
  <c r="A50" i="14"/>
  <c r="D49" i="14"/>
  <c r="C49" i="14"/>
  <c r="A49" i="14"/>
  <c r="D48" i="14"/>
  <c r="C48" i="14"/>
  <c r="A48" i="14"/>
  <c r="D47" i="14"/>
  <c r="C47" i="14"/>
  <c r="A47" i="14"/>
  <c r="D46" i="14"/>
  <c r="C46" i="14"/>
  <c r="A46" i="14"/>
  <c r="D45" i="14"/>
  <c r="C45" i="14"/>
  <c r="A45" i="14"/>
  <c r="D44" i="14"/>
  <c r="C44" i="14"/>
  <c r="A44" i="14"/>
  <c r="D43" i="14"/>
  <c r="C43" i="14"/>
  <c r="A43" i="14"/>
  <c r="D42" i="14"/>
  <c r="C42" i="14"/>
  <c r="A42" i="14"/>
  <c r="D41" i="14"/>
  <c r="C41" i="14"/>
  <c r="A41" i="14"/>
  <c r="D40" i="14"/>
  <c r="C40" i="14"/>
  <c r="A40" i="14"/>
  <c r="D39" i="14"/>
  <c r="C39" i="14"/>
  <c r="A39" i="14"/>
  <c r="D38" i="14"/>
  <c r="C38" i="14"/>
  <c r="A38" i="14"/>
  <c r="D37" i="14"/>
  <c r="C37" i="14"/>
  <c r="A37" i="14"/>
  <c r="D36" i="14"/>
  <c r="C36" i="14"/>
  <c r="A36" i="14"/>
  <c r="D35" i="14"/>
  <c r="C35" i="14"/>
  <c r="A35" i="14"/>
  <c r="D34" i="14"/>
  <c r="C34" i="14"/>
  <c r="A34" i="14"/>
  <c r="D33" i="14"/>
  <c r="C33" i="14"/>
  <c r="A33" i="14"/>
  <c r="D32" i="14"/>
  <c r="C32" i="14"/>
  <c r="A32" i="14"/>
  <c r="D31" i="14"/>
  <c r="C31" i="14"/>
  <c r="A31" i="14"/>
  <c r="D30" i="14"/>
  <c r="C30" i="14"/>
  <c r="A30" i="14"/>
  <c r="D29" i="14"/>
  <c r="C29" i="14"/>
  <c r="A29" i="14"/>
  <c r="D28" i="14"/>
  <c r="C28" i="14"/>
  <c r="A28" i="14"/>
  <c r="D27" i="14"/>
  <c r="D62" i="14" s="1"/>
  <c r="C27" i="14"/>
  <c r="A27" i="14"/>
  <c r="E24" i="14"/>
  <c r="E24" i="2" s="1"/>
  <c r="D22" i="14"/>
  <c r="C22" i="14"/>
  <c r="A22" i="14"/>
  <c r="D21" i="14"/>
  <c r="C21" i="14"/>
  <c r="A21" i="14"/>
  <c r="D20" i="14"/>
  <c r="C20" i="14"/>
  <c r="A20" i="14"/>
  <c r="D19" i="14"/>
  <c r="C19" i="14"/>
  <c r="A19" i="14"/>
  <c r="D18" i="14"/>
  <c r="C18" i="14"/>
  <c r="A18" i="14"/>
  <c r="D17" i="14"/>
  <c r="C17" i="14"/>
  <c r="A17" i="14"/>
  <c r="D16" i="14"/>
  <c r="C16" i="14"/>
  <c r="A16" i="14"/>
  <c r="D15" i="14"/>
  <c r="C15" i="14"/>
  <c r="A15" i="14"/>
  <c r="E13" i="14"/>
  <c r="D13" i="14"/>
  <c r="C13" i="14"/>
  <c r="A13" i="14"/>
  <c r="E12" i="14"/>
  <c r="D12" i="14"/>
  <c r="C12" i="14"/>
  <c r="A12" i="14"/>
  <c r="E11" i="14"/>
  <c r="D11" i="14"/>
  <c r="C11" i="14"/>
  <c r="A11" i="14"/>
  <c r="E10" i="14"/>
  <c r="D10" i="14"/>
  <c r="C10" i="14"/>
  <c r="A10" i="14"/>
  <c r="E9" i="14"/>
  <c r="D9" i="14"/>
  <c r="C9" i="14"/>
  <c r="A9" i="14"/>
  <c r="E8" i="14"/>
  <c r="D8" i="14"/>
  <c r="C8" i="14"/>
  <c r="A8" i="14"/>
  <c r="E7" i="14"/>
  <c r="D7" i="14"/>
  <c r="C7" i="14"/>
  <c r="A7" i="14"/>
  <c r="E6" i="14"/>
  <c r="E14" i="14" s="1"/>
  <c r="D6" i="14"/>
  <c r="D94" i="14" s="1"/>
  <c r="C6" i="14"/>
  <c r="A6" i="14"/>
  <c r="E2" i="14"/>
  <c r="B1" i="14"/>
  <c r="B65" i="14" s="1"/>
  <c r="D84" i="14" l="1"/>
  <c r="D91" i="14" s="1"/>
  <c r="D70" i="2"/>
  <c r="D96" i="14"/>
  <c r="D98" i="14" s="1"/>
  <c r="D102" i="14" s="1"/>
  <c r="D23" i="14"/>
  <c r="D14" i="14"/>
  <c r="D24" i="14" l="1"/>
  <c r="D63" i="14" s="1"/>
  <c r="D87" i="2"/>
  <c r="D88" i="2" l="1"/>
  <c r="D28" i="2" l="1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27" i="2"/>
  <c r="D16" i="2"/>
  <c r="D17" i="2"/>
  <c r="D18" i="2"/>
  <c r="D19" i="2"/>
  <c r="D20" i="2"/>
  <c r="D21" i="2"/>
  <c r="D22" i="2"/>
  <c r="D15" i="2"/>
  <c r="D7" i="2"/>
  <c r="D8" i="2"/>
  <c r="D9" i="2"/>
  <c r="D10" i="2"/>
  <c r="D11" i="2"/>
  <c r="D12" i="2"/>
  <c r="D13" i="2"/>
  <c r="D6" i="2"/>
  <c r="D100" i="2" l="1"/>
  <c r="D96" i="2"/>
  <c r="D94" i="2"/>
  <c r="D89" i="2"/>
  <c r="D84" i="2"/>
  <c r="D62" i="2"/>
  <c r="D23" i="2"/>
  <c r="D14" i="2"/>
  <c r="E13" i="2"/>
  <c r="E12" i="2"/>
  <c r="E11" i="2"/>
  <c r="E10" i="2"/>
  <c r="E9" i="2"/>
  <c r="E8" i="2"/>
  <c r="E7" i="2"/>
  <c r="E6" i="2"/>
  <c r="B65" i="2"/>
  <c r="D98" i="2" l="1"/>
  <c r="D102" i="2" s="1"/>
  <c r="D91" i="2"/>
  <c r="E14" i="2"/>
  <c r="D24" i="2"/>
  <c r="D63" i="2" s="1"/>
</calcChain>
</file>

<file path=xl/sharedStrings.xml><?xml version="1.0" encoding="utf-8"?>
<sst xmlns="http://schemas.openxmlformats.org/spreadsheetml/2006/main" count="4753" uniqueCount="171">
  <si>
    <t>FLORIDA COLLEGE SYSTEM - ALL COLLEGES</t>
  </si>
  <si>
    <t>Version:</t>
  </si>
  <si>
    <t>TOTAL</t>
  </si>
  <si>
    <t>TOTAL TUITION AND OUT-OF-STATE FEES</t>
  </si>
  <si>
    <t>CCPF TUITION AND FEES</t>
  </si>
  <si>
    <t>GLC</t>
  </si>
  <si>
    <t>ALL FUNDS</t>
  </si>
  <si>
    <t>Tuition-Advanced &amp; Professional - Baccalaureate</t>
  </si>
  <si>
    <t>40101</t>
  </si>
  <si>
    <t>Tuition-Advanced &amp; Professional</t>
  </si>
  <si>
    <t>40110</t>
  </si>
  <si>
    <t>Tuition-Postsecondary Vocational</t>
  </si>
  <si>
    <t>40120</t>
  </si>
  <si>
    <t>Tuition-Postsecondary Adult Vocational</t>
  </si>
  <si>
    <t>40130</t>
  </si>
  <si>
    <t>Tuition-Developmental Education</t>
  </si>
  <si>
    <t>40150</t>
  </si>
  <si>
    <t>Tuition-EPI</t>
  </si>
  <si>
    <t>40160</t>
  </si>
  <si>
    <t>Tuition-Vocational Preparatory</t>
  </si>
  <si>
    <t>40180</t>
  </si>
  <si>
    <t>Tuition-Adult General Education (ABE) &amp; Secondary</t>
  </si>
  <si>
    <t>40190</t>
  </si>
  <si>
    <t>SUBTOTAL IN-STATE TUITION</t>
  </si>
  <si>
    <t>Out-of-state Fees-Advanced &amp; Professional - Baccalaureate</t>
  </si>
  <si>
    <t>40301</t>
  </si>
  <si>
    <t>Out-of-state Fees-Advanced &amp; Professional</t>
  </si>
  <si>
    <t>40310</t>
  </si>
  <si>
    <t>Out-of-state Fees-Postsecondary Vocational</t>
  </si>
  <si>
    <t>40320</t>
  </si>
  <si>
    <t>Out-of-state Fees-Postsecondary. Adult Vocational</t>
  </si>
  <si>
    <t>40330</t>
  </si>
  <si>
    <t>Out-of-state Fees-Developmental Education</t>
  </si>
  <si>
    <t>40350</t>
  </si>
  <si>
    <t>Out-of-state Fees-EPI &amp; Alternative Certification Curriculum</t>
  </si>
  <si>
    <t>40360</t>
  </si>
  <si>
    <t>Out-of-state Fees-Vocational Preparatory</t>
  </si>
  <si>
    <t>40380</t>
  </si>
  <si>
    <t>Out-of-state Fees-Adult General Education (ABE) &amp; Secondary</t>
  </si>
  <si>
    <t>40390</t>
  </si>
  <si>
    <t>SUBTOTAL OUT-OF-STATE FEES</t>
  </si>
  <si>
    <t>from Accounts by GL:</t>
  </si>
  <si>
    <t>TOTAL CCPF STUDENT TUITION AND OUT-OF-STATE FEES</t>
  </si>
  <si>
    <t>OTHER TUITION AND FEES</t>
  </si>
  <si>
    <t>Tuition - Lifelong Learning</t>
  </si>
  <si>
    <t>40210</t>
  </si>
  <si>
    <t>Tuition - Continuing Workforce Fees</t>
  </si>
  <si>
    <t>40240</t>
  </si>
  <si>
    <t>Refunded Tuition - Continuing Workforce Fees</t>
  </si>
  <si>
    <t>40249</t>
  </si>
  <si>
    <t>Out-of-state - Lifelong Learning</t>
  </si>
  <si>
    <t>40250</t>
  </si>
  <si>
    <t>Full Cost of Instruction (Repeat Course Fee)</t>
  </si>
  <si>
    <t>40260</t>
  </si>
  <si>
    <t>Full Cost of Instruction (Repeat Course Fee) - A &amp; P</t>
  </si>
  <si>
    <t>40261</t>
  </si>
  <si>
    <t>Full Cost of Instruction (Repeat Course Fee) - PSV</t>
  </si>
  <si>
    <t>40262</t>
  </si>
  <si>
    <t>Full Cost of Instruction (Repeat Course Fee) - Baccalaureate</t>
  </si>
  <si>
    <t>40263</t>
  </si>
  <si>
    <t>Full Cost of Instruction (Repeat Course Fee) - PSAV</t>
  </si>
  <si>
    <t>40264</t>
  </si>
  <si>
    <t>Full Cost of Instruction (Repeat Course Fee) - Dev. Ed.</t>
  </si>
  <si>
    <t>40265</t>
  </si>
  <si>
    <t>Full Cost of Instruction (Repeat Course Fee) - EPI</t>
  </si>
  <si>
    <t>Refunded Tuition-Full Cost of Instruction (Repeat Course Fee)</t>
  </si>
  <si>
    <t>40269</t>
  </si>
  <si>
    <t>Tuition - Self-supporting</t>
  </si>
  <si>
    <t>40270</t>
  </si>
  <si>
    <t>Laboratory Fees</t>
  </si>
  <si>
    <t>40400</t>
  </si>
  <si>
    <t>Distance Learning Course User Fee</t>
  </si>
  <si>
    <t>40450</t>
  </si>
  <si>
    <t>Application Fees</t>
  </si>
  <si>
    <t>40500</t>
  </si>
  <si>
    <t>Graduation Fees</t>
  </si>
  <si>
    <t>40600</t>
  </si>
  <si>
    <t>Transcripts Fees</t>
  </si>
  <si>
    <t>40700</t>
  </si>
  <si>
    <t>Financial Aid Fund Fees</t>
  </si>
  <si>
    <t>40800</t>
  </si>
  <si>
    <t>Student Activities &amp; Service Fees</t>
  </si>
  <si>
    <t>40850</t>
  </si>
  <si>
    <t>Student Activities &amp; Service Fees - Baccalaureate</t>
  </si>
  <si>
    <t>40854</t>
  </si>
  <si>
    <t>CIF - A &amp; P, PSV, EPI, College Prep</t>
  </si>
  <si>
    <t>40860</t>
  </si>
  <si>
    <t>CIF - PSAV</t>
  </si>
  <si>
    <t>40861</t>
  </si>
  <si>
    <t>CIF - Baccalaureate</t>
  </si>
  <si>
    <t>40864</t>
  </si>
  <si>
    <t>Technology Fee</t>
  </si>
  <si>
    <t>40870</t>
  </si>
  <si>
    <t>Other Student Fees</t>
  </si>
  <si>
    <t>40900</t>
  </si>
  <si>
    <t>Late Fees</t>
  </si>
  <si>
    <t>40910</t>
  </si>
  <si>
    <t>Testing Fees</t>
  </si>
  <si>
    <t>40920</t>
  </si>
  <si>
    <t>Student Insurance Fees</t>
  </si>
  <si>
    <t>40930</t>
  </si>
  <si>
    <t>Safety &amp; Security Fees</t>
  </si>
  <si>
    <t>40940</t>
  </si>
  <si>
    <t>Picture Identification Card Fees</t>
  </si>
  <si>
    <t>40950</t>
  </si>
  <si>
    <t>Parking Fees</t>
  </si>
  <si>
    <t>40960</t>
  </si>
  <si>
    <t>Library Fees</t>
  </si>
  <si>
    <t>40970</t>
  </si>
  <si>
    <t>Contract Course Fees</t>
  </si>
  <si>
    <t>40990</t>
  </si>
  <si>
    <t>Residual Student Fees</t>
  </si>
  <si>
    <t>40991</t>
  </si>
  <si>
    <t>SUBTOTAL OTHER TUITION AND STUDENT FEES</t>
  </si>
  <si>
    <t>TOTAL TUITION AND STUDENT FEES</t>
  </si>
  <si>
    <t>PART II.  STUDENT FINANCIAL AID FEE REPORT (Supporting Schedule)</t>
  </si>
  <si>
    <t>Fund 1</t>
  </si>
  <si>
    <t>GL</t>
  </si>
  <si>
    <t>Revenue</t>
  </si>
  <si>
    <t>TUITION</t>
  </si>
  <si>
    <t>A &amp; P</t>
  </si>
  <si>
    <t>PSV</t>
  </si>
  <si>
    <t>PSAV</t>
  </si>
  <si>
    <t>COLL. PREP</t>
  </si>
  <si>
    <t>EPI</t>
  </si>
  <si>
    <t>VOC PREP</t>
  </si>
  <si>
    <t>ABE &amp; SEC</t>
  </si>
  <si>
    <t>OUT-OF-STATE</t>
  </si>
  <si>
    <t>TOTAL FUND 1</t>
  </si>
  <si>
    <t>FUND 2</t>
  </si>
  <si>
    <t>TOTAL FUND 2</t>
  </si>
  <si>
    <t>TOTAL FUND 1 AND FUND 2</t>
  </si>
  <si>
    <t>STUDENT FEE REVENUE</t>
  </si>
  <si>
    <t>TECHNOLOGY FEES</t>
  </si>
  <si>
    <t>TOTAL TUITION, OUT-OF-STATE FEES AND TECHNOLOGY</t>
  </si>
  <si>
    <t xml:space="preserve">DO NOT USE AMOUNTS TO CALCULATE TOTAL FTE. </t>
  </si>
  <si>
    <t>EASTERN FLORIDA STATE COLLEGE</t>
  </si>
  <si>
    <t>Tuition-Career and Applied Technology (Formerly PSAV)</t>
  </si>
  <si>
    <t>Out-of-state Fees-Career and Applied Technology (Formerly PSAV)</t>
  </si>
  <si>
    <t>40266</t>
  </si>
  <si>
    <t>40101 &amp; 40110</t>
  </si>
  <si>
    <t>DEV. ED.</t>
  </si>
  <si>
    <t>40301 &amp; 40310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</si>
  <si>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</si>
  <si>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</si>
  <si>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</si>
  <si>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</si>
  <si>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</si>
  <si>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</si>
  <si>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</si>
  <si>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</si>
  <si>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</si>
  <si>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</si>
  <si>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</si>
  <si>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MIAMI DADE COLLEGE</t>
  </si>
  <si>
    <t>NORTHWEST FLORIDA STATE COLLEGE</t>
  </si>
  <si>
    <t>PALM BEACH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</si>
  <si>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</si>
  <si>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</si>
  <si>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</si>
  <si>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</si>
  <si>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</si>
  <si>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</si>
  <si>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</si>
  <si>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</si>
  <si>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</si>
  <si>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 xml:space="preserve">2019-2020 FEES </t>
  </si>
  <si>
    <t>2020.v02</t>
  </si>
  <si>
    <t>THE COLLEGE OF THE FLORIDA KEYS</t>
  </si>
  <si>
    <t xml:space="preserve">TOTAL TUITION AND </t>
  </si>
  <si>
    <t>OUT-OF-STATE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</si>
</sst>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sz val="10"/>
      <color theme="1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64">
    <xf numFmtId="0" fontId="0" fillId="0" borderId="0"/>
    <xf numFmtId="44" fontId="8" fillId="0" borderId="0" applyFont="0" applyFill="0" applyBorder="0" applyAlignment="0" applyProtection="0"/>
    <xf numFmtId="0" fontId="4" fillId="0" borderId="0"/>
    <xf numFmtId="0" fontId="9" fillId="16" borderId="0" applyNumberFormat="0" applyBorder="0" applyAlignment="0" applyProtection="0"/>
    <xf numFmtId="0" fontId="1" fillId="3" borderId="0" applyNumberFormat="0" applyBorder="0" applyAlignment="0" applyProtection="0"/>
    <xf numFmtId="0" fontId="9" fillId="17" borderId="0" applyNumberFormat="0" applyBorder="0" applyAlignment="0" applyProtection="0"/>
    <xf numFmtId="0" fontId="1" fillId="5" borderId="0" applyNumberFormat="0" applyBorder="0" applyAlignment="0" applyProtection="0"/>
    <xf numFmtId="0" fontId="9" fillId="18" borderId="0" applyNumberFormat="0" applyBorder="0" applyAlignment="0" applyProtection="0"/>
    <xf numFmtId="0" fontId="1" fillId="7" borderId="0" applyNumberFormat="0" applyBorder="0" applyAlignment="0" applyProtection="0"/>
    <xf numFmtId="0" fontId="9" fillId="19" borderId="0" applyNumberFormat="0" applyBorder="0" applyAlignment="0" applyProtection="0"/>
    <xf numFmtId="0" fontId="1" fillId="9" borderId="0" applyNumberFormat="0" applyBorder="0" applyAlignment="0" applyProtection="0"/>
    <xf numFmtId="0" fontId="9" fillId="20" borderId="0" applyNumberFormat="0" applyBorder="0" applyAlignment="0" applyProtection="0"/>
    <xf numFmtId="0" fontId="1" fillId="11" borderId="0" applyNumberFormat="0" applyBorder="0" applyAlignment="0" applyProtection="0"/>
    <xf numFmtId="0" fontId="9" fillId="21" borderId="0" applyNumberFormat="0" applyBorder="0" applyAlignment="0" applyProtection="0"/>
    <xf numFmtId="0" fontId="1" fillId="13" borderId="0" applyNumberFormat="0" applyBorder="0" applyAlignment="0" applyProtection="0"/>
    <xf numFmtId="0" fontId="9" fillId="22" borderId="0" applyNumberFormat="0" applyBorder="0" applyAlignment="0" applyProtection="0"/>
    <xf numFmtId="0" fontId="1" fillId="4" borderId="0" applyNumberFormat="0" applyBorder="0" applyAlignment="0" applyProtection="0"/>
    <xf numFmtId="0" fontId="9" fillId="23" borderId="0" applyNumberFormat="0" applyBorder="0" applyAlignment="0" applyProtection="0"/>
    <xf numFmtId="0" fontId="1" fillId="6" borderId="0" applyNumberFormat="0" applyBorder="0" applyAlignment="0" applyProtection="0"/>
    <xf numFmtId="0" fontId="9" fillId="24" borderId="0" applyNumberFormat="0" applyBorder="0" applyAlignment="0" applyProtection="0"/>
    <xf numFmtId="0" fontId="1" fillId="8" borderId="0" applyNumberFormat="0" applyBorder="0" applyAlignment="0" applyProtection="0"/>
    <xf numFmtId="0" fontId="9" fillId="19" borderId="0" applyNumberFormat="0" applyBorder="0" applyAlignment="0" applyProtection="0"/>
    <xf numFmtId="0" fontId="1" fillId="10" borderId="0" applyNumberFormat="0" applyBorder="0" applyAlignment="0" applyProtection="0"/>
    <xf numFmtId="0" fontId="9" fillId="22" borderId="0" applyNumberFormat="0" applyBorder="0" applyAlignment="0" applyProtection="0"/>
    <xf numFmtId="0" fontId="1" fillId="12" borderId="0" applyNumberFormat="0" applyBorder="0" applyAlignment="0" applyProtection="0"/>
    <xf numFmtId="0" fontId="9" fillId="25" borderId="0" applyNumberFormat="0" applyBorder="0" applyAlignment="0" applyProtection="0"/>
    <xf numFmtId="0" fontId="1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3" borderId="0" applyNumberFormat="0" applyBorder="0" applyAlignment="0" applyProtection="0"/>
    <xf numFmtId="0" fontId="11" fillId="17" borderId="0" applyNumberFormat="0" applyBorder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3" fillId="35" borderId="31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32" applyNumberFormat="0" applyFill="0" applyAlignment="0" applyProtection="0"/>
    <xf numFmtId="0" fontId="18" fillId="0" borderId="33" applyNumberFormat="0" applyFill="0" applyAlignment="0" applyProtection="0"/>
    <xf numFmtId="0" fontId="19" fillId="0" borderId="34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21" borderId="30" applyNumberFormat="0" applyAlignment="0" applyProtection="0"/>
    <xf numFmtId="0" fontId="21" fillId="21" borderId="30" applyNumberFormat="0" applyAlignment="0" applyProtection="0"/>
    <xf numFmtId="0" fontId="22" fillId="0" borderId="35" applyNumberFormat="0" applyFill="0" applyAlignment="0" applyProtection="0"/>
    <xf numFmtId="0" fontId="23" fillId="36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4" fillId="0" borderId="0"/>
    <xf numFmtId="0" fontId="1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0" borderId="0"/>
    <xf numFmtId="0" fontId="25" fillId="0" borderId="0"/>
    <xf numFmtId="0" fontId="24" fillId="0" borderId="0"/>
    <xf numFmtId="0" fontId="6" fillId="0" borderId="0"/>
    <xf numFmtId="0" fontId="25" fillId="0" borderId="0"/>
    <xf numFmtId="0" fontId="6" fillId="0" borderId="0"/>
    <xf numFmtId="0" fontId="1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25" fillId="0" borderId="0"/>
    <xf numFmtId="0" fontId="6" fillId="37" borderId="36" applyNumberFormat="0" applyFont="0" applyAlignment="0" applyProtection="0"/>
    <xf numFmtId="0" fontId="1" fillId="2" borderId="1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1" fillId="2" borderId="1" applyNumberFormat="0" applyFon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9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30" fillId="0" borderId="0" applyNumberFormat="0" applyFill="0" applyBorder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12" fillId="34" borderId="30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21" fillId="21" borderId="30" applyNumberFormat="0" applyAlignment="0" applyProtection="0"/>
    <xf numFmtId="0" fontId="4" fillId="0" borderId="0"/>
    <xf numFmtId="0" fontId="1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6" fillId="37" borderId="36" applyNumberFormat="0" applyFon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0" fontId="27" fillId="34" borderId="37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0" fontId="5" fillId="0" borderId="0" xfId="2" applyNumberFormat="1" applyFont="1" applyAlignment="1">
      <alignment horizontal="right"/>
    </xf>
    <xf numFmtId="0" fontId="6" fillId="0" borderId="0" xfId="2" applyNumberFormat="1" applyFont="1" applyAlignment="1"/>
    <xf numFmtId="0" fontId="5" fillId="15" borderId="2" xfId="0" applyNumberFormat="1" applyFont="1" applyFill="1" applyBorder="1" applyAlignment="1">
      <alignment horizontal="centerContinuous"/>
    </xf>
    <xf numFmtId="0" fontId="5" fillId="15" borderId="3" xfId="0" applyNumberFormat="1" applyFont="1" applyFill="1" applyBorder="1" applyAlignment="1">
      <alignment horizontal="centerContinuous"/>
    </xf>
    <xf numFmtId="0" fontId="5" fillId="15" borderId="3" xfId="0" applyNumberFormat="1" applyFont="1" applyFill="1" applyBorder="1" applyAlignment="1">
      <alignment horizontal="center"/>
    </xf>
    <xf numFmtId="0" fontId="5" fillId="15" borderId="4" xfId="0" applyNumberFormat="1" applyFont="1" applyFill="1" applyBorder="1" applyAlignment="1">
      <alignment horizontal="centerContinuous"/>
    </xf>
    <xf numFmtId="0" fontId="3" fillId="0" borderId="0" xfId="0" applyFont="1" applyBorder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5" fillId="0" borderId="5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6" xfId="0" applyNumberFormat="1" applyFont="1" applyFill="1" applyBorder="1" applyAlignment="1">
      <alignment horizontal="center"/>
    </xf>
    <xf numFmtId="164" fontId="7" fillId="0" borderId="0" xfId="0" applyNumberFormat="1" applyFont="1" applyFill="1" applyAlignment="1"/>
    <xf numFmtId="0" fontId="5" fillId="15" borderId="8" xfId="0" applyNumberFormat="1" applyFont="1" applyFill="1" applyBorder="1" applyAlignment="1">
      <alignment horizontal="left" indent="2"/>
    </xf>
    <xf numFmtId="0" fontId="7" fillId="15" borderId="9" xfId="0" applyNumberFormat="1" applyFont="1" applyFill="1" applyBorder="1" applyAlignment="1"/>
    <xf numFmtId="0" fontId="7" fillId="15" borderId="10" xfId="0" applyNumberFormat="1" applyFont="1" applyFill="1" applyBorder="1" applyAlignment="1">
      <alignment horizontal="center"/>
    </xf>
    <xf numFmtId="44" fontId="7" fillId="15" borderId="10" xfId="1" applyFont="1" applyFill="1" applyBorder="1" applyAlignment="1"/>
    <xf numFmtId="0" fontId="7" fillId="0" borderId="11" xfId="0" applyNumberFormat="1" applyFont="1" applyFill="1" applyBorder="1" applyAlignment="1"/>
    <xf numFmtId="0" fontId="7" fillId="0" borderId="12" xfId="0" applyNumberFormat="1" applyFont="1" applyFill="1" applyBorder="1" applyAlignment="1"/>
    <xf numFmtId="0" fontId="7" fillId="0" borderId="13" xfId="0" applyNumberFormat="1" applyFont="1" applyFill="1" applyBorder="1" applyAlignment="1">
      <alignment horizontal="center"/>
    </xf>
    <xf numFmtId="44" fontId="7" fillId="0" borderId="13" xfId="1" applyFont="1" applyFill="1" applyBorder="1" applyAlignment="1"/>
    <xf numFmtId="164" fontId="7" fillId="15" borderId="1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/>
    <xf numFmtId="0" fontId="7" fillId="0" borderId="6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/>
    <xf numFmtId="0" fontId="7" fillId="0" borderId="14" xfId="2" applyNumberFormat="1" applyFont="1" applyBorder="1" applyAlignment="1"/>
    <xf numFmtId="164" fontId="7" fillId="0" borderId="15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0" xfId="0" applyNumberFormat="1" applyFont="1"/>
    <xf numFmtId="0" fontId="5" fillId="0" borderId="0" xfId="0" applyNumberFormat="1" applyFont="1" applyFill="1" applyBorder="1" applyAlignment="1">
      <alignment horizontal="center"/>
    </xf>
    <xf numFmtId="0" fontId="5" fillId="0" borderId="17" xfId="0" applyNumberFormat="1" applyFont="1" applyFill="1" applyBorder="1" applyAlignment="1">
      <alignment horizontal="left"/>
    </xf>
    <xf numFmtId="0" fontId="5" fillId="0" borderId="18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/>
    <xf numFmtId="0" fontId="7" fillId="0" borderId="14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0" fontId="5" fillId="0" borderId="19" xfId="0" applyNumberFormat="1" applyFont="1" applyFill="1" applyBorder="1" applyAlignment="1">
      <alignment horizontal="centerContinuous"/>
    </xf>
    <xf numFmtId="0" fontId="5" fillId="0" borderId="20" xfId="0" applyNumberFormat="1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/>
    </xf>
    <xf numFmtId="164" fontId="3" fillId="0" borderId="4" xfId="0" applyNumberFormat="1" applyFont="1" applyFill="1" applyBorder="1"/>
    <xf numFmtId="0" fontId="5" fillId="0" borderId="19" xfId="0" applyNumberFormat="1" applyFont="1" applyFill="1" applyBorder="1" applyAlignment="1">
      <alignment horizontal="left"/>
    </xf>
    <xf numFmtId="0" fontId="3" fillId="0" borderId="20" xfId="0" applyFont="1" applyFill="1" applyBorder="1"/>
    <xf numFmtId="0" fontId="3" fillId="0" borderId="4" xfId="0" applyFont="1" applyFill="1" applyBorder="1" applyAlignment="1">
      <alignment horizontal="center"/>
    </xf>
    <xf numFmtId="44" fontId="7" fillId="0" borderId="21" xfId="1" applyFont="1" applyFill="1" applyBorder="1" applyAlignment="1"/>
    <xf numFmtId="3" fontId="5" fillId="0" borderId="22" xfId="0" applyNumberFormat="1" applyFont="1" applyFill="1" applyBorder="1" applyAlignment="1">
      <alignment horizontal="left"/>
    </xf>
    <xf numFmtId="0" fontId="5" fillId="0" borderId="23" xfId="0" applyNumberFormat="1" applyFont="1" applyFill="1" applyBorder="1" applyAlignment="1">
      <alignment horizontal="left"/>
    </xf>
    <xf numFmtId="0" fontId="3" fillId="0" borderId="24" xfId="0" applyFont="1" applyFill="1" applyBorder="1"/>
    <xf numFmtId="0" fontId="3" fillId="0" borderId="25" xfId="0" applyFont="1" applyFill="1" applyBorder="1" applyAlignment="1">
      <alignment horizontal="center"/>
    </xf>
    <xf numFmtId="44" fontId="7" fillId="0" borderId="26" xfId="1" applyFont="1" applyFill="1" applyBorder="1" applyAlignment="1"/>
    <xf numFmtId="164" fontId="3" fillId="0" borderId="21" xfId="0" applyNumberFormat="1" applyFont="1" applyFill="1" applyBorder="1"/>
    <xf numFmtId="0" fontId="6" fillId="0" borderId="14" xfId="0" applyFont="1" applyFill="1" applyBorder="1"/>
    <xf numFmtId="0" fontId="6" fillId="0" borderId="0" xfId="0" applyFont="1" applyFill="1" applyBorder="1" applyAlignment="1">
      <alignment horizontal="center"/>
    </xf>
    <xf numFmtId="0" fontId="3" fillId="0" borderId="14" xfId="0" applyFont="1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29" xfId="0" applyFont="1" applyBorder="1"/>
    <xf numFmtId="0" fontId="3" fillId="0" borderId="14" xfId="0" applyFont="1" applyBorder="1"/>
    <xf numFmtId="44" fontId="7" fillId="15" borderId="39" xfId="1" applyFont="1" applyFill="1" applyBorder="1" applyAlignment="1"/>
    <xf numFmtId="0" fontId="7" fillId="0" borderId="40" xfId="0" applyNumberFormat="1" applyFont="1" applyFill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44" fontId="7" fillId="0" borderId="41" xfId="1" applyFont="1" applyFill="1" applyBorder="1" applyAlignment="1"/>
    <xf numFmtId="164" fontId="7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 indent="2"/>
    </xf>
    <xf numFmtId="0" fontId="7" fillId="0" borderId="0" xfId="0" applyNumberFormat="1" applyFont="1" applyFill="1" applyBorder="1" applyAlignment="1">
      <alignment horizontal="center"/>
    </xf>
    <xf numFmtId="44" fontId="7" fillId="0" borderId="0" xfId="1" applyFont="1" applyFill="1" applyBorder="1" applyAlignment="1"/>
    <xf numFmtId="43" fontId="3" fillId="0" borderId="0" xfId="1263" applyFont="1"/>
    <xf numFmtId="0" fontId="5" fillId="0" borderId="42" xfId="0" applyNumberFormat="1" applyFont="1" applyFill="1" applyBorder="1" applyAlignment="1"/>
    <xf numFmtId="0" fontId="7" fillId="0" borderId="43" xfId="0" applyNumberFormat="1" applyFont="1" applyFill="1" applyBorder="1" applyAlignment="1"/>
    <xf numFmtId="0" fontId="7" fillId="0" borderId="44" xfId="0" applyNumberFormat="1" applyFont="1" applyFill="1" applyBorder="1" applyAlignment="1"/>
    <xf numFmtId="0" fontId="7" fillId="0" borderId="45" xfId="0" applyNumberFormat="1" applyFont="1" applyFill="1" applyBorder="1" applyAlignment="1">
      <alignment horizontal="center"/>
    </xf>
    <xf numFmtId="44" fontId="7" fillId="0" borderId="45" xfId="1" applyFont="1" applyFill="1" applyBorder="1" applyAlignment="1"/>
    <xf numFmtId="44" fontId="7" fillId="0" borderId="46" xfId="1" applyFont="1" applyFill="1" applyBorder="1" applyAlignment="1"/>
    <xf numFmtId="164" fontId="7" fillId="0" borderId="47" xfId="0" applyNumberFormat="1" applyFont="1" applyFill="1" applyBorder="1" applyAlignment="1"/>
    <xf numFmtId="0" fontId="7" fillId="0" borderId="48" xfId="0" applyNumberFormat="1" applyFont="1" applyFill="1" applyBorder="1" applyAlignment="1"/>
    <xf numFmtId="164" fontId="7" fillId="0" borderId="49" xfId="0" applyNumberFormat="1" applyFont="1" applyFill="1" applyBorder="1" applyAlignment="1"/>
    <xf numFmtId="44" fontId="7" fillId="0" borderId="50" xfId="1" applyFont="1" applyFill="1" applyBorder="1" applyAlignment="1"/>
    <xf numFmtId="0" fontId="5" fillId="0" borderId="51" xfId="0" applyNumberFormat="1" applyFont="1" applyFill="1" applyBorder="1" applyAlignment="1"/>
    <xf numFmtId="164" fontId="5" fillId="0" borderId="52" xfId="0" applyNumberFormat="1" applyFont="1" applyFill="1" applyBorder="1" applyAlignment="1">
      <alignment horizontal="center"/>
    </xf>
    <xf numFmtId="0" fontId="7" fillId="0" borderId="51" xfId="0" applyNumberFormat="1" applyFont="1" applyFill="1" applyBorder="1" applyAlignment="1"/>
    <xf numFmtId="164" fontId="7" fillId="0" borderId="52" xfId="0" applyNumberFormat="1" applyFont="1" applyFill="1" applyBorder="1" applyAlignment="1"/>
    <xf numFmtId="0" fontId="5" fillId="0" borderId="53" xfId="0" applyNumberFormat="1" applyFont="1" applyFill="1" applyBorder="1" applyAlignment="1">
      <alignment horizontal="left"/>
    </xf>
    <xf numFmtId="0" fontId="5" fillId="0" borderId="54" xfId="0" applyNumberFormat="1" applyFont="1" applyFill="1" applyBorder="1" applyAlignment="1">
      <alignment horizontal="left"/>
    </xf>
    <xf numFmtId="0" fontId="7" fillId="0" borderId="54" xfId="0" applyNumberFormat="1" applyFont="1" applyFill="1" applyBorder="1" applyAlignment="1">
      <alignment horizontal="center"/>
    </xf>
    <xf numFmtId="44" fontId="7" fillId="0" borderId="55" xfId="1" applyFont="1" applyFill="1" applyBorder="1" applyAlignment="1"/>
    <xf numFmtId="0" fontId="5" fillId="0" borderId="56" xfId="0" applyNumberFormat="1" applyFont="1" applyFill="1" applyBorder="1" applyAlignment="1">
      <alignment horizontal="left"/>
    </xf>
    <xf numFmtId="4" fontId="7" fillId="0" borderId="51" xfId="0" applyNumberFormat="1" applyFont="1" applyFill="1" applyBorder="1" applyAlignment="1"/>
    <xf numFmtId="164" fontId="7" fillId="0" borderId="57" xfId="0" applyNumberFormat="1" applyFont="1" applyFill="1" applyBorder="1" applyAlignment="1"/>
    <xf numFmtId="4" fontId="5" fillId="0" borderId="51" xfId="0" applyNumberFormat="1" applyFont="1" applyFill="1" applyBorder="1" applyAlignment="1"/>
    <xf numFmtId="0" fontId="5" fillId="0" borderId="53" xfId="0" applyNumberFormat="1" applyFont="1" applyFill="1" applyBorder="1" applyAlignment="1"/>
    <xf numFmtId="0" fontId="5" fillId="0" borderId="54" xfId="0" applyNumberFormat="1" applyFont="1" applyFill="1" applyBorder="1" applyAlignment="1"/>
    <xf numFmtId="0" fontId="5" fillId="0" borderId="58" xfId="0" applyNumberFormat="1" applyFont="1" applyFill="1" applyBorder="1" applyAlignment="1"/>
    <xf numFmtId="0" fontId="5" fillId="0" borderId="56" xfId="0" applyNumberFormat="1" applyFont="1" applyFill="1" applyBorder="1" applyAlignment="1"/>
    <xf numFmtId="44" fontId="7" fillId="0" borderId="59" xfId="1" applyFont="1" applyFill="1" applyBorder="1" applyAlignment="1"/>
    <xf numFmtId="3" fontId="5" fillId="0" borderId="60" xfId="0" applyNumberFormat="1" applyFont="1" applyFill="1" applyBorder="1" applyAlignment="1">
      <alignment horizontal="left"/>
    </xf>
    <xf numFmtId="0" fontId="3" fillId="0" borderId="47" xfId="0" applyFont="1" applyFill="1" applyBorder="1" applyAlignment="1">
      <alignment horizontal="center"/>
    </xf>
    <xf numFmtId="164" fontId="3" fillId="0" borderId="61" xfId="0" applyNumberFormat="1" applyFont="1" applyFill="1" applyBorder="1"/>
    <xf numFmtId="0" fontId="5" fillId="0" borderId="62" xfId="0" applyNumberFormat="1" applyFont="1" applyFill="1" applyBorder="1" applyAlignment="1">
      <alignment horizontal="left"/>
    </xf>
    <xf numFmtId="0" fontId="3" fillId="0" borderId="63" xfId="0" applyFont="1" applyFill="1" applyBorder="1"/>
    <xf numFmtId="0" fontId="3" fillId="0" borderId="64" xfId="0" applyFont="1" applyFill="1" applyBorder="1" applyAlignment="1">
      <alignment horizontal="center"/>
    </xf>
    <xf numFmtId="44" fontId="7" fillId="0" borderId="65" xfId="1" applyFont="1" applyFill="1" applyBorder="1" applyAlignment="1"/>
    <xf numFmtId="0" fontId="3" fillId="0" borderId="60" xfId="0" applyFont="1" applyFill="1" applyBorder="1"/>
    <xf numFmtId="0" fontId="2" fillId="0" borderId="60" xfId="0" applyFont="1" applyFill="1" applyBorder="1"/>
    <xf numFmtId="44" fontId="6" fillId="0" borderId="61" xfId="1" applyFont="1" applyFill="1" applyBorder="1"/>
    <xf numFmtId="0" fontId="3" fillId="0" borderId="63" xfId="0" applyFont="1" applyBorder="1"/>
    <xf numFmtId="0" fontId="3" fillId="0" borderId="48" xfId="0" applyFont="1" applyBorder="1"/>
    <xf numFmtId="0" fontId="3" fillId="0" borderId="48" xfId="0" applyFont="1" applyBorder="1" applyAlignment="1">
      <alignment horizontal="center"/>
    </xf>
    <xf numFmtId="0" fontId="3" fillId="0" borderId="66" xfId="0" applyFont="1" applyBorder="1"/>
    <xf numFmtId="0" fontId="7" fillId="0" borderId="42" xfId="0" applyNumberFormat="1" applyFont="1" applyFill="1" applyBorder="1" applyAlignment="1"/>
    <xf numFmtId="0" fontId="7" fillId="0" borderId="42" xfId="2" applyNumberFormat="1" applyFont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3" fillId="0" borderId="51" xfId="0" applyNumberFormat="1" applyFont="1" applyBorder="1"/>
    <xf numFmtId="0" fontId="7" fillId="0" borderId="56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 applyAlignment="1"/>
    <xf numFmtId="0" fontId="33" fillId="0" borderId="0" xfId="2" applyNumberFormat="1" applyFont="1" applyAlignment="1">
      <alignment horizontal="right"/>
    </xf>
    <xf numFmtId="0" fontId="26" fillId="0" borderId="0" xfId="2" applyNumberFormat="1" applyFont="1" applyAlignment="1">
      <alignment horizontal="center"/>
    </xf>
    <xf numFmtId="0" fontId="33" fillId="15" borderId="2" xfId="0" applyNumberFormat="1" applyFont="1" applyFill="1" applyBorder="1" applyAlignment="1">
      <alignment horizontal="centerContinuous"/>
    </xf>
    <xf numFmtId="0" fontId="33" fillId="15" borderId="3" xfId="0" applyNumberFormat="1" applyFont="1" applyFill="1" applyBorder="1" applyAlignment="1">
      <alignment horizontal="centerContinuous"/>
    </xf>
    <xf numFmtId="0" fontId="33" fillId="15" borderId="3" xfId="0" applyNumberFormat="1" applyFont="1" applyFill="1" applyBorder="1" applyAlignment="1">
      <alignment horizontal="center"/>
    </xf>
    <xf numFmtId="0" fontId="33" fillId="15" borderId="4" xfId="0" applyNumberFormat="1" applyFont="1" applyFill="1" applyBorder="1" applyAlignment="1">
      <alignment horizontal="centerContinuous"/>
    </xf>
    <xf numFmtId="0" fontId="5" fillId="0" borderId="4" xfId="0" applyNumberFormat="1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0" borderId="0" xfId="0" applyFont="1" applyBorder="1" applyAlignment="1"/>
    <xf numFmtId="0" fontId="33" fillId="0" borderId="16" xfId="0" applyFont="1" applyBorder="1" applyAlignment="1"/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/>
    <xf numFmtId="0" fontId="5" fillId="0" borderId="52" xfId="0" applyNumberFormat="1" applyFont="1" applyFill="1" applyBorder="1" applyAlignment="1">
      <alignment horizontal="center"/>
    </xf>
    <xf numFmtId="0" fontId="5" fillId="15" borderId="67" xfId="0" applyNumberFormat="1" applyFont="1" applyFill="1" applyBorder="1" applyAlignment="1">
      <alignment horizontal="left" indent="2"/>
    </xf>
    <xf numFmtId="0" fontId="7" fillId="15" borderId="68" xfId="0" applyNumberFormat="1" applyFont="1" applyFill="1" applyBorder="1" applyAlignment="1"/>
    <xf numFmtId="0" fontId="7" fillId="15" borderId="39" xfId="0" applyNumberFormat="1" applyFont="1" applyFill="1" applyBorder="1" applyAlignment="1">
      <alignment horizontal="center"/>
    </xf>
    <xf numFmtId="0" fontId="5" fillId="0" borderId="69" xfId="0" applyNumberFormat="1" applyFont="1" applyFill="1" applyBorder="1" applyAlignment="1">
      <alignment horizontal="left"/>
    </xf>
    <xf numFmtId="0" fontId="5" fillId="0" borderId="70" xfId="0" applyNumberFormat="1" applyFont="1" applyFill="1" applyBorder="1" applyAlignment="1">
      <alignment horizontal="left"/>
    </xf>
    <xf numFmtId="0" fontId="7" fillId="0" borderId="71" xfId="0" applyNumberFormat="1" applyFont="1" applyFill="1" applyBorder="1" applyAlignment="1">
      <alignment horizontal="center"/>
    </xf>
    <xf numFmtId="44" fontId="7" fillId="0" borderId="72" xfId="1" applyFont="1" applyFill="1" applyBorder="1" applyAlignment="1"/>
    <xf numFmtId="44" fontId="7" fillId="0" borderId="73" xfId="1" applyFont="1" applyFill="1" applyBorder="1" applyAlignment="1"/>
    <xf numFmtId="0" fontId="5" fillId="0" borderId="74" xfId="0" applyNumberFormat="1" applyFont="1" applyFill="1" applyBorder="1" applyAlignment="1">
      <alignment horizontal="left"/>
    </xf>
    <xf numFmtId="0" fontId="5" fillId="0" borderId="75" xfId="0" applyNumberFormat="1" applyFont="1" applyFill="1" applyBorder="1" applyAlignment="1">
      <alignment horizontal="left"/>
    </xf>
    <xf numFmtId="0" fontId="7" fillId="0" borderId="76" xfId="0" applyNumberFormat="1" applyFont="1" applyFill="1" applyBorder="1" applyAlignment="1">
      <alignment horizontal="center"/>
    </xf>
    <xf numFmtId="44" fontId="7" fillId="0" borderId="77" xfId="1" applyFont="1" applyFill="1" applyBorder="1" applyAlignment="1"/>
    <xf numFmtId="0" fontId="31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1" fillId="0" borderId="0" xfId="0" applyFont="1" applyFill="1" applyBorder="1" applyAlignment="1"/>
    <xf numFmtId="0" fontId="5" fillId="0" borderId="4" xfId="0" applyNumberFormat="1" applyFont="1" applyFill="1" applyBorder="1" applyAlignment="1"/>
  </cellXfs>
  <cellStyles count="1264">
    <cellStyle name="20% - Accent1 2" xfId="3"/>
    <cellStyle name="20% - Accent1 2 2" xfId="4"/>
    <cellStyle name="20% - Accent2 2" xfId="5"/>
    <cellStyle name="20% - Accent2 2 2" xfId="6"/>
    <cellStyle name="20% - Accent3 2" xfId="7"/>
    <cellStyle name="20% - Accent3 2 2" xfId="8"/>
    <cellStyle name="20% - Accent4 2" xfId="9"/>
    <cellStyle name="20% - Accent4 2 2" xfId="10"/>
    <cellStyle name="20% - Accent5 2" xfId="11"/>
    <cellStyle name="20% - Accent5 2 2" xfId="12"/>
    <cellStyle name="20% - Accent6 2" xfId="13"/>
    <cellStyle name="20% - Accent6 2 2" xfId="14"/>
    <cellStyle name="40% - Accent1 2" xfId="15"/>
    <cellStyle name="40% - Accent1 2 2" xfId="16"/>
    <cellStyle name="40% - Accent2 2" xfId="17"/>
    <cellStyle name="40% - Accent2 2 2" xfId="18"/>
    <cellStyle name="40% - Accent3 2" xfId="19"/>
    <cellStyle name="40% - Accent3 2 2" xfId="20"/>
    <cellStyle name="40% - Accent4 2" xfId="21"/>
    <cellStyle name="40% - Accent4 2 2" xfId="22"/>
    <cellStyle name="40% - Accent5 2" xfId="23"/>
    <cellStyle name="40% - Accent5 2 2" xfId="24"/>
    <cellStyle name="40% - Accent6 2" xfId="25"/>
    <cellStyle name="40% - Accent6 2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alculation 2 10" xfId="224"/>
    <cellStyle name="Calculation 2 10 2" xfId="225"/>
    <cellStyle name="Calculation 2 11" xfId="226"/>
    <cellStyle name="Calculation 2 11 2" xfId="227"/>
    <cellStyle name="Calculation 2 12" xfId="228"/>
    <cellStyle name="Calculation 2 12 2" xfId="229"/>
    <cellStyle name="Calculation 2 13" xfId="230"/>
    <cellStyle name="Calculation 2 13 2" xfId="231"/>
    <cellStyle name="Calculation 2 14" xfId="232"/>
    <cellStyle name="Calculation 2 14 2" xfId="233"/>
    <cellStyle name="Calculation 2 15" xfId="234"/>
    <cellStyle name="Calculation 2 15 2" xfId="235"/>
    <cellStyle name="Calculation 2 16" xfId="236"/>
    <cellStyle name="Calculation 2 16 2" xfId="237"/>
    <cellStyle name="Calculation 2 17" xfId="238"/>
    <cellStyle name="Calculation 2 17 2" xfId="239"/>
    <cellStyle name="Calculation 2 18" xfId="240"/>
    <cellStyle name="Calculation 2 18 2" xfId="241"/>
    <cellStyle name="Calculation 2 19" xfId="242"/>
    <cellStyle name="Calculation 2 19 2" xfId="243"/>
    <cellStyle name="Calculation 2 2" xfId="41"/>
    <cellStyle name="Calculation 2 2 10" xfId="244"/>
    <cellStyle name="Calculation 2 2 10 2" xfId="245"/>
    <cellStyle name="Calculation 2 2 11" xfId="246"/>
    <cellStyle name="Calculation 2 2 11 2" xfId="247"/>
    <cellStyle name="Calculation 2 2 12" xfId="248"/>
    <cellStyle name="Calculation 2 2 12 2" xfId="249"/>
    <cellStyle name="Calculation 2 2 13" xfId="250"/>
    <cellStyle name="Calculation 2 2 13 2" xfId="251"/>
    <cellStyle name="Calculation 2 2 14" xfId="252"/>
    <cellStyle name="Calculation 2 2 14 2" xfId="253"/>
    <cellStyle name="Calculation 2 2 15" xfId="254"/>
    <cellStyle name="Calculation 2 2 15 2" xfId="255"/>
    <cellStyle name="Calculation 2 2 16" xfId="256"/>
    <cellStyle name="Calculation 2 2 16 2" xfId="257"/>
    <cellStyle name="Calculation 2 2 17" xfId="258"/>
    <cellStyle name="Calculation 2 2 17 2" xfId="259"/>
    <cellStyle name="Calculation 2 2 18" xfId="260"/>
    <cellStyle name="Calculation 2 2 18 2" xfId="261"/>
    <cellStyle name="Calculation 2 2 19" xfId="262"/>
    <cellStyle name="Calculation 2 2 19 2" xfId="263"/>
    <cellStyle name="Calculation 2 2 2" xfId="170"/>
    <cellStyle name="Calculation 2 2 2 2" xfId="264"/>
    <cellStyle name="Calculation 2 2 20" xfId="265"/>
    <cellStyle name="Calculation 2 2 20 2" xfId="266"/>
    <cellStyle name="Calculation 2 2 21" xfId="267"/>
    <cellStyle name="Calculation 2 2 21 2" xfId="268"/>
    <cellStyle name="Calculation 2 2 22" xfId="269"/>
    <cellStyle name="Calculation 2 2 22 2" xfId="270"/>
    <cellStyle name="Calculation 2 2 23" xfId="271"/>
    <cellStyle name="Calculation 2 2 23 2" xfId="272"/>
    <cellStyle name="Calculation 2 2 24" xfId="273"/>
    <cellStyle name="Calculation 2 2 24 2" xfId="274"/>
    <cellStyle name="Calculation 2 2 25" xfId="275"/>
    <cellStyle name="Calculation 2 2 25 2" xfId="276"/>
    <cellStyle name="Calculation 2 2 26" xfId="277"/>
    <cellStyle name="Calculation 2 2 26 2" xfId="278"/>
    <cellStyle name="Calculation 2 2 27" xfId="279"/>
    <cellStyle name="Calculation 2 2 27 2" xfId="280"/>
    <cellStyle name="Calculation 2 2 28" xfId="281"/>
    <cellStyle name="Calculation 2 2 28 2" xfId="282"/>
    <cellStyle name="Calculation 2 2 29" xfId="283"/>
    <cellStyle name="Calculation 2 2 29 2" xfId="284"/>
    <cellStyle name="Calculation 2 2 3" xfId="191"/>
    <cellStyle name="Calculation 2 2 3 2" xfId="285"/>
    <cellStyle name="Calculation 2 2 30" xfId="286"/>
    <cellStyle name="Calculation 2 2 30 2" xfId="287"/>
    <cellStyle name="Calculation 2 2 31" xfId="288"/>
    <cellStyle name="Calculation 2 2 31 2" xfId="289"/>
    <cellStyle name="Calculation 2 2 32" xfId="290"/>
    <cellStyle name="Calculation 2 2 32 2" xfId="291"/>
    <cellStyle name="Calculation 2 2 33" xfId="292"/>
    <cellStyle name="Calculation 2 2 33 2" xfId="293"/>
    <cellStyle name="Calculation 2 2 34" xfId="294"/>
    <cellStyle name="Calculation 2 2 34 2" xfId="295"/>
    <cellStyle name="Calculation 2 2 35" xfId="296"/>
    <cellStyle name="Calculation 2 2 35 2" xfId="297"/>
    <cellStyle name="Calculation 2 2 36" xfId="298"/>
    <cellStyle name="Calculation 2 2 36 2" xfId="299"/>
    <cellStyle name="Calculation 2 2 37" xfId="300"/>
    <cellStyle name="Calculation 2 2 37 2" xfId="301"/>
    <cellStyle name="Calculation 2 2 38" xfId="302"/>
    <cellStyle name="Calculation 2 2 38 2" xfId="303"/>
    <cellStyle name="Calculation 2 2 39" xfId="304"/>
    <cellStyle name="Calculation 2 2 39 2" xfId="305"/>
    <cellStyle name="Calculation 2 2 4" xfId="192"/>
    <cellStyle name="Calculation 2 2 4 2" xfId="306"/>
    <cellStyle name="Calculation 2 2 40" xfId="307"/>
    <cellStyle name="Calculation 2 2 40 2" xfId="308"/>
    <cellStyle name="Calculation 2 2 41" xfId="309"/>
    <cellStyle name="Calculation 2 2 41 2" xfId="310"/>
    <cellStyle name="Calculation 2 2 42" xfId="311"/>
    <cellStyle name="Calculation 2 2 42 2" xfId="312"/>
    <cellStyle name="Calculation 2 2 43" xfId="313"/>
    <cellStyle name="Calculation 2 2 43 2" xfId="314"/>
    <cellStyle name="Calculation 2 2 44" xfId="315"/>
    <cellStyle name="Calculation 2 2 44 2" xfId="316"/>
    <cellStyle name="Calculation 2 2 45" xfId="317"/>
    <cellStyle name="Calculation 2 2 45 2" xfId="318"/>
    <cellStyle name="Calculation 2 2 46" xfId="319"/>
    <cellStyle name="Calculation 2 2 46 2" xfId="320"/>
    <cellStyle name="Calculation 2 2 47" xfId="321"/>
    <cellStyle name="Calculation 2 2 47 2" xfId="322"/>
    <cellStyle name="Calculation 2 2 48" xfId="323"/>
    <cellStyle name="Calculation 2 2 48 2" xfId="324"/>
    <cellStyle name="Calculation 2 2 49" xfId="325"/>
    <cellStyle name="Calculation 2 2 49 2" xfId="326"/>
    <cellStyle name="Calculation 2 2 5" xfId="193"/>
    <cellStyle name="Calculation 2 2 5 2" xfId="327"/>
    <cellStyle name="Calculation 2 2 50" xfId="328"/>
    <cellStyle name="Calculation 2 2 50 2" xfId="329"/>
    <cellStyle name="Calculation 2 2 51" xfId="330"/>
    <cellStyle name="Calculation 2 2 51 2" xfId="331"/>
    <cellStyle name="Calculation 2 2 52" xfId="332"/>
    <cellStyle name="Calculation 2 2 52 2" xfId="333"/>
    <cellStyle name="Calculation 2 2 53" xfId="334"/>
    <cellStyle name="Calculation 2 2 54" xfId="335"/>
    <cellStyle name="Calculation 2 2 55" xfId="336"/>
    <cellStyle name="Calculation 2 2 56" xfId="337"/>
    <cellStyle name="Calculation 2 2 57" xfId="338"/>
    <cellStyle name="Calculation 2 2 6" xfId="194"/>
    <cellStyle name="Calculation 2 2 6 2" xfId="339"/>
    <cellStyle name="Calculation 2 2 7" xfId="195"/>
    <cellStyle name="Calculation 2 2 7 2" xfId="340"/>
    <cellStyle name="Calculation 2 2 8" xfId="341"/>
    <cellStyle name="Calculation 2 2 8 2" xfId="342"/>
    <cellStyle name="Calculation 2 2 9" xfId="343"/>
    <cellStyle name="Calculation 2 2 9 2" xfId="344"/>
    <cellStyle name="Calculation 2 20" xfId="345"/>
    <cellStyle name="Calculation 2 20 2" xfId="346"/>
    <cellStyle name="Calculation 2 21" xfId="347"/>
    <cellStyle name="Calculation 2 21 2" xfId="348"/>
    <cellStyle name="Calculation 2 22" xfId="349"/>
    <cellStyle name="Calculation 2 22 2" xfId="350"/>
    <cellStyle name="Calculation 2 23" xfId="351"/>
    <cellStyle name="Calculation 2 23 2" xfId="352"/>
    <cellStyle name="Calculation 2 24" xfId="353"/>
    <cellStyle name="Calculation 2 24 2" xfId="354"/>
    <cellStyle name="Calculation 2 25" xfId="355"/>
    <cellStyle name="Calculation 2 25 2" xfId="356"/>
    <cellStyle name="Calculation 2 26" xfId="357"/>
    <cellStyle name="Calculation 2 26 2" xfId="358"/>
    <cellStyle name="Calculation 2 27" xfId="359"/>
    <cellStyle name="Calculation 2 27 2" xfId="360"/>
    <cellStyle name="Calculation 2 28" xfId="361"/>
    <cellStyle name="Calculation 2 28 2" xfId="362"/>
    <cellStyle name="Calculation 2 29" xfId="363"/>
    <cellStyle name="Calculation 2 29 2" xfId="364"/>
    <cellStyle name="Calculation 2 3" xfId="171"/>
    <cellStyle name="Calculation 2 3 2" xfId="365"/>
    <cellStyle name="Calculation 2 30" xfId="366"/>
    <cellStyle name="Calculation 2 30 2" xfId="367"/>
    <cellStyle name="Calculation 2 31" xfId="368"/>
    <cellStyle name="Calculation 2 31 2" xfId="369"/>
    <cellStyle name="Calculation 2 32" xfId="370"/>
    <cellStyle name="Calculation 2 32 2" xfId="371"/>
    <cellStyle name="Calculation 2 33" xfId="372"/>
    <cellStyle name="Calculation 2 33 2" xfId="373"/>
    <cellStyle name="Calculation 2 34" xfId="374"/>
    <cellStyle name="Calculation 2 34 2" xfId="375"/>
    <cellStyle name="Calculation 2 35" xfId="376"/>
    <cellStyle name="Calculation 2 35 2" xfId="377"/>
    <cellStyle name="Calculation 2 36" xfId="378"/>
    <cellStyle name="Calculation 2 36 2" xfId="379"/>
    <cellStyle name="Calculation 2 37" xfId="380"/>
    <cellStyle name="Calculation 2 37 2" xfId="381"/>
    <cellStyle name="Calculation 2 38" xfId="382"/>
    <cellStyle name="Calculation 2 38 2" xfId="383"/>
    <cellStyle name="Calculation 2 39" xfId="384"/>
    <cellStyle name="Calculation 2 39 2" xfId="385"/>
    <cellStyle name="Calculation 2 4" xfId="181"/>
    <cellStyle name="Calculation 2 4 2" xfId="386"/>
    <cellStyle name="Calculation 2 40" xfId="387"/>
    <cellStyle name="Calculation 2 40 2" xfId="388"/>
    <cellStyle name="Calculation 2 41" xfId="389"/>
    <cellStyle name="Calculation 2 41 2" xfId="390"/>
    <cellStyle name="Calculation 2 42" xfId="391"/>
    <cellStyle name="Calculation 2 42 2" xfId="392"/>
    <cellStyle name="Calculation 2 43" xfId="393"/>
    <cellStyle name="Calculation 2 43 2" xfId="394"/>
    <cellStyle name="Calculation 2 44" xfId="395"/>
    <cellStyle name="Calculation 2 44 2" xfId="396"/>
    <cellStyle name="Calculation 2 45" xfId="397"/>
    <cellStyle name="Calculation 2 45 2" xfId="398"/>
    <cellStyle name="Calculation 2 46" xfId="399"/>
    <cellStyle name="Calculation 2 46 2" xfId="400"/>
    <cellStyle name="Calculation 2 47" xfId="401"/>
    <cellStyle name="Calculation 2 47 2" xfId="402"/>
    <cellStyle name="Calculation 2 48" xfId="403"/>
    <cellStyle name="Calculation 2 48 2" xfId="404"/>
    <cellStyle name="Calculation 2 49" xfId="405"/>
    <cellStyle name="Calculation 2 49 2" xfId="406"/>
    <cellStyle name="Calculation 2 5" xfId="182"/>
    <cellStyle name="Calculation 2 5 2" xfId="407"/>
    <cellStyle name="Calculation 2 50" xfId="408"/>
    <cellStyle name="Calculation 2 50 2" xfId="409"/>
    <cellStyle name="Calculation 2 51" xfId="410"/>
    <cellStyle name="Calculation 2 51 2" xfId="411"/>
    <cellStyle name="Calculation 2 52" xfId="412"/>
    <cellStyle name="Calculation 2 52 2" xfId="413"/>
    <cellStyle name="Calculation 2 53" xfId="414"/>
    <cellStyle name="Calculation 2 53 2" xfId="415"/>
    <cellStyle name="Calculation 2 54" xfId="416"/>
    <cellStyle name="Calculation 2 55" xfId="417"/>
    <cellStyle name="Calculation 2 56" xfId="418"/>
    <cellStyle name="Calculation 2 57" xfId="419"/>
    <cellStyle name="Calculation 2 58" xfId="420"/>
    <cellStyle name="Calculation 2 6" xfId="421"/>
    <cellStyle name="Calculation 2 6 2" xfId="422"/>
    <cellStyle name="Calculation 2 7" xfId="423"/>
    <cellStyle name="Calculation 2 7 2" xfId="424"/>
    <cellStyle name="Calculation 2 8" xfId="425"/>
    <cellStyle name="Calculation 2 8 2" xfId="426"/>
    <cellStyle name="Calculation 2 9" xfId="427"/>
    <cellStyle name="Calculation 2 9 2" xfId="428"/>
    <cellStyle name="Check Cell 2" xfId="42"/>
    <cellStyle name="Comma" xfId="1263" builtinId="3"/>
    <cellStyle name="Comma 19" xfId="43"/>
    <cellStyle name="Comma 2" xfId="44"/>
    <cellStyle name="Comma 2 10" xfId="45"/>
    <cellStyle name="Comma 2 11" xfId="46"/>
    <cellStyle name="Comma 2 12" xfId="47"/>
    <cellStyle name="Comma 2 13" xfId="48"/>
    <cellStyle name="Comma 2 14" xfId="49"/>
    <cellStyle name="Comma 2 15" xfId="50"/>
    <cellStyle name="Comma 2 16" xfId="51"/>
    <cellStyle name="Comma 2 17" xfId="52"/>
    <cellStyle name="Comma 2 2" xfId="53"/>
    <cellStyle name="Comma 2 2 2" xfId="54"/>
    <cellStyle name="Comma 2 2 3" xfId="55"/>
    <cellStyle name="Comma 2 2 4" xfId="56"/>
    <cellStyle name="Comma 2 2 5" xfId="57"/>
    <cellStyle name="Comma 2 3" xfId="58"/>
    <cellStyle name="Comma 2 3 2" xfId="59"/>
    <cellStyle name="Comma 2 4" xfId="60"/>
    <cellStyle name="Comma 2 5" xfId="61"/>
    <cellStyle name="Comma 2 6" xfId="62"/>
    <cellStyle name="Comma 2 7" xfId="63"/>
    <cellStyle name="Comma 2 8" xfId="64"/>
    <cellStyle name="Comma 2 9" xfId="65"/>
    <cellStyle name="Comma 3" xfId="66"/>
    <cellStyle name="Comma 3 2" xfId="67"/>
    <cellStyle name="Comma 4" xfId="68"/>
    <cellStyle name="Comma 4 2" xfId="69"/>
    <cellStyle name="Comma 5" xfId="222"/>
    <cellStyle name="Currency" xfId="1" builtinId="4"/>
    <cellStyle name="Currency 2" xfId="70"/>
    <cellStyle name="Currency 2 2" xfId="71"/>
    <cellStyle name="Currency 2 3" xfId="72"/>
    <cellStyle name="Currency 3" xfId="73"/>
    <cellStyle name="Currency 4" xfId="74"/>
    <cellStyle name="Explanatory Text 2" xfId="75"/>
    <cellStyle name="Good 2" xfId="76"/>
    <cellStyle name="Heading 1 2" xfId="77"/>
    <cellStyle name="Heading 2 2" xfId="78"/>
    <cellStyle name="Heading 3 2" xfId="79"/>
    <cellStyle name="Heading 4 2" xfId="80"/>
    <cellStyle name="Hyperlink 2" xfId="81"/>
    <cellStyle name="Hyperlink 2 2" xfId="429"/>
    <cellStyle name="Hyperlink 2 3" xfId="430"/>
    <cellStyle name="Input 2" xfId="82"/>
    <cellStyle name="Input 2 10" xfId="431"/>
    <cellStyle name="Input 2 10 2" xfId="432"/>
    <cellStyle name="Input 2 11" xfId="433"/>
    <cellStyle name="Input 2 11 2" xfId="434"/>
    <cellStyle name="Input 2 12" xfId="435"/>
    <cellStyle name="Input 2 12 2" xfId="436"/>
    <cellStyle name="Input 2 13" xfId="437"/>
    <cellStyle name="Input 2 13 2" xfId="438"/>
    <cellStyle name="Input 2 14" xfId="439"/>
    <cellStyle name="Input 2 14 2" xfId="440"/>
    <cellStyle name="Input 2 15" xfId="441"/>
    <cellStyle name="Input 2 15 2" xfId="442"/>
    <cellStyle name="Input 2 16" xfId="443"/>
    <cellStyle name="Input 2 16 2" xfId="444"/>
    <cellStyle name="Input 2 17" xfId="445"/>
    <cellStyle name="Input 2 17 2" xfId="446"/>
    <cellStyle name="Input 2 18" xfId="447"/>
    <cellStyle name="Input 2 18 2" xfId="448"/>
    <cellStyle name="Input 2 19" xfId="449"/>
    <cellStyle name="Input 2 19 2" xfId="450"/>
    <cellStyle name="Input 2 2" xfId="83"/>
    <cellStyle name="Input 2 2 10" xfId="451"/>
    <cellStyle name="Input 2 2 10 2" xfId="452"/>
    <cellStyle name="Input 2 2 11" xfId="453"/>
    <cellStyle name="Input 2 2 11 2" xfId="454"/>
    <cellStyle name="Input 2 2 12" xfId="455"/>
    <cellStyle name="Input 2 2 12 2" xfId="456"/>
    <cellStyle name="Input 2 2 13" xfId="457"/>
    <cellStyle name="Input 2 2 13 2" xfId="458"/>
    <cellStyle name="Input 2 2 14" xfId="459"/>
    <cellStyle name="Input 2 2 14 2" xfId="460"/>
    <cellStyle name="Input 2 2 15" xfId="461"/>
    <cellStyle name="Input 2 2 15 2" xfId="462"/>
    <cellStyle name="Input 2 2 16" xfId="463"/>
    <cellStyle name="Input 2 2 16 2" xfId="464"/>
    <cellStyle name="Input 2 2 17" xfId="465"/>
    <cellStyle name="Input 2 2 17 2" xfId="466"/>
    <cellStyle name="Input 2 2 18" xfId="467"/>
    <cellStyle name="Input 2 2 18 2" xfId="468"/>
    <cellStyle name="Input 2 2 19" xfId="469"/>
    <cellStyle name="Input 2 2 19 2" xfId="470"/>
    <cellStyle name="Input 2 2 2" xfId="172"/>
    <cellStyle name="Input 2 2 2 2" xfId="471"/>
    <cellStyle name="Input 2 2 20" xfId="472"/>
    <cellStyle name="Input 2 2 20 2" xfId="473"/>
    <cellStyle name="Input 2 2 21" xfId="474"/>
    <cellStyle name="Input 2 2 21 2" xfId="475"/>
    <cellStyle name="Input 2 2 22" xfId="476"/>
    <cellStyle name="Input 2 2 22 2" xfId="477"/>
    <cellStyle name="Input 2 2 23" xfId="478"/>
    <cellStyle name="Input 2 2 23 2" xfId="479"/>
    <cellStyle name="Input 2 2 24" xfId="480"/>
    <cellStyle name="Input 2 2 24 2" xfId="481"/>
    <cellStyle name="Input 2 2 25" xfId="482"/>
    <cellStyle name="Input 2 2 25 2" xfId="483"/>
    <cellStyle name="Input 2 2 26" xfId="484"/>
    <cellStyle name="Input 2 2 26 2" xfId="485"/>
    <cellStyle name="Input 2 2 27" xfId="486"/>
    <cellStyle name="Input 2 2 27 2" xfId="487"/>
    <cellStyle name="Input 2 2 28" xfId="488"/>
    <cellStyle name="Input 2 2 28 2" xfId="489"/>
    <cellStyle name="Input 2 2 29" xfId="490"/>
    <cellStyle name="Input 2 2 29 2" xfId="491"/>
    <cellStyle name="Input 2 2 3" xfId="196"/>
    <cellStyle name="Input 2 2 3 2" xfId="492"/>
    <cellStyle name="Input 2 2 30" xfId="493"/>
    <cellStyle name="Input 2 2 30 2" xfId="494"/>
    <cellStyle name="Input 2 2 31" xfId="495"/>
    <cellStyle name="Input 2 2 31 2" xfId="496"/>
    <cellStyle name="Input 2 2 32" xfId="497"/>
    <cellStyle name="Input 2 2 32 2" xfId="498"/>
    <cellStyle name="Input 2 2 33" xfId="499"/>
    <cellStyle name="Input 2 2 33 2" xfId="500"/>
    <cellStyle name="Input 2 2 34" xfId="501"/>
    <cellStyle name="Input 2 2 34 2" xfId="502"/>
    <cellStyle name="Input 2 2 35" xfId="503"/>
    <cellStyle name="Input 2 2 35 2" xfId="504"/>
    <cellStyle name="Input 2 2 36" xfId="505"/>
    <cellStyle name="Input 2 2 36 2" xfId="506"/>
    <cellStyle name="Input 2 2 37" xfId="507"/>
    <cellStyle name="Input 2 2 37 2" xfId="508"/>
    <cellStyle name="Input 2 2 38" xfId="509"/>
    <cellStyle name="Input 2 2 38 2" xfId="510"/>
    <cellStyle name="Input 2 2 39" xfId="511"/>
    <cellStyle name="Input 2 2 39 2" xfId="512"/>
    <cellStyle name="Input 2 2 4" xfId="197"/>
    <cellStyle name="Input 2 2 4 2" xfId="513"/>
    <cellStyle name="Input 2 2 40" xfId="514"/>
    <cellStyle name="Input 2 2 40 2" xfId="515"/>
    <cellStyle name="Input 2 2 41" xfId="516"/>
    <cellStyle name="Input 2 2 41 2" xfId="517"/>
    <cellStyle name="Input 2 2 42" xfId="518"/>
    <cellStyle name="Input 2 2 42 2" xfId="519"/>
    <cellStyle name="Input 2 2 43" xfId="520"/>
    <cellStyle name="Input 2 2 43 2" xfId="521"/>
    <cellStyle name="Input 2 2 44" xfId="522"/>
    <cellStyle name="Input 2 2 44 2" xfId="523"/>
    <cellStyle name="Input 2 2 45" xfId="524"/>
    <cellStyle name="Input 2 2 45 2" xfId="525"/>
    <cellStyle name="Input 2 2 46" xfId="526"/>
    <cellStyle name="Input 2 2 46 2" xfId="527"/>
    <cellStyle name="Input 2 2 47" xfId="528"/>
    <cellStyle name="Input 2 2 47 2" xfId="529"/>
    <cellStyle name="Input 2 2 48" xfId="530"/>
    <cellStyle name="Input 2 2 48 2" xfId="531"/>
    <cellStyle name="Input 2 2 49" xfId="532"/>
    <cellStyle name="Input 2 2 49 2" xfId="533"/>
    <cellStyle name="Input 2 2 5" xfId="198"/>
    <cellStyle name="Input 2 2 5 2" xfId="534"/>
    <cellStyle name="Input 2 2 50" xfId="535"/>
    <cellStyle name="Input 2 2 50 2" xfId="536"/>
    <cellStyle name="Input 2 2 51" xfId="537"/>
    <cellStyle name="Input 2 2 51 2" xfId="538"/>
    <cellStyle name="Input 2 2 52" xfId="539"/>
    <cellStyle name="Input 2 2 52 2" xfId="540"/>
    <cellStyle name="Input 2 2 53" xfId="541"/>
    <cellStyle name="Input 2 2 54" xfId="542"/>
    <cellStyle name="Input 2 2 55" xfId="543"/>
    <cellStyle name="Input 2 2 56" xfId="544"/>
    <cellStyle name="Input 2 2 57" xfId="545"/>
    <cellStyle name="Input 2 2 6" xfId="199"/>
    <cellStyle name="Input 2 2 6 2" xfId="546"/>
    <cellStyle name="Input 2 2 7" xfId="200"/>
    <cellStyle name="Input 2 2 7 2" xfId="547"/>
    <cellStyle name="Input 2 2 8" xfId="548"/>
    <cellStyle name="Input 2 2 8 2" xfId="549"/>
    <cellStyle name="Input 2 2 9" xfId="550"/>
    <cellStyle name="Input 2 2 9 2" xfId="551"/>
    <cellStyle name="Input 2 20" xfId="552"/>
    <cellStyle name="Input 2 20 2" xfId="553"/>
    <cellStyle name="Input 2 21" xfId="554"/>
    <cellStyle name="Input 2 21 2" xfId="555"/>
    <cellStyle name="Input 2 22" xfId="556"/>
    <cellStyle name="Input 2 22 2" xfId="557"/>
    <cellStyle name="Input 2 23" xfId="558"/>
    <cellStyle name="Input 2 23 2" xfId="559"/>
    <cellStyle name="Input 2 24" xfId="560"/>
    <cellStyle name="Input 2 24 2" xfId="561"/>
    <cellStyle name="Input 2 25" xfId="562"/>
    <cellStyle name="Input 2 25 2" xfId="563"/>
    <cellStyle name="Input 2 26" xfId="564"/>
    <cellStyle name="Input 2 26 2" xfId="565"/>
    <cellStyle name="Input 2 27" xfId="566"/>
    <cellStyle name="Input 2 27 2" xfId="567"/>
    <cellStyle name="Input 2 28" xfId="568"/>
    <cellStyle name="Input 2 28 2" xfId="569"/>
    <cellStyle name="Input 2 29" xfId="570"/>
    <cellStyle name="Input 2 29 2" xfId="571"/>
    <cellStyle name="Input 2 3" xfId="173"/>
    <cellStyle name="Input 2 3 2" xfId="572"/>
    <cellStyle name="Input 2 30" xfId="573"/>
    <cellStyle name="Input 2 30 2" xfId="574"/>
    <cellStyle name="Input 2 31" xfId="575"/>
    <cellStyle name="Input 2 31 2" xfId="576"/>
    <cellStyle name="Input 2 32" xfId="577"/>
    <cellStyle name="Input 2 32 2" xfId="578"/>
    <cellStyle name="Input 2 33" xfId="579"/>
    <cellStyle name="Input 2 33 2" xfId="580"/>
    <cellStyle name="Input 2 34" xfId="581"/>
    <cellStyle name="Input 2 34 2" xfId="582"/>
    <cellStyle name="Input 2 35" xfId="583"/>
    <cellStyle name="Input 2 35 2" xfId="584"/>
    <cellStyle name="Input 2 36" xfId="585"/>
    <cellStyle name="Input 2 36 2" xfId="586"/>
    <cellStyle name="Input 2 37" xfId="587"/>
    <cellStyle name="Input 2 37 2" xfId="588"/>
    <cellStyle name="Input 2 38" xfId="589"/>
    <cellStyle name="Input 2 38 2" xfId="590"/>
    <cellStyle name="Input 2 39" xfId="591"/>
    <cellStyle name="Input 2 39 2" xfId="592"/>
    <cellStyle name="Input 2 4" xfId="183"/>
    <cellStyle name="Input 2 4 2" xfId="593"/>
    <cellStyle name="Input 2 40" xfId="594"/>
    <cellStyle name="Input 2 40 2" xfId="595"/>
    <cellStyle name="Input 2 41" xfId="596"/>
    <cellStyle name="Input 2 41 2" xfId="597"/>
    <cellStyle name="Input 2 42" xfId="598"/>
    <cellStyle name="Input 2 42 2" xfId="599"/>
    <cellStyle name="Input 2 43" xfId="600"/>
    <cellStyle name="Input 2 43 2" xfId="601"/>
    <cellStyle name="Input 2 44" xfId="602"/>
    <cellStyle name="Input 2 44 2" xfId="603"/>
    <cellStyle name="Input 2 45" xfId="604"/>
    <cellStyle name="Input 2 45 2" xfId="605"/>
    <cellStyle name="Input 2 46" xfId="606"/>
    <cellStyle name="Input 2 46 2" xfId="607"/>
    <cellStyle name="Input 2 47" xfId="608"/>
    <cellStyle name="Input 2 47 2" xfId="609"/>
    <cellStyle name="Input 2 48" xfId="610"/>
    <cellStyle name="Input 2 48 2" xfId="611"/>
    <cellStyle name="Input 2 49" xfId="612"/>
    <cellStyle name="Input 2 49 2" xfId="613"/>
    <cellStyle name="Input 2 5" xfId="184"/>
    <cellStyle name="Input 2 5 2" xfId="614"/>
    <cellStyle name="Input 2 50" xfId="615"/>
    <cellStyle name="Input 2 50 2" xfId="616"/>
    <cellStyle name="Input 2 51" xfId="617"/>
    <cellStyle name="Input 2 51 2" xfId="618"/>
    <cellStyle name="Input 2 52" xfId="619"/>
    <cellStyle name="Input 2 52 2" xfId="620"/>
    <cellStyle name="Input 2 53" xfId="621"/>
    <cellStyle name="Input 2 53 2" xfId="622"/>
    <cellStyle name="Input 2 54" xfId="623"/>
    <cellStyle name="Input 2 55" xfId="624"/>
    <cellStyle name="Input 2 56" xfId="625"/>
    <cellStyle name="Input 2 57" xfId="626"/>
    <cellStyle name="Input 2 58" xfId="627"/>
    <cellStyle name="Input 2 6" xfId="628"/>
    <cellStyle name="Input 2 6 2" xfId="629"/>
    <cellStyle name="Input 2 7" xfId="630"/>
    <cellStyle name="Input 2 7 2" xfId="631"/>
    <cellStyle name="Input 2 8" xfId="632"/>
    <cellStyle name="Input 2 8 2" xfId="633"/>
    <cellStyle name="Input 2 9" xfId="634"/>
    <cellStyle name="Input 2 9 2" xfId="635"/>
    <cellStyle name="Linked Cell 2" xfId="84"/>
    <cellStyle name="Neutral 2" xfId="85"/>
    <cellStyle name="Normal" xfId="0" builtinId="0"/>
    <cellStyle name="Normal 10" xfId="86"/>
    <cellStyle name="Normal 11" xfId="87"/>
    <cellStyle name="Normal 2" xfId="2"/>
    <cellStyle name="Normal 2 10" xfId="88"/>
    <cellStyle name="Normal 2 10 2" xfId="89"/>
    <cellStyle name="Normal 2 11" xfId="90"/>
    <cellStyle name="Normal 2 11 2" xfId="91"/>
    <cellStyle name="Normal 2 12" xfId="92"/>
    <cellStyle name="Normal 2 12 2" xfId="93"/>
    <cellStyle name="Normal 2 12 3" xfId="94"/>
    <cellStyle name="Normal 2 12 4" xfId="95"/>
    <cellStyle name="Normal 2 12 5" xfId="96"/>
    <cellStyle name="Normal 2 12 6" xfId="97"/>
    <cellStyle name="Normal 2 12 7" xfId="98"/>
    <cellStyle name="Normal 2 12 8" xfId="99"/>
    <cellStyle name="Normal 2 13" xfId="100"/>
    <cellStyle name="Normal 2 13 2" xfId="101"/>
    <cellStyle name="Normal 2 14" xfId="102"/>
    <cellStyle name="Normal 2 14 2" xfId="103"/>
    <cellStyle name="Normal 2 15" xfId="104"/>
    <cellStyle name="Normal 2 15 2" xfId="105"/>
    <cellStyle name="Normal 2 16" xfId="106"/>
    <cellStyle name="Normal 2 17" xfId="107"/>
    <cellStyle name="Normal 2 18" xfId="108"/>
    <cellStyle name="Normal 2 2" xfId="109"/>
    <cellStyle name="Normal 2 2 10" xfId="110"/>
    <cellStyle name="Normal 2 2 11" xfId="636"/>
    <cellStyle name="Normal 2 2 12" xfId="637"/>
    <cellStyle name="Normal 2 2 2" xfId="111"/>
    <cellStyle name="Normal 2 2 2 2" xfId="112"/>
    <cellStyle name="Normal 2 2 2 3" xfId="113"/>
    <cellStyle name="Normal 2 2 2 4" xfId="114"/>
    <cellStyle name="Normal 2 2 2 5" xfId="115"/>
    <cellStyle name="Normal 2 2 2 6" xfId="116"/>
    <cellStyle name="Normal 2 2 2 7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3" xfId="125"/>
    <cellStyle name="Normal 2 3 2" xfId="126"/>
    <cellStyle name="Normal 2 3 3" xfId="127"/>
    <cellStyle name="Normal 2 3 4" xfId="638"/>
    <cellStyle name="Normal 2 4" xfId="128"/>
    <cellStyle name="Normal 2 4 2" xfId="129"/>
    <cellStyle name="Normal 2 4 3" xfId="130"/>
    <cellStyle name="Normal 2 4 4" xfId="639"/>
    <cellStyle name="Normal 2 4 5" xfId="640"/>
    <cellStyle name="Normal 2 5" xfId="131"/>
    <cellStyle name="Normal 2 5 2" xfId="132"/>
    <cellStyle name="Normal 2 5 3" xfId="133"/>
    <cellStyle name="Normal 2 6" xfId="134"/>
    <cellStyle name="Normal 2 6 2" xfId="135"/>
    <cellStyle name="Normal 2 7" xfId="136"/>
    <cellStyle name="Normal 2 7 2" xfId="137"/>
    <cellStyle name="Normal 2 8" xfId="138"/>
    <cellStyle name="Normal 2 8 2" xfId="139"/>
    <cellStyle name="Normal 2 9" xfId="140"/>
    <cellStyle name="Normal 2 9 2" xfId="141"/>
    <cellStyle name="Normal 3" xfId="142"/>
    <cellStyle name="Normal 3 2" xfId="143"/>
    <cellStyle name="Normal 3 2 2" xfId="144"/>
    <cellStyle name="Normal 3 2 3" xfId="641"/>
    <cellStyle name="Normal 3 2 4" xfId="642"/>
    <cellStyle name="Normal 3 3" xfId="145"/>
    <cellStyle name="Normal 3 4" xfId="643"/>
    <cellStyle name="Normal 3 5" xfId="644"/>
    <cellStyle name="Normal 4" xfId="146"/>
    <cellStyle name="Normal 4 2" xfId="147"/>
    <cellStyle name="Normal 4 3" xfId="148"/>
    <cellStyle name="Normal 4 4" xfId="645"/>
    <cellStyle name="Normal 5" xfId="149"/>
    <cellStyle name="Normal 5 2" xfId="150"/>
    <cellStyle name="Normal 6" xfId="151"/>
    <cellStyle name="Normal 6 2" xfId="152"/>
    <cellStyle name="Normal 7" xfId="153"/>
    <cellStyle name="Normal 7 2" xfId="154"/>
    <cellStyle name="Normal 8" xfId="155"/>
    <cellStyle name="Normal 8 2" xfId="156"/>
    <cellStyle name="Normal 9" xfId="157"/>
    <cellStyle name="Normal 9 2" xfId="223"/>
    <cellStyle name="Note 2" xfId="158"/>
    <cellStyle name="Note 2 2" xfId="159"/>
    <cellStyle name="Note 2 3" xfId="160"/>
    <cellStyle name="Note 2 3 10" xfId="646"/>
    <cellStyle name="Note 2 3 10 2" xfId="647"/>
    <cellStyle name="Note 2 3 11" xfId="648"/>
    <cellStyle name="Note 2 3 11 2" xfId="649"/>
    <cellStyle name="Note 2 3 12" xfId="650"/>
    <cellStyle name="Note 2 3 12 2" xfId="651"/>
    <cellStyle name="Note 2 3 13" xfId="652"/>
    <cellStyle name="Note 2 3 13 2" xfId="653"/>
    <cellStyle name="Note 2 3 14" xfId="654"/>
    <cellStyle name="Note 2 3 14 2" xfId="655"/>
    <cellStyle name="Note 2 3 15" xfId="656"/>
    <cellStyle name="Note 2 3 15 2" xfId="657"/>
    <cellStyle name="Note 2 3 16" xfId="658"/>
    <cellStyle name="Note 2 3 16 2" xfId="659"/>
    <cellStyle name="Note 2 3 17" xfId="660"/>
    <cellStyle name="Note 2 3 17 2" xfId="661"/>
    <cellStyle name="Note 2 3 18" xfId="662"/>
    <cellStyle name="Note 2 3 18 2" xfId="663"/>
    <cellStyle name="Note 2 3 19" xfId="664"/>
    <cellStyle name="Note 2 3 19 2" xfId="665"/>
    <cellStyle name="Note 2 3 2" xfId="174"/>
    <cellStyle name="Note 2 3 2 2" xfId="666"/>
    <cellStyle name="Note 2 3 20" xfId="667"/>
    <cellStyle name="Note 2 3 20 2" xfId="668"/>
    <cellStyle name="Note 2 3 21" xfId="669"/>
    <cellStyle name="Note 2 3 21 2" xfId="670"/>
    <cellStyle name="Note 2 3 22" xfId="671"/>
    <cellStyle name="Note 2 3 22 2" xfId="672"/>
    <cellStyle name="Note 2 3 23" xfId="673"/>
    <cellStyle name="Note 2 3 23 2" xfId="674"/>
    <cellStyle name="Note 2 3 24" xfId="675"/>
    <cellStyle name="Note 2 3 24 2" xfId="676"/>
    <cellStyle name="Note 2 3 25" xfId="677"/>
    <cellStyle name="Note 2 3 25 2" xfId="678"/>
    <cellStyle name="Note 2 3 26" xfId="679"/>
    <cellStyle name="Note 2 3 26 2" xfId="680"/>
    <cellStyle name="Note 2 3 27" xfId="681"/>
    <cellStyle name="Note 2 3 27 2" xfId="682"/>
    <cellStyle name="Note 2 3 28" xfId="683"/>
    <cellStyle name="Note 2 3 28 2" xfId="684"/>
    <cellStyle name="Note 2 3 29" xfId="685"/>
    <cellStyle name="Note 2 3 29 2" xfId="686"/>
    <cellStyle name="Note 2 3 3" xfId="201"/>
    <cellStyle name="Note 2 3 3 2" xfId="687"/>
    <cellStyle name="Note 2 3 30" xfId="688"/>
    <cellStyle name="Note 2 3 30 2" xfId="689"/>
    <cellStyle name="Note 2 3 31" xfId="690"/>
    <cellStyle name="Note 2 3 31 2" xfId="691"/>
    <cellStyle name="Note 2 3 32" xfId="692"/>
    <cellStyle name="Note 2 3 32 2" xfId="693"/>
    <cellStyle name="Note 2 3 33" xfId="694"/>
    <cellStyle name="Note 2 3 33 2" xfId="695"/>
    <cellStyle name="Note 2 3 34" xfId="696"/>
    <cellStyle name="Note 2 3 34 2" xfId="697"/>
    <cellStyle name="Note 2 3 35" xfId="698"/>
    <cellStyle name="Note 2 3 35 2" xfId="699"/>
    <cellStyle name="Note 2 3 36" xfId="700"/>
    <cellStyle name="Note 2 3 36 2" xfId="701"/>
    <cellStyle name="Note 2 3 37" xfId="702"/>
    <cellStyle name="Note 2 3 37 2" xfId="703"/>
    <cellStyle name="Note 2 3 38" xfId="704"/>
    <cellStyle name="Note 2 3 38 2" xfId="705"/>
    <cellStyle name="Note 2 3 39" xfId="706"/>
    <cellStyle name="Note 2 3 39 2" xfId="707"/>
    <cellStyle name="Note 2 3 4" xfId="202"/>
    <cellStyle name="Note 2 3 4 2" xfId="708"/>
    <cellStyle name="Note 2 3 40" xfId="709"/>
    <cellStyle name="Note 2 3 40 2" xfId="710"/>
    <cellStyle name="Note 2 3 41" xfId="711"/>
    <cellStyle name="Note 2 3 41 2" xfId="712"/>
    <cellStyle name="Note 2 3 42" xfId="713"/>
    <cellStyle name="Note 2 3 42 2" xfId="714"/>
    <cellStyle name="Note 2 3 43" xfId="715"/>
    <cellStyle name="Note 2 3 43 2" xfId="716"/>
    <cellStyle name="Note 2 3 44" xfId="717"/>
    <cellStyle name="Note 2 3 44 2" xfId="718"/>
    <cellStyle name="Note 2 3 45" xfId="719"/>
    <cellStyle name="Note 2 3 45 2" xfId="720"/>
    <cellStyle name="Note 2 3 46" xfId="721"/>
    <cellStyle name="Note 2 3 46 2" xfId="722"/>
    <cellStyle name="Note 2 3 47" xfId="723"/>
    <cellStyle name="Note 2 3 47 2" xfId="724"/>
    <cellStyle name="Note 2 3 48" xfId="725"/>
    <cellStyle name="Note 2 3 48 2" xfId="726"/>
    <cellStyle name="Note 2 3 49" xfId="727"/>
    <cellStyle name="Note 2 3 49 2" xfId="728"/>
    <cellStyle name="Note 2 3 5" xfId="203"/>
    <cellStyle name="Note 2 3 5 2" xfId="729"/>
    <cellStyle name="Note 2 3 50" xfId="730"/>
    <cellStyle name="Note 2 3 50 2" xfId="731"/>
    <cellStyle name="Note 2 3 51" xfId="732"/>
    <cellStyle name="Note 2 3 51 2" xfId="733"/>
    <cellStyle name="Note 2 3 52" xfId="734"/>
    <cellStyle name="Note 2 3 52 2" xfId="735"/>
    <cellStyle name="Note 2 3 53" xfId="736"/>
    <cellStyle name="Note 2 3 54" xfId="737"/>
    <cellStyle name="Note 2 3 55" xfId="738"/>
    <cellStyle name="Note 2 3 56" xfId="739"/>
    <cellStyle name="Note 2 3 57" xfId="740"/>
    <cellStyle name="Note 2 3 6" xfId="204"/>
    <cellStyle name="Note 2 3 6 2" xfId="741"/>
    <cellStyle name="Note 2 3 7" xfId="205"/>
    <cellStyle name="Note 2 3 7 2" xfId="742"/>
    <cellStyle name="Note 2 3 8" xfId="206"/>
    <cellStyle name="Note 2 3 8 2" xfId="743"/>
    <cellStyle name="Note 2 3 9" xfId="744"/>
    <cellStyle name="Note 2 3 9 2" xfId="745"/>
    <cellStyle name="Note 2 4" xfId="161"/>
    <cellStyle name="Note 2 4 10" xfId="746"/>
    <cellStyle name="Note 2 4 10 2" xfId="747"/>
    <cellStyle name="Note 2 4 11" xfId="748"/>
    <cellStyle name="Note 2 4 11 2" xfId="749"/>
    <cellStyle name="Note 2 4 12" xfId="750"/>
    <cellStyle name="Note 2 4 12 2" xfId="751"/>
    <cellStyle name="Note 2 4 13" xfId="752"/>
    <cellStyle name="Note 2 4 13 2" xfId="753"/>
    <cellStyle name="Note 2 4 14" xfId="754"/>
    <cellStyle name="Note 2 4 14 2" xfId="755"/>
    <cellStyle name="Note 2 4 15" xfId="756"/>
    <cellStyle name="Note 2 4 15 2" xfId="757"/>
    <cellStyle name="Note 2 4 16" xfId="758"/>
    <cellStyle name="Note 2 4 16 2" xfId="759"/>
    <cellStyle name="Note 2 4 17" xfId="760"/>
    <cellStyle name="Note 2 4 17 2" xfId="761"/>
    <cellStyle name="Note 2 4 18" xfId="762"/>
    <cellStyle name="Note 2 4 18 2" xfId="763"/>
    <cellStyle name="Note 2 4 19" xfId="764"/>
    <cellStyle name="Note 2 4 19 2" xfId="765"/>
    <cellStyle name="Note 2 4 2" xfId="175"/>
    <cellStyle name="Note 2 4 2 2" xfId="766"/>
    <cellStyle name="Note 2 4 20" xfId="767"/>
    <cellStyle name="Note 2 4 20 2" xfId="768"/>
    <cellStyle name="Note 2 4 21" xfId="769"/>
    <cellStyle name="Note 2 4 21 2" xfId="770"/>
    <cellStyle name="Note 2 4 22" xfId="771"/>
    <cellStyle name="Note 2 4 22 2" xfId="772"/>
    <cellStyle name="Note 2 4 23" xfId="773"/>
    <cellStyle name="Note 2 4 23 2" xfId="774"/>
    <cellStyle name="Note 2 4 24" xfId="775"/>
    <cellStyle name="Note 2 4 24 2" xfId="776"/>
    <cellStyle name="Note 2 4 25" xfId="777"/>
    <cellStyle name="Note 2 4 25 2" xfId="778"/>
    <cellStyle name="Note 2 4 26" xfId="779"/>
    <cellStyle name="Note 2 4 26 2" xfId="780"/>
    <cellStyle name="Note 2 4 27" xfId="781"/>
    <cellStyle name="Note 2 4 27 2" xfId="782"/>
    <cellStyle name="Note 2 4 28" xfId="783"/>
    <cellStyle name="Note 2 4 28 2" xfId="784"/>
    <cellStyle name="Note 2 4 29" xfId="785"/>
    <cellStyle name="Note 2 4 29 2" xfId="786"/>
    <cellStyle name="Note 2 4 3" xfId="207"/>
    <cellStyle name="Note 2 4 3 2" xfId="787"/>
    <cellStyle name="Note 2 4 30" xfId="788"/>
    <cellStyle name="Note 2 4 30 2" xfId="789"/>
    <cellStyle name="Note 2 4 31" xfId="790"/>
    <cellStyle name="Note 2 4 31 2" xfId="791"/>
    <cellStyle name="Note 2 4 32" xfId="792"/>
    <cellStyle name="Note 2 4 32 2" xfId="793"/>
    <cellStyle name="Note 2 4 33" xfId="794"/>
    <cellStyle name="Note 2 4 33 2" xfId="795"/>
    <cellStyle name="Note 2 4 34" xfId="796"/>
    <cellStyle name="Note 2 4 34 2" xfId="797"/>
    <cellStyle name="Note 2 4 35" xfId="798"/>
    <cellStyle name="Note 2 4 35 2" xfId="799"/>
    <cellStyle name="Note 2 4 36" xfId="800"/>
    <cellStyle name="Note 2 4 36 2" xfId="801"/>
    <cellStyle name="Note 2 4 37" xfId="802"/>
    <cellStyle name="Note 2 4 37 2" xfId="803"/>
    <cellStyle name="Note 2 4 38" xfId="804"/>
    <cellStyle name="Note 2 4 38 2" xfId="805"/>
    <cellStyle name="Note 2 4 39" xfId="806"/>
    <cellStyle name="Note 2 4 39 2" xfId="807"/>
    <cellStyle name="Note 2 4 4" xfId="208"/>
    <cellStyle name="Note 2 4 4 2" xfId="808"/>
    <cellStyle name="Note 2 4 40" xfId="809"/>
    <cellStyle name="Note 2 4 40 2" xfId="810"/>
    <cellStyle name="Note 2 4 41" xfId="811"/>
    <cellStyle name="Note 2 4 41 2" xfId="812"/>
    <cellStyle name="Note 2 4 42" xfId="813"/>
    <cellStyle name="Note 2 4 42 2" xfId="814"/>
    <cellStyle name="Note 2 4 43" xfId="815"/>
    <cellStyle name="Note 2 4 43 2" xfId="816"/>
    <cellStyle name="Note 2 4 44" xfId="817"/>
    <cellStyle name="Note 2 4 44 2" xfId="818"/>
    <cellStyle name="Note 2 4 45" xfId="819"/>
    <cellStyle name="Note 2 4 45 2" xfId="820"/>
    <cellStyle name="Note 2 4 46" xfId="821"/>
    <cellStyle name="Note 2 4 46 2" xfId="822"/>
    <cellStyle name="Note 2 4 47" xfId="823"/>
    <cellStyle name="Note 2 4 47 2" xfId="824"/>
    <cellStyle name="Note 2 4 48" xfId="825"/>
    <cellStyle name="Note 2 4 48 2" xfId="826"/>
    <cellStyle name="Note 2 4 49" xfId="827"/>
    <cellStyle name="Note 2 4 49 2" xfId="828"/>
    <cellStyle name="Note 2 4 5" xfId="209"/>
    <cellStyle name="Note 2 4 5 2" xfId="829"/>
    <cellStyle name="Note 2 4 50" xfId="830"/>
    <cellStyle name="Note 2 4 50 2" xfId="831"/>
    <cellStyle name="Note 2 4 51" xfId="832"/>
    <cellStyle name="Note 2 4 51 2" xfId="833"/>
    <cellStyle name="Note 2 4 52" xfId="834"/>
    <cellStyle name="Note 2 4 52 2" xfId="835"/>
    <cellStyle name="Note 2 4 53" xfId="836"/>
    <cellStyle name="Note 2 4 54" xfId="837"/>
    <cellStyle name="Note 2 4 55" xfId="838"/>
    <cellStyle name="Note 2 4 56" xfId="839"/>
    <cellStyle name="Note 2 4 57" xfId="840"/>
    <cellStyle name="Note 2 4 6" xfId="210"/>
    <cellStyle name="Note 2 4 6 2" xfId="841"/>
    <cellStyle name="Note 2 4 7" xfId="211"/>
    <cellStyle name="Note 2 4 7 2" xfId="842"/>
    <cellStyle name="Note 2 4 8" xfId="843"/>
    <cellStyle name="Note 2 4 8 2" xfId="844"/>
    <cellStyle name="Note 2 4 9" xfId="845"/>
    <cellStyle name="Note 2 4 9 2" xfId="846"/>
    <cellStyle name="Note 2 5" xfId="176"/>
    <cellStyle name="Note 2 5 2" xfId="847"/>
    <cellStyle name="Note 2 6" xfId="185"/>
    <cellStyle name="Note 2 6 2" xfId="848"/>
    <cellStyle name="Note 2 7" xfId="186"/>
    <cellStyle name="Note 2 7 2" xfId="849"/>
    <cellStyle name="Note 2 8" xfId="850"/>
    <cellStyle name="Note 3" xfId="162"/>
    <cellStyle name="Output 2" xfId="163"/>
    <cellStyle name="Output 2 10" xfId="851"/>
    <cellStyle name="Output 2 10 2" xfId="852"/>
    <cellStyle name="Output 2 11" xfId="853"/>
    <cellStyle name="Output 2 11 2" xfId="854"/>
    <cellStyle name="Output 2 12" xfId="855"/>
    <cellStyle name="Output 2 12 2" xfId="856"/>
    <cellStyle name="Output 2 13" xfId="857"/>
    <cellStyle name="Output 2 13 2" xfId="858"/>
    <cellStyle name="Output 2 14" xfId="859"/>
    <cellStyle name="Output 2 14 2" xfId="860"/>
    <cellStyle name="Output 2 15" xfId="861"/>
    <cellStyle name="Output 2 15 2" xfId="862"/>
    <cellStyle name="Output 2 16" xfId="863"/>
    <cellStyle name="Output 2 16 2" xfId="864"/>
    <cellStyle name="Output 2 17" xfId="865"/>
    <cellStyle name="Output 2 17 2" xfId="866"/>
    <cellStyle name="Output 2 18" xfId="867"/>
    <cellStyle name="Output 2 18 2" xfId="868"/>
    <cellStyle name="Output 2 19" xfId="869"/>
    <cellStyle name="Output 2 19 2" xfId="870"/>
    <cellStyle name="Output 2 2" xfId="164"/>
    <cellStyle name="Output 2 2 10" xfId="871"/>
    <cellStyle name="Output 2 2 10 2" xfId="872"/>
    <cellStyle name="Output 2 2 11" xfId="873"/>
    <cellStyle name="Output 2 2 11 2" xfId="874"/>
    <cellStyle name="Output 2 2 12" xfId="875"/>
    <cellStyle name="Output 2 2 12 2" xfId="876"/>
    <cellStyle name="Output 2 2 13" xfId="877"/>
    <cellStyle name="Output 2 2 13 2" xfId="878"/>
    <cellStyle name="Output 2 2 14" xfId="879"/>
    <cellStyle name="Output 2 2 14 2" xfId="880"/>
    <cellStyle name="Output 2 2 15" xfId="881"/>
    <cellStyle name="Output 2 2 15 2" xfId="882"/>
    <cellStyle name="Output 2 2 16" xfId="883"/>
    <cellStyle name="Output 2 2 16 2" xfId="884"/>
    <cellStyle name="Output 2 2 17" xfId="885"/>
    <cellStyle name="Output 2 2 17 2" xfId="886"/>
    <cellStyle name="Output 2 2 18" xfId="887"/>
    <cellStyle name="Output 2 2 18 2" xfId="888"/>
    <cellStyle name="Output 2 2 19" xfId="889"/>
    <cellStyle name="Output 2 2 19 2" xfId="890"/>
    <cellStyle name="Output 2 2 2" xfId="177"/>
    <cellStyle name="Output 2 2 2 2" xfId="891"/>
    <cellStyle name="Output 2 2 20" xfId="892"/>
    <cellStyle name="Output 2 2 20 2" xfId="893"/>
    <cellStyle name="Output 2 2 21" xfId="894"/>
    <cellStyle name="Output 2 2 21 2" xfId="895"/>
    <cellStyle name="Output 2 2 22" xfId="896"/>
    <cellStyle name="Output 2 2 22 2" xfId="897"/>
    <cellStyle name="Output 2 2 23" xfId="898"/>
    <cellStyle name="Output 2 2 23 2" xfId="899"/>
    <cellStyle name="Output 2 2 24" xfId="900"/>
    <cellStyle name="Output 2 2 24 2" xfId="901"/>
    <cellStyle name="Output 2 2 25" xfId="902"/>
    <cellStyle name="Output 2 2 25 2" xfId="903"/>
    <cellStyle name="Output 2 2 26" xfId="904"/>
    <cellStyle name="Output 2 2 26 2" xfId="905"/>
    <cellStyle name="Output 2 2 27" xfId="906"/>
    <cellStyle name="Output 2 2 27 2" xfId="907"/>
    <cellStyle name="Output 2 2 28" xfId="908"/>
    <cellStyle name="Output 2 2 28 2" xfId="909"/>
    <cellStyle name="Output 2 2 29" xfId="910"/>
    <cellStyle name="Output 2 2 29 2" xfId="911"/>
    <cellStyle name="Output 2 2 3" xfId="212"/>
    <cellStyle name="Output 2 2 3 2" xfId="912"/>
    <cellStyle name="Output 2 2 30" xfId="913"/>
    <cellStyle name="Output 2 2 30 2" xfId="914"/>
    <cellStyle name="Output 2 2 31" xfId="915"/>
    <cellStyle name="Output 2 2 31 2" xfId="916"/>
    <cellStyle name="Output 2 2 32" xfId="917"/>
    <cellStyle name="Output 2 2 32 2" xfId="918"/>
    <cellStyle name="Output 2 2 33" xfId="919"/>
    <cellStyle name="Output 2 2 33 2" xfId="920"/>
    <cellStyle name="Output 2 2 34" xfId="921"/>
    <cellStyle name="Output 2 2 34 2" xfId="922"/>
    <cellStyle name="Output 2 2 35" xfId="923"/>
    <cellStyle name="Output 2 2 35 2" xfId="924"/>
    <cellStyle name="Output 2 2 36" xfId="925"/>
    <cellStyle name="Output 2 2 36 2" xfId="926"/>
    <cellStyle name="Output 2 2 37" xfId="927"/>
    <cellStyle name="Output 2 2 37 2" xfId="928"/>
    <cellStyle name="Output 2 2 38" xfId="929"/>
    <cellStyle name="Output 2 2 38 2" xfId="930"/>
    <cellStyle name="Output 2 2 39" xfId="931"/>
    <cellStyle name="Output 2 2 39 2" xfId="932"/>
    <cellStyle name="Output 2 2 4" xfId="213"/>
    <cellStyle name="Output 2 2 4 2" xfId="933"/>
    <cellStyle name="Output 2 2 40" xfId="934"/>
    <cellStyle name="Output 2 2 40 2" xfId="935"/>
    <cellStyle name="Output 2 2 41" xfId="936"/>
    <cellStyle name="Output 2 2 41 2" xfId="937"/>
    <cellStyle name="Output 2 2 42" xfId="938"/>
    <cellStyle name="Output 2 2 42 2" xfId="939"/>
    <cellStyle name="Output 2 2 43" xfId="940"/>
    <cellStyle name="Output 2 2 43 2" xfId="941"/>
    <cellStyle name="Output 2 2 44" xfId="942"/>
    <cellStyle name="Output 2 2 44 2" xfId="943"/>
    <cellStyle name="Output 2 2 45" xfId="944"/>
    <cellStyle name="Output 2 2 45 2" xfId="945"/>
    <cellStyle name="Output 2 2 46" xfId="946"/>
    <cellStyle name="Output 2 2 46 2" xfId="947"/>
    <cellStyle name="Output 2 2 47" xfId="948"/>
    <cellStyle name="Output 2 2 47 2" xfId="949"/>
    <cellStyle name="Output 2 2 48" xfId="950"/>
    <cellStyle name="Output 2 2 48 2" xfId="951"/>
    <cellStyle name="Output 2 2 49" xfId="952"/>
    <cellStyle name="Output 2 2 49 2" xfId="953"/>
    <cellStyle name="Output 2 2 5" xfId="214"/>
    <cellStyle name="Output 2 2 5 2" xfId="954"/>
    <cellStyle name="Output 2 2 50" xfId="955"/>
    <cellStyle name="Output 2 2 50 2" xfId="956"/>
    <cellStyle name="Output 2 2 51" xfId="957"/>
    <cellStyle name="Output 2 2 51 2" xfId="958"/>
    <cellStyle name="Output 2 2 52" xfId="959"/>
    <cellStyle name="Output 2 2 52 2" xfId="960"/>
    <cellStyle name="Output 2 2 53" xfId="961"/>
    <cellStyle name="Output 2 2 54" xfId="962"/>
    <cellStyle name="Output 2 2 55" xfId="963"/>
    <cellStyle name="Output 2 2 56" xfId="964"/>
    <cellStyle name="Output 2 2 57" xfId="965"/>
    <cellStyle name="Output 2 2 6" xfId="215"/>
    <cellStyle name="Output 2 2 6 2" xfId="966"/>
    <cellStyle name="Output 2 2 7" xfId="216"/>
    <cellStyle name="Output 2 2 7 2" xfId="967"/>
    <cellStyle name="Output 2 2 8" xfId="968"/>
    <cellStyle name="Output 2 2 8 2" xfId="969"/>
    <cellStyle name="Output 2 2 9" xfId="970"/>
    <cellStyle name="Output 2 2 9 2" xfId="971"/>
    <cellStyle name="Output 2 20" xfId="972"/>
    <cellStyle name="Output 2 20 2" xfId="973"/>
    <cellStyle name="Output 2 21" xfId="974"/>
    <cellStyle name="Output 2 21 2" xfId="975"/>
    <cellStyle name="Output 2 22" xfId="976"/>
    <cellStyle name="Output 2 22 2" xfId="977"/>
    <cellStyle name="Output 2 23" xfId="978"/>
    <cellStyle name="Output 2 23 2" xfId="979"/>
    <cellStyle name="Output 2 24" xfId="980"/>
    <cellStyle name="Output 2 24 2" xfId="981"/>
    <cellStyle name="Output 2 25" xfId="982"/>
    <cellStyle name="Output 2 25 2" xfId="983"/>
    <cellStyle name="Output 2 26" xfId="984"/>
    <cellStyle name="Output 2 26 2" xfId="985"/>
    <cellStyle name="Output 2 27" xfId="986"/>
    <cellStyle name="Output 2 27 2" xfId="987"/>
    <cellStyle name="Output 2 28" xfId="988"/>
    <cellStyle name="Output 2 28 2" xfId="989"/>
    <cellStyle name="Output 2 29" xfId="990"/>
    <cellStyle name="Output 2 29 2" xfId="991"/>
    <cellStyle name="Output 2 3" xfId="178"/>
    <cellStyle name="Output 2 3 2" xfId="992"/>
    <cellStyle name="Output 2 30" xfId="993"/>
    <cellStyle name="Output 2 30 2" xfId="994"/>
    <cellStyle name="Output 2 31" xfId="995"/>
    <cellStyle name="Output 2 31 2" xfId="996"/>
    <cellStyle name="Output 2 32" xfId="997"/>
    <cellStyle name="Output 2 32 2" xfId="998"/>
    <cellStyle name="Output 2 33" xfId="999"/>
    <cellStyle name="Output 2 33 2" xfId="1000"/>
    <cellStyle name="Output 2 34" xfId="1001"/>
    <cellStyle name="Output 2 34 2" xfId="1002"/>
    <cellStyle name="Output 2 35" xfId="1003"/>
    <cellStyle name="Output 2 35 2" xfId="1004"/>
    <cellStyle name="Output 2 36" xfId="1005"/>
    <cellStyle name="Output 2 36 2" xfId="1006"/>
    <cellStyle name="Output 2 37" xfId="1007"/>
    <cellStyle name="Output 2 37 2" xfId="1008"/>
    <cellStyle name="Output 2 38" xfId="1009"/>
    <cellStyle name="Output 2 38 2" xfId="1010"/>
    <cellStyle name="Output 2 39" xfId="1011"/>
    <cellStyle name="Output 2 39 2" xfId="1012"/>
    <cellStyle name="Output 2 4" xfId="187"/>
    <cellStyle name="Output 2 4 2" xfId="1013"/>
    <cellStyle name="Output 2 40" xfId="1014"/>
    <cellStyle name="Output 2 40 2" xfId="1015"/>
    <cellStyle name="Output 2 41" xfId="1016"/>
    <cellStyle name="Output 2 41 2" xfId="1017"/>
    <cellStyle name="Output 2 42" xfId="1018"/>
    <cellStyle name="Output 2 42 2" xfId="1019"/>
    <cellStyle name="Output 2 43" xfId="1020"/>
    <cellStyle name="Output 2 43 2" xfId="1021"/>
    <cellStyle name="Output 2 44" xfId="1022"/>
    <cellStyle name="Output 2 44 2" xfId="1023"/>
    <cellStyle name="Output 2 45" xfId="1024"/>
    <cellStyle name="Output 2 45 2" xfId="1025"/>
    <cellStyle name="Output 2 46" xfId="1026"/>
    <cellStyle name="Output 2 46 2" xfId="1027"/>
    <cellStyle name="Output 2 47" xfId="1028"/>
    <cellStyle name="Output 2 47 2" xfId="1029"/>
    <cellStyle name="Output 2 48" xfId="1030"/>
    <cellStyle name="Output 2 48 2" xfId="1031"/>
    <cellStyle name="Output 2 49" xfId="1032"/>
    <cellStyle name="Output 2 49 2" xfId="1033"/>
    <cellStyle name="Output 2 5" xfId="188"/>
    <cellStyle name="Output 2 5 2" xfId="1034"/>
    <cellStyle name="Output 2 50" xfId="1035"/>
    <cellStyle name="Output 2 50 2" xfId="1036"/>
    <cellStyle name="Output 2 51" xfId="1037"/>
    <cellStyle name="Output 2 51 2" xfId="1038"/>
    <cellStyle name="Output 2 52" xfId="1039"/>
    <cellStyle name="Output 2 52 2" xfId="1040"/>
    <cellStyle name="Output 2 53" xfId="1041"/>
    <cellStyle name="Output 2 53 2" xfId="1042"/>
    <cellStyle name="Output 2 54" xfId="1043"/>
    <cellStyle name="Output 2 55" xfId="1044"/>
    <cellStyle name="Output 2 56" xfId="1045"/>
    <cellStyle name="Output 2 57" xfId="1046"/>
    <cellStyle name="Output 2 58" xfId="1047"/>
    <cellStyle name="Output 2 6" xfId="1048"/>
    <cellStyle name="Output 2 6 2" xfId="1049"/>
    <cellStyle name="Output 2 7" xfId="1050"/>
    <cellStyle name="Output 2 7 2" xfId="1051"/>
    <cellStyle name="Output 2 8" xfId="1052"/>
    <cellStyle name="Output 2 8 2" xfId="1053"/>
    <cellStyle name="Output 2 9" xfId="1054"/>
    <cellStyle name="Output 2 9 2" xfId="1055"/>
    <cellStyle name="Percent 2" xfId="165"/>
    <cellStyle name="Percent 2 2" xfId="1056"/>
    <cellStyle name="Percent 2 3" xfId="1057"/>
    <cellStyle name="Title 2" xfId="166"/>
    <cellStyle name="Total 2" xfId="167"/>
    <cellStyle name="Total 2 10" xfId="1058"/>
    <cellStyle name="Total 2 10 2" xfId="1059"/>
    <cellStyle name="Total 2 11" xfId="1060"/>
    <cellStyle name="Total 2 11 2" xfId="1061"/>
    <cellStyle name="Total 2 12" xfId="1062"/>
    <cellStyle name="Total 2 12 2" xfId="1063"/>
    <cellStyle name="Total 2 13" xfId="1064"/>
    <cellStyle name="Total 2 13 2" xfId="1065"/>
    <cellStyle name="Total 2 14" xfId="1066"/>
    <cellStyle name="Total 2 14 2" xfId="1067"/>
    <cellStyle name="Total 2 15" xfId="1068"/>
    <cellStyle name="Total 2 15 2" xfId="1069"/>
    <cellStyle name="Total 2 16" xfId="1070"/>
    <cellStyle name="Total 2 16 2" xfId="1071"/>
    <cellStyle name="Total 2 17" xfId="1072"/>
    <cellStyle name="Total 2 17 2" xfId="1073"/>
    <cellStyle name="Total 2 18" xfId="1074"/>
    <cellStyle name="Total 2 18 2" xfId="1075"/>
    <cellStyle name="Total 2 19" xfId="1076"/>
    <cellStyle name="Total 2 19 2" xfId="1077"/>
    <cellStyle name="Total 2 2" xfId="168"/>
    <cellStyle name="Total 2 2 10" xfId="1078"/>
    <cellStyle name="Total 2 2 10 2" xfId="1079"/>
    <cellStyle name="Total 2 2 11" xfId="1080"/>
    <cellStyle name="Total 2 2 11 2" xfId="1081"/>
    <cellStyle name="Total 2 2 12" xfId="1082"/>
    <cellStyle name="Total 2 2 12 2" xfId="1083"/>
    <cellStyle name="Total 2 2 13" xfId="1084"/>
    <cellStyle name="Total 2 2 13 2" xfId="1085"/>
    <cellStyle name="Total 2 2 14" xfId="1086"/>
    <cellStyle name="Total 2 2 14 2" xfId="1087"/>
    <cellStyle name="Total 2 2 15" xfId="1088"/>
    <cellStyle name="Total 2 2 15 2" xfId="1089"/>
    <cellStyle name="Total 2 2 16" xfId="1090"/>
    <cellStyle name="Total 2 2 16 2" xfId="1091"/>
    <cellStyle name="Total 2 2 17" xfId="1092"/>
    <cellStyle name="Total 2 2 17 2" xfId="1093"/>
    <cellStyle name="Total 2 2 18" xfId="1094"/>
    <cellStyle name="Total 2 2 18 2" xfId="1095"/>
    <cellStyle name="Total 2 2 19" xfId="1096"/>
    <cellStyle name="Total 2 2 19 2" xfId="1097"/>
    <cellStyle name="Total 2 2 2" xfId="179"/>
    <cellStyle name="Total 2 2 2 2" xfId="1098"/>
    <cellStyle name="Total 2 2 20" xfId="1099"/>
    <cellStyle name="Total 2 2 20 2" xfId="1100"/>
    <cellStyle name="Total 2 2 21" xfId="1101"/>
    <cellStyle name="Total 2 2 21 2" xfId="1102"/>
    <cellStyle name="Total 2 2 22" xfId="1103"/>
    <cellStyle name="Total 2 2 22 2" xfId="1104"/>
    <cellStyle name="Total 2 2 23" xfId="1105"/>
    <cellStyle name="Total 2 2 23 2" xfId="1106"/>
    <cellStyle name="Total 2 2 24" xfId="1107"/>
    <cellStyle name="Total 2 2 24 2" xfId="1108"/>
    <cellStyle name="Total 2 2 25" xfId="1109"/>
    <cellStyle name="Total 2 2 25 2" xfId="1110"/>
    <cellStyle name="Total 2 2 26" xfId="1111"/>
    <cellStyle name="Total 2 2 26 2" xfId="1112"/>
    <cellStyle name="Total 2 2 27" xfId="1113"/>
    <cellStyle name="Total 2 2 27 2" xfId="1114"/>
    <cellStyle name="Total 2 2 28" xfId="1115"/>
    <cellStyle name="Total 2 2 28 2" xfId="1116"/>
    <cellStyle name="Total 2 2 29" xfId="1117"/>
    <cellStyle name="Total 2 2 29 2" xfId="1118"/>
    <cellStyle name="Total 2 2 3" xfId="217"/>
    <cellStyle name="Total 2 2 3 2" xfId="1119"/>
    <cellStyle name="Total 2 2 30" xfId="1120"/>
    <cellStyle name="Total 2 2 30 2" xfId="1121"/>
    <cellStyle name="Total 2 2 31" xfId="1122"/>
    <cellStyle name="Total 2 2 31 2" xfId="1123"/>
    <cellStyle name="Total 2 2 32" xfId="1124"/>
    <cellStyle name="Total 2 2 32 2" xfId="1125"/>
    <cellStyle name="Total 2 2 33" xfId="1126"/>
    <cellStyle name="Total 2 2 33 2" xfId="1127"/>
    <cellStyle name="Total 2 2 34" xfId="1128"/>
    <cellStyle name="Total 2 2 34 2" xfId="1129"/>
    <cellStyle name="Total 2 2 35" xfId="1130"/>
    <cellStyle name="Total 2 2 35 2" xfId="1131"/>
    <cellStyle name="Total 2 2 36" xfId="1132"/>
    <cellStyle name="Total 2 2 36 2" xfId="1133"/>
    <cellStyle name="Total 2 2 37" xfId="1134"/>
    <cellStyle name="Total 2 2 37 2" xfId="1135"/>
    <cellStyle name="Total 2 2 38" xfId="1136"/>
    <cellStyle name="Total 2 2 38 2" xfId="1137"/>
    <cellStyle name="Total 2 2 39" xfId="1138"/>
    <cellStyle name="Total 2 2 39 2" xfId="1139"/>
    <cellStyle name="Total 2 2 4" xfId="218"/>
    <cellStyle name="Total 2 2 4 2" xfId="1140"/>
    <cellStyle name="Total 2 2 40" xfId="1141"/>
    <cellStyle name="Total 2 2 40 2" xfId="1142"/>
    <cellStyle name="Total 2 2 41" xfId="1143"/>
    <cellStyle name="Total 2 2 41 2" xfId="1144"/>
    <cellStyle name="Total 2 2 42" xfId="1145"/>
    <cellStyle name="Total 2 2 42 2" xfId="1146"/>
    <cellStyle name="Total 2 2 43" xfId="1147"/>
    <cellStyle name="Total 2 2 43 2" xfId="1148"/>
    <cellStyle name="Total 2 2 44" xfId="1149"/>
    <cellStyle name="Total 2 2 44 2" xfId="1150"/>
    <cellStyle name="Total 2 2 45" xfId="1151"/>
    <cellStyle name="Total 2 2 45 2" xfId="1152"/>
    <cellStyle name="Total 2 2 46" xfId="1153"/>
    <cellStyle name="Total 2 2 46 2" xfId="1154"/>
    <cellStyle name="Total 2 2 47" xfId="1155"/>
    <cellStyle name="Total 2 2 47 2" xfId="1156"/>
    <cellStyle name="Total 2 2 48" xfId="1157"/>
    <cellStyle name="Total 2 2 48 2" xfId="1158"/>
    <cellStyle name="Total 2 2 49" xfId="1159"/>
    <cellStyle name="Total 2 2 49 2" xfId="1160"/>
    <cellStyle name="Total 2 2 5" xfId="219"/>
    <cellStyle name="Total 2 2 5 2" xfId="1161"/>
    <cellStyle name="Total 2 2 50" xfId="1162"/>
    <cellStyle name="Total 2 2 50 2" xfId="1163"/>
    <cellStyle name="Total 2 2 51" xfId="1164"/>
    <cellStyle name="Total 2 2 51 2" xfId="1165"/>
    <cellStyle name="Total 2 2 52" xfId="1166"/>
    <cellStyle name="Total 2 2 52 2" xfId="1167"/>
    <cellStyle name="Total 2 2 53" xfId="1168"/>
    <cellStyle name="Total 2 2 54" xfId="1169"/>
    <cellStyle name="Total 2 2 55" xfId="1170"/>
    <cellStyle name="Total 2 2 56" xfId="1171"/>
    <cellStyle name="Total 2 2 57" xfId="1172"/>
    <cellStyle name="Total 2 2 6" xfId="220"/>
    <cellStyle name="Total 2 2 6 2" xfId="1173"/>
    <cellStyle name="Total 2 2 7" xfId="221"/>
    <cellStyle name="Total 2 2 7 2" xfId="1174"/>
    <cellStyle name="Total 2 2 8" xfId="1175"/>
    <cellStyle name="Total 2 2 8 2" xfId="1176"/>
    <cellStyle name="Total 2 2 9" xfId="1177"/>
    <cellStyle name="Total 2 2 9 2" xfId="1178"/>
    <cellStyle name="Total 2 20" xfId="1179"/>
    <cellStyle name="Total 2 20 2" xfId="1180"/>
    <cellStyle name="Total 2 21" xfId="1181"/>
    <cellStyle name="Total 2 21 2" xfId="1182"/>
    <cellStyle name="Total 2 22" xfId="1183"/>
    <cellStyle name="Total 2 22 2" xfId="1184"/>
    <cellStyle name="Total 2 23" xfId="1185"/>
    <cellStyle name="Total 2 23 2" xfId="1186"/>
    <cellStyle name="Total 2 24" xfId="1187"/>
    <cellStyle name="Total 2 24 2" xfId="1188"/>
    <cellStyle name="Total 2 25" xfId="1189"/>
    <cellStyle name="Total 2 25 2" xfId="1190"/>
    <cellStyle name="Total 2 26" xfId="1191"/>
    <cellStyle name="Total 2 26 2" xfId="1192"/>
    <cellStyle name="Total 2 27" xfId="1193"/>
    <cellStyle name="Total 2 27 2" xfId="1194"/>
    <cellStyle name="Total 2 28" xfId="1195"/>
    <cellStyle name="Total 2 28 2" xfId="1196"/>
    <cellStyle name="Total 2 29" xfId="1197"/>
    <cellStyle name="Total 2 29 2" xfId="1198"/>
    <cellStyle name="Total 2 3" xfId="180"/>
    <cellStyle name="Total 2 3 2" xfId="1199"/>
    <cellStyle name="Total 2 30" xfId="1200"/>
    <cellStyle name="Total 2 30 2" xfId="1201"/>
    <cellStyle name="Total 2 31" xfId="1202"/>
    <cellStyle name="Total 2 31 2" xfId="1203"/>
    <cellStyle name="Total 2 32" xfId="1204"/>
    <cellStyle name="Total 2 32 2" xfId="1205"/>
    <cellStyle name="Total 2 33" xfId="1206"/>
    <cellStyle name="Total 2 33 2" xfId="1207"/>
    <cellStyle name="Total 2 34" xfId="1208"/>
    <cellStyle name="Total 2 34 2" xfId="1209"/>
    <cellStyle name="Total 2 35" xfId="1210"/>
    <cellStyle name="Total 2 35 2" xfId="1211"/>
    <cellStyle name="Total 2 36" xfId="1212"/>
    <cellStyle name="Total 2 36 2" xfId="1213"/>
    <cellStyle name="Total 2 37" xfId="1214"/>
    <cellStyle name="Total 2 37 2" xfId="1215"/>
    <cellStyle name="Total 2 38" xfId="1216"/>
    <cellStyle name="Total 2 38 2" xfId="1217"/>
    <cellStyle name="Total 2 39" xfId="1218"/>
    <cellStyle name="Total 2 39 2" xfId="1219"/>
    <cellStyle name="Total 2 4" xfId="189"/>
    <cellStyle name="Total 2 4 2" xfId="1220"/>
    <cellStyle name="Total 2 40" xfId="1221"/>
    <cellStyle name="Total 2 40 2" xfId="1222"/>
    <cellStyle name="Total 2 41" xfId="1223"/>
    <cellStyle name="Total 2 41 2" xfId="1224"/>
    <cellStyle name="Total 2 42" xfId="1225"/>
    <cellStyle name="Total 2 42 2" xfId="1226"/>
    <cellStyle name="Total 2 43" xfId="1227"/>
    <cellStyle name="Total 2 43 2" xfId="1228"/>
    <cellStyle name="Total 2 44" xfId="1229"/>
    <cellStyle name="Total 2 44 2" xfId="1230"/>
    <cellStyle name="Total 2 45" xfId="1231"/>
    <cellStyle name="Total 2 45 2" xfId="1232"/>
    <cellStyle name="Total 2 46" xfId="1233"/>
    <cellStyle name="Total 2 46 2" xfId="1234"/>
    <cellStyle name="Total 2 47" xfId="1235"/>
    <cellStyle name="Total 2 47 2" xfId="1236"/>
    <cellStyle name="Total 2 48" xfId="1237"/>
    <cellStyle name="Total 2 48 2" xfId="1238"/>
    <cellStyle name="Total 2 49" xfId="1239"/>
    <cellStyle name="Total 2 49 2" xfId="1240"/>
    <cellStyle name="Total 2 5" xfId="190"/>
    <cellStyle name="Total 2 5 2" xfId="1241"/>
    <cellStyle name="Total 2 50" xfId="1242"/>
    <cellStyle name="Total 2 50 2" xfId="1243"/>
    <cellStyle name="Total 2 51" xfId="1244"/>
    <cellStyle name="Total 2 51 2" xfId="1245"/>
    <cellStyle name="Total 2 52" xfId="1246"/>
    <cellStyle name="Total 2 52 2" xfId="1247"/>
    <cellStyle name="Total 2 53" xfId="1248"/>
    <cellStyle name="Total 2 53 2" xfId="1249"/>
    <cellStyle name="Total 2 54" xfId="1250"/>
    <cellStyle name="Total 2 55" xfId="1251"/>
    <cellStyle name="Total 2 56" xfId="1252"/>
    <cellStyle name="Total 2 57" xfId="1253"/>
    <cellStyle name="Total 2 58" xfId="1254"/>
    <cellStyle name="Total 2 6" xfId="1255"/>
    <cellStyle name="Total 2 6 2" xfId="1256"/>
    <cellStyle name="Total 2 7" xfId="1257"/>
    <cellStyle name="Total 2 7 2" xfId="1258"/>
    <cellStyle name="Total 2 8" xfId="1259"/>
    <cellStyle name="Total 2 8 2" xfId="1260"/>
    <cellStyle name="Total 2 9" xfId="1261"/>
    <cellStyle name="Total 2 9 2" xfId="1262"/>
    <cellStyle name="Warning Text 2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E\AFR\Colleges%202019-20%20AFR%20Workbook\College%20AFRs%20from%20the%20Office%2009.28.20\Manatee-Sarasota\AFR%20Workbook%202020%20Manatee-Sarasota%2009.24.20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E\AFR\Colleges%202019-20%20AFR%20Workbook\College%20AFRs%20from%20the%20Office%2009.28.20\North%20Florida\AFR%20Workbook%202020%20NFC%2009.24.20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E\AFR\Colleges%202019-20%20AFR%20Workbook\College%20AFRs%20from%20the%20Office%2009.28.20\Pasco-Hennando\AFR%20Workbook%202020%20Pasco-Hernando%20State%20College%2009.24.24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ertification Form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IPEDS"/>
      <sheetName val="FCS Notes Sched LTD"/>
      <sheetName val="FCS Notes Sched Inv &amp; Cash"/>
      <sheetName val="FCS Notes Sched Cap Assets"/>
      <sheetName val="CU Notes Sched"/>
      <sheetName val="FCS Instructions ARO"/>
      <sheetName val="FCS Asset Retirement Obligation"/>
      <sheetName val="GASB84-Fiduciary Activities"/>
      <sheetName val="GASB87-Leases"/>
      <sheetName val="CU1-Deposits"/>
      <sheetName val="CU2-Other InvestmentsOLD"/>
      <sheetName val="CU2-Other Investments"/>
      <sheetName val="CU2 Instructions Sections A &amp; B"/>
      <sheetName val="CU3-Deficit Ending Equity"/>
      <sheetName val="CU6-Chges in Long Term Liab."/>
      <sheetName val="CU5- Prior Period Adjustment"/>
      <sheetName val="CU7 Instructions"/>
      <sheetName val="CU7-Bonds Payable &amp; COP"/>
      <sheetName val="CU8 Instructions"/>
      <sheetName val="CU8- Install Purch &amp; Leases"/>
      <sheetName val="CU9 Instructions"/>
      <sheetName val="CU9-Lines of Credi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"/>
      <sheetName val="DOEAGLDownload"/>
    </sheetNames>
    <sheetDataSet>
      <sheetData sheetId="0" refreshError="1"/>
      <sheetData sheetId="1" refreshError="1"/>
      <sheetData sheetId="2">
        <row r="3">
          <cell r="C3" t="str">
            <v>2020.v02</v>
          </cell>
        </row>
        <row r="5">
          <cell r="C5" t="str">
            <v>STATE COLLEGE OF FLORIDA, MANATEE-SARASOTA</v>
          </cell>
        </row>
      </sheetData>
      <sheetData sheetId="3" refreshError="1"/>
      <sheetData sheetId="4" refreshError="1"/>
      <sheetData sheetId="5">
        <row r="185">
          <cell r="B185" t="str">
            <v>Tuition-Advanced &amp; Professional - Baccalaureate</v>
          </cell>
          <cell r="C185" t="str">
            <v>40101</v>
          </cell>
          <cell r="D185">
            <v>1149302.5900000001</v>
          </cell>
          <cell r="E185">
            <v>0</v>
          </cell>
          <cell r="M185">
            <v>1149302.5900000001</v>
          </cell>
        </row>
        <row r="186">
          <cell r="B186" t="str">
            <v>Tuition-Advanced &amp; Professional</v>
          </cell>
          <cell r="C186" t="str">
            <v>40110</v>
          </cell>
          <cell r="D186">
            <v>12016004.4</v>
          </cell>
          <cell r="E186">
            <v>0</v>
          </cell>
          <cell r="M186">
            <v>12016004.4</v>
          </cell>
        </row>
        <row r="187">
          <cell r="B187" t="str">
            <v>Tuition-Postsecondary Vocational</v>
          </cell>
          <cell r="C187" t="str">
            <v>40120</v>
          </cell>
          <cell r="D187">
            <v>1463979.96</v>
          </cell>
          <cell r="M187">
            <v>1463979.96</v>
          </cell>
        </row>
        <row r="188">
          <cell r="B188" t="str">
            <v>Tuition-Career and Applied Technology (Formerly PSAV)</v>
          </cell>
          <cell r="C188" t="str">
            <v>40130</v>
          </cell>
          <cell r="D188">
            <v>0</v>
          </cell>
          <cell r="M188">
            <v>0</v>
          </cell>
        </row>
        <row r="189">
          <cell r="B189" t="str">
            <v>Tuition-Developmental Education</v>
          </cell>
          <cell r="C189" t="str">
            <v>40150</v>
          </cell>
          <cell r="D189">
            <v>449309.16</v>
          </cell>
          <cell r="M189">
            <v>449309.16</v>
          </cell>
        </row>
        <row r="190">
          <cell r="B190" t="str">
            <v>Tuition-EPI</v>
          </cell>
          <cell r="C190" t="str">
            <v>40160</v>
          </cell>
          <cell r="D190">
            <v>73715.399999999994</v>
          </cell>
          <cell r="M190">
            <v>73715.399999999994</v>
          </cell>
        </row>
        <row r="191">
          <cell r="B191" t="str">
            <v>Tuition-Vocational Preparatory</v>
          </cell>
          <cell r="C191" t="str">
            <v>40180</v>
          </cell>
          <cell r="D191">
            <v>0</v>
          </cell>
          <cell r="M191">
            <v>0</v>
          </cell>
        </row>
        <row r="192">
          <cell r="B192" t="str">
            <v>Tuition-Adult General Education (ABE) &amp; Secondary</v>
          </cell>
          <cell r="C192" t="str">
            <v>40190</v>
          </cell>
          <cell r="D192">
            <v>0</v>
          </cell>
          <cell r="M192">
            <v>0</v>
          </cell>
        </row>
        <row r="193">
          <cell r="B193" t="str">
            <v>Out-of-state Fees-Advanced &amp; Professional - Baccalaureate</v>
          </cell>
          <cell r="C193" t="str">
            <v>40301</v>
          </cell>
          <cell r="D193">
            <v>39325</v>
          </cell>
          <cell r="E193">
            <v>0</v>
          </cell>
          <cell r="M193">
            <v>39325</v>
          </cell>
        </row>
        <row r="194">
          <cell r="B194" t="str">
            <v>Out-of-state Fees-Advanced &amp; Professional</v>
          </cell>
          <cell r="C194" t="str">
            <v>40310</v>
          </cell>
          <cell r="D194">
            <v>1775411.69</v>
          </cell>
          <cell r="E194">
            <v>0</v>
          </cell>
          <cell r="M194">
            <v>1775411.69</v>
          </cell>
        </row>
        <row r="195">
          <cell r="B195" t="str">
            <v>Out-of-state Fees-Postsecondary Vocational</v>
          </cell>
          <cell r="C195" t="str">
            <v>40320</v>
          </cell>
          <cell r="D195">
            <v>130889.57</v>
          </cell>
          <cell r="M195">
            <v>130889.57</v>
          </cell>
        </row>
        <row r="196">
          <cell r="B196" t="str">
            <v>Out-of-state Fees-Career and Applied Technology (Formerly PSAV)</v>
          </cell>
          <cell r="C196" t="str">
            <v>40330</v>
          </cell>
          <cell r="D196">
            <v>0</v>
          </cell>
          <cell r="M196">
            <v>0</v>
          </cell>
        </row>
        <row r="197">
          <cell r="B197" t="str">
            <v>Out-of-state Fees-Developmental Education</v>
          </cell>
          <cell r="C197" t="str">
            <v>40350</v>
          </cell>
          <cell r="D197">
            <v>111954.37</v>
          </cell>
          <cell r="M197">
            <v>111954.37</v>
          </cell>
        </row>
        <row r="198">
          <cell r="B198" t="str">
            <v>Out-of-state Fees-EPI &amp; Alternative Certification Curriculum</v>
          </cell>
          <cell r="C198" t="str">
            <v>40360</v>
          </cell>
          <cell r="D198">
            <v>11834.5</v>
          </cell>
          <cell r="M198">
            <v>11834.5</v>
          </cell>
        </row>
        <row r="199">
          <cell r="B199" t="str">
            <v>Out-of-state Fees-Vocational Preparatory</v>
          </cell>
          <cell r="C199" t="str">
            <v>40380</v>
          </cell>
          <cell r="D199">
            <v>0</v>
          </cell>
          <cell r="M199">
            <v>0</v>
          </cell>
        </row>
        <row r="200">
          <cell r="B200" t="str">
            <v>Out-of-state Fees-Adult General Education (ABE) &amp; Secondary</v>
          </cell>
          <cell r="C200" t="str">
            <v>40390</v>
          </cell>
          <cell r="D200">
            <v>0</v>
          </cell>
          <cell r="M200">
            <v>0</v>
          </cell>
        </row>
        <row r="202">
          <cell r="M202">
            <v>17221726.640000001</v>
          </cell>
        </row>
        <row r="205">
          <cell r="B205" t="str">
            <v>Tuition - Lifelong Learning</v>
          </cell>
          <cell r="C205" t="str">
            <v>40210</v>
          </cell>
          <cell r="M205">
            <v>0</v>
          </cell>
        </row>
        <row r="206">
          <cell r="B206" t="str">
            <v>Tuition - Continuing Workforce Fees</v>
          </cell>
          <cell r="C206" t="str">
            <v>40240</v>
          </cell>
          <cell r="M206">
            <v>393667.32</v>
          </cell>
        </row>
        <row r="207">
          <cell r="B207" t="str">
            <v>Refunded Tuition - Continuing Workforce Fees</v>
          </cell>
          <cell r="C207" t="str">
            <v>40249</v>
          </cell>
          <cell r="M207">
            <v>0</v>
          </cell>
        </row>
        <row r="208">
          <cell r="B208" t="str">
            <v>Out-of-state - Lifelong Learning</v>
          </cell>
          <cell r="C208" t="str">
            <v>40250</v>
          </cell>
          <cell r="M208">
            <v>0</v>
          </cell>
        </row>
        <row r="209">
          <cell r="B209" t="str">
            <v>Full Cost of Instruction (Repeat Course Fee)</v>
          </cell>
          <cell r="C209" t="str">
            <v>40260</v>
          </cell>
          <cell r="M209">
            <v>0</v>
          </cell>
        </row>
        <row r="210">
          <cell r="B210" t="str">
            <v>Full Cost of Instruction (Repeat Course Fee) - A &amp; P</v>
          </cell>
          <cell r="C210" t="str">
            <v>40261</v>
          </cell>
          <cell r="M210">
            <v>413024.05</v>
          </cell>
        </row>
        <row r="211">
          <cell r="B211" t="str">
            <v>Full Cost of Instruction (Repeat Course Fee) - PSV</v>
          </cell>
          <cell r="C211" t="str">
            <v>40262</v>
          </cell>
          <cell r="M211">
            <v>7100.7</v>
          </cell>
        </row>
        <row r="212">
          <cell r="B212" t="str">
            <v>Full Cost of Instruction (Repeat Course Fee) - Baccalaureate</v>
          </cell>
          <cell r="C212" t="str">
            <v>40263</v>
          </cell>
          <cell r="M212">
            <v>20350</v>
          </cell>
        </row>
        <row r="213">
          <cell r="B213" t="str">
            <v>Full Cost of Instruction (Repeat Course Fee) - PSAV</v>
          </cell>
          <cell r="C213" t="str">
            <v>40264</v>
          </cell>
          <cell r="M213">
            <v>0</v>
          </cell>
        </row>
        <row r="214">
          <cell r="B214" t="str">
            <v>Full Cost of Instruction (Repeat Course Fee) - Dev. Ed.</v>
          </cell>
          <cell r="C214" t="str">
            <v>40265</v>
          </cell>
          <cell r="M214">
            <v>11361.12</v>
          </cell>
        </row>
        <row r="215">
          <cell r="B215" t="str">
            <v>Full Cost of Instruction (Repeat Course Fee) - EPI</v>
          </cell>
          <cell r="C215" t="str">
            <v>40266</v>
          </cell>
          <cell r="M215">
            <v>0</v>
          </cell>
        </row>
        <row r="216">
          <cell r="B216" t="str">
            <v>Refunded Tuition-Full Cost of Instruction (Repeat Course Fee)</v>
          </cell>
          <cell r="C216" t="str">
            <v>40269</v>
          </cell>
          <cell r="M216">
            <v>0</v>
          </cell>
        </row>
        <row r="217">
          <cell r="B217" t="str">
            <v>Tuition - Self-supporting</v>
          </cell>
          <cell r="C217" t="str">
            <v>40270</v>
          </cell>
          <cell r="M217">
            <v>94392.56</v>
          </cell>
        </row>
        <row r="218">
          <cell r="B218" t="str">
            <v>Laboratory Fees</v>
          </cell>
          <cell r="C218" t="str">
            <v>40400</v>
          </cell>
          <cell r="M218">
            <v>454873.5</v>
          </cell>
        </row>
        <row r="219">
          <cell r="B219" t="str">
            <v>Distance Learning Course User Fee</v>
          </cell>
          <cell r="C219" t="str">
            <v>40450</v>
          </cell>
          <cell r="M219">
            <v>0</v>
          </cell>
        </row>
        <row r="220">
          <cell r="B220" t="str">
            <v>Application Fees</v>
          </cell>
          <cell r="C220" t="str">
            <v>40500</v>
          </cell>
          <cell r="M220">
            <v>87167.5</v>
          </cell>
        </row>
        <row r="221">
          <cell r="B221" t="str">
            <v>Graduation Fees</v>
          </cell>
          <cell r="C221" t="str">
            <v>40600</v>
          </cell>
          <cell r="M221">
            <v>38915</v>
          </cell>
        </row>
        <row r="222">
          <cell r="B222" t="str">
            <v>Transcripts Fees</v>
          </cell>
          <cell r="C222" t="str">
            <v>40700</v>
          </cell>
          <cell r="M222">
            <v>56753.67</v>
          </cell>
        </row>
        <row r="223">
          <cell r="B223" t="str">
            <v>Financial Aid Fund Fees</v>
          </cell>
          <cell r="C223" t="str">
            <v>40800</v>
          </cell>
          <cell r="M223">
            <v>880631.74</v>
          </cell>
        </row>
        <row r="224">
          <cell r="B224" t="str">
            <v>Student Activities &amp; Service Fees</v>
          </cell>
          <cell r="C224" t="str">
            <v>40850</v>
          </cell>
          <cell r="M224">
            <v>1399687.3499999999</v>
          </cell>
        </row>
        <row r="225">
          <cell r="B225" t="str">
            <v>Student Activities &amp; Service Fees - Baccalaureate</v>
          </cell>
          <cell r="C225" t="str">
            <v>40854</v>
          </cell>
          <cell r="M225">
            <v>81915.64</v>
          </cell>
        </row>
        <row r="226">
          <cell r="B226" t="str">
            <v>CIF - A &amp; P, PSV, EPI, College Prep</v>
          </cell>
          <cell r="C226" t="str">
            <v>40860</v>
          </cell>
          <cell r="M226">
            <v>1645758.44</v>
          </cell>
        </row>
        <row r="227">
          <cell r="B227" t="str">
            <v>CIF - PSAV</v>
          </cell>
          <cell r="C227" t="str">
            <v>40861</v>
          </cell>
          <cell r="M227">
            <v>0</v>
          </cell>
        </row>
        <row r="228">
          <cell r="B228" t="str">
            <v>CIF - Baccalaureate</v>
          </cell>
          <cell r="C228" t="str">
            <v>40864</v>
          </cell>
          <cell r="M228">
            <v>88105.26</v>
          </cell>
        </row>
        <row r="229">
          <cell r="B229" t="str">
            <v>Technology Fee</v>
          </cell>
          <cell r="C229" t="str">
            <v>40870</v>
          </cell>
          <cell r="M229">
            <v>861098.98</v>
          </cell>
        </row>
        <row r="230">
          <cell r="B230" t="str">
            <v>Other Student Fees</v>
          </cell>
          <cell r="C230" t="str">
            <v>40900</v>
          </cell>
          <cell r="M230">
            <v>1431584.23</v>
          </cell>
        </row>
        <row r="231">
          <cell r="B231" t="str">
            <v>Late Fees</v>
          </cell>
          <cell r="C231" t="str">
            <v>40910</v>
          </cell>
          <cell r="M231">
            <v>0</v>
          </cell>
        </row>
        <row r="232">
          <cell r="B232" t="str">
            <v>Testing Fees</v>
          </cell>
          <cell r="C232" t="str">
            <v>40920</v>
          </cell>
          <cell r="M232">
            <v>22454.48</v>
          </cell>
        </row>
        <row r="233">
          <cell r="B233" t="str">
            <v>Student Insurance Fees</v>
          </cell>
          <cell r="C233" t="str">
            <v>40930</v>
          </cell>
          <cell r="M233">
            <v>11407.5</v>
          </cell>
        </row>
        <row r="234">
          <cell r="B234" t="str">
            <v>Safety &amp; Security Fees</v>
          </cell>
          <cell r="C234" t="str">
            <v>40940</v>
          </cell>
          <cell r="M234">
            <v>0</v>
          </cell>
        </row>
        <row r="235">
          <cell r="B235" t="str">
            <v>Picture Identification Card Fees</v>
          </cell>
          <cell r="C235" t="str">
            <v>40950</v>
          </cell>
          <cell r="M235">
            <v>0</v>
          </cell>
        </row>
        <row r="236">
          <cell r="B236" t="str">
            <v>Parking Fees</v>
          </cell>
          <cell r="C236" t="str">
            <v>40960</v>
          </cell>
          <cell r="M236">
            <v>0</v>
          </cell>
        </row>
        <row r="237">
          <cell r="B237" t="str">
            <v>Library Fees</v>
          </cell>
          <cell r="C237" t="str">
            <v>40970</v>
          </cell>
          <cell r="M237">
            <v>0</v>
          </cell>
        </row>
        <row r="238">
          <cell r="B238" t="str">
            <v>Contract Course Fees</v>
          </cell>
          <cell r="C238" t="str">
            <v>40990</v>
          </cell>
          <cell r="M238">
            <v>0</v>
          </cell>
        </row>
        <row r="239">
          <cell r="B239" t="str">
            <v>Residual Student Fees</v>
          </cell>
          <cell r="C239" t="str">
            <v>40991</v>
          </cell>
          <cell r="M239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ertification Form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IPEDS"/>
      <sheetName val="FCS Notes Sched LTD"/>
      <sheetName val="FCS Notes Sched Inv &amp; Cash"/>
      <sheetName val="FCS Notes Sched Cap Assets"/>
      <sheetName val="CU Notes Sched"/>
      <sheetName val="FCS Instructions ARO"/>
      <sheetName val="FCS Asset Retirement Obligation"/>
      <sheetName val="GASB84-Fiduciary Activities"/>
      <sheetName val="GASB87-Leases"/>
      <sheetName val="CU1-Deposits"/>
      <sheetName val="CU2-Other InvestmentsOLD"/>
      <sheetName val="CU2-Other Investments"/>
      <sheetName val="CU2 Instructions Sections A &amp; B"/>
      <sheetName val="CU3-Deficit Ending Equity"/>
      <sheetName val="CU6-Chges in Long Term Liab."/>
      <sheetName val="CU5- Prior Period Adjustment"/>
      <sheetName val="CU7 Instructions"/>
      <sheetName val="CU7-Bonds Payable &amp; COP"/>
      <sheetName val="CU8 Instructions"/>
      <sheetName val="CU8- Install Purch &amp; Leases"/>
      <sheetName val="CU9 Instructions"/>
      <sheetName val="CU9-Lines of Credi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"/>
      <sheetName val="DOEAGLDownload"/>
    </sheetNames>
    <sheetDataSet>
      <sheetData sheetId="0" refreshError="1"/>
      <sheetData sheetId="1" refreshError="1"/>
      <sheetData sheetId="2">
        <row r="3">
          <cell r="C3" t="str">
            <v>2020.v02</v>
          </cell>
        </row>
        <row r="5">
          <cell r="C5" t="str">
            <v>NORTH FLORIDA COLLEGE</v>
          </cell>
        </row>
      </sheetData>
      <sheetData sheetId="3" refreshError="1"/>
      <sheetData sheetId="4" refreshError="1"/>
      <sheetData sheetId="5">
        <row r="185">
          <cell r="B185" t="str">
            <v>Tuition-Advanced &amp; Professional - Baccalaureate</v>
          </cell>
          <cell r="C185" t="str">
            <v>40101</v>
          </cell>
          <cell r="D185">
            <v>79857.3</v>
          </cell>
          <cell r="E185">
            <v>0</v>
          </cell>
          <cell r="M185">
            <v>79857.3</v>
          </cell>
        </row>
        <row r="186">
          <cell r="B186" t="str">
            <v>Tuition-Advanced &amp; Professional</v>
          </cell>
          <cell r="C186" t="str">
            <v>40110</v>
          </cell>
          <cell r="D186">
            <v>811796.58</v>
          </cell>
          <cell r="E186">
            <v>0</v>
          </cell>
          <cell r="M186">
            <v>811796.58</v>
          </cell>
        </row>
        <row r="187">
          <cell r="B187" t="str">
            <v>Tuition-Postsecondary Vocational</v>
          </cell>
          <cell r="C187" t="str">
            <v>40120</v>
          </cell>
          <cell r="D187">
            <v>348052.08</v>
          </cell>
          <cell r="M187">
            <v>348052.08</v>
          </cell>
        </row>
        <row r="188">
          <cell r="B188" t="str">
            <v>Tuition-Career and Applied Technology (Formerly PSAV)</v>
          </cell>
          <cell r="C188" t="str">
            <v>40130</v>
          </cell>
          <cell r="D188">
            <v>229957.12</v>
          </cell>
          <cell r="M188">
            <v>229957.12</v>
          </cell>
        </row>
        <row r="189">
          <cell r="B189" t="str">
            <v>Tuition-Developmental Education</v>
          </cell>
          <cell r="C189" t="str">
            <v>40150</v>
          </cell>
          <cell r="D189">
            <v>18717.330000000002</v>
          </cell>
          <cell r="M189">
            <v>18717.330000000002</v>
          </cell>
        </row>
        <row r="190">
          <cell r="B190" t="str">
            <v>Tuition-EPI</v>
          </cell>
          <cell r="C190" t="str">
            <v>40160</v>
          </cell>
          <cell r="D190">
            <v>0</v>
          </cell>
          <cell r="M190">
            <v>0</v>
          </cell>
        </row>
        <row r="191">
          <cell r="B191" t="str">
            <v>Tuition-Vocational Preparatory</v>
          </cell>
          <cell r="C191" t="str">
            <v>40180</v>
          </cell>
          <cell r="D191">
            <v>0</v>
          </cell>
          <cell r="M191">
            <v>0</v>
          </cell>
        </row>
        <row r="192">
          <cell r="B192" t="str">
            <v>Tuition-Adult General Education (ABE) &amp; Secondary</v>
          </cell>
          <cell r="C192" t="str">
            <v>40190</v>
          </cell>
          <cell r="D192">
            <v>0</v>
          </cell>
          <cell r="M192">
            <v>0</v>
          </cell>
        </row>
        <row r="193">
          <cell r="B193" t="str">
            <v>Out-of-state Fees-Advanced &amp; Professional - Baccalaureate</v>
          </cell>
          <cell r="C193" t="str">
            <v>40301</v>
          </cell>
          <cell r="D193">
            <v>26040.22</v>
          </cell>
          <cell r="E193">
            <v>0</v>
          </cell>
          <cell r="M193">
            <v>26040.22</v>
          </cell>
        </row>
        <row r="194">
          <cell r="B194" t="str">
            <v>Out-of-state Fees-Advanced &amp; Professional</v>
          </cell>
          <cell r="C194" t="str">
            <v>40310</v>
          </cell>
          <cell r="D194">
            <v>90516</v>
          </cell>
          <cell r="E194">
            <v>0</v>
          </cell>
          <cell r="M194">
            <v>90516</v>
          </cell>
        </row>
        <row r="195">
          <cell r="B195" t="str">
            <v>Out-of-state Fees-Postsecondary Vocational</v>
          </cell>
          <cell r="C195" t="str">
            <v>40320</v>
          </cell>
          <cell r="D195">
            <v>106932</v>
          </cell>
          <cell r="M195">
            <v>106932</v>
          </cell>
        </row>
        <row r="196">
          <cell r="B196" t="str">
            <v>Out-of-state Fees-Career and Applied Technology (Formerly PSAV)</v>
          </cell>
          <cell r="C196" t="str">
            <v>40330</v>
          </cell>
          <cell r="D196">
            <v>0</v>
          </cell>
          <cell r="M196">
            <v>0</v>
          </cell>
        </row>
        <row r="197">
          <cell r="B197" t="str">
            <v>Out-of-state Fees-Developmental Education</v>
          </cell>
          <cell r="C197" t="str">
            <v>40350</v>
          </cell>
          <cell r="D197">
            <v>7752</v>
          </cell>
          <cell r="M197">
            <v>7752</v>
          </cell>
        </row>
        <row r="198">
          <cell r="B198" t="str">
            <v>Out-of-state Fees-EPI &amp; Alternative Certification Curriculum</v>
          </cell>
          <cell r="C198" t="str">
            <v>40360</v>
          </cell>
          <cell r="D198">
            <v>0</v>
          </cell>
          <cell r="M198">
            <v>0</v>
          </cell>
        </row>
        <row r="199">
          <cell r="B199" t="str">
            <v>Out-of-state Fees-Vocational Preparatory</v>
          </cell>
          <cell r="C199" t="str">
            <v>40380</v>
          </cell>
          <cell r="D199">
            <v>0</v>
          </cell>
          <cell r="M199">
            <v>0</v>
          </cell>
        </row>
        <row r="200">
          <cell r="B200" t="str">
            <v>Out-of-state Fees-Adult General Education (ABE) &amp; Secondary</v>
          </cell>
          <cell r="C200" t="str">
            <v>40390</v>
          </cell>
          <cell r="D200">
            <v>0</v>
          </cell>
          <cell r="M200">
            <v>0</v>
          </cell>
        </row>
        <row r="202">
          <cell r="M202">
            <v>1719620.6300000001</v>
          </cell>
        </row>
        <row r="205">
          <cell r="B205" t="str">
            <v>Tuition - Lifelong Learning</v>
          </cell>
          <cell r="C205" t="str">
            <v>40210</v>
          </cell>
          <cell r="M205">
            <v>0</v>
          </cell>
        </row>
        <row r="206">
          <cell r="B206" t="str">
            <v>Tuition - Continuing Workforce Fees</v>
          </cell>
          <cell r="C206" t="str">
            <v>40240</v>
          </cell>
          <cell r="M206">
            <v>0</v>
          </cell>
        </row>
        <row r="207">
          <cell r="B207" t="str">
            <v>Refunded Tuition - Continuing Workforce Fees</v>
          </cell>
          <cell r="C207" t="str">
            <v>40249</v>
          </cell>
          <cell r="M207">
            <v>0</v>
          </cell>
        </row>
        <row r="208">
          <cell r="B208" t="str">
            <v>Out-of-state - Lifelong Learning</v>
          </cell>
          <cell r="C208" t="str">
            <v>40250</v>
          </cell>
          <cell r="M208">
            <v>0</v>
          </cell>
        </row>
        <row r="209">
          <cell r="B209" t="str">
            <v>Full Cost of Instruction (Repeat Course Fee)</v>
          </cell>
          <cell r="C209" t="str">
            <v>40260</v>
          </cell>
          <cell r="M209">
            <v>0</v>
          </cell>
        </row>
        <row r="210">
          <cell r="B210" t="str">
            <v>Full Cost of Instruction (Repeat Course Fee) - A &amp; P</v>
          </cell>
          <cell r="C210" t="str">
            <v>40261</v>
          </cell>
          <cell r="M210">
            <v>0</v>
          </cell>
        </row>
        <row r="211">
          <cell r="B211" t="str">
            <v>Full Cost of Instruction (Repeat Course Fee) - PSV</v>
          </cell>
          <cell r="C211" t="str">
            <v>40262</v>
          </cell>
          <cell r="M211">
            <v>0</v>
          </cell>
        </row>
        <row r="212">
          <cell r="B212" t="str">
            <v>Full Cost of Instruction (Repeat Course Fee) - Baccalaureate</v>
          </cell>
          <cell r="C212" t="str">
            <v>40263</v>
          </cell>
          <cell r="M212">
            <v>0</v>
          </cell>
        </row>
        <row r="213">
          <cell r="B213" t="str">
            <v>Full Cost of Instruction (Repeat Course Fee) - PSAV</v>
          </cell>
          <cell r="C213" t="str">
            <v>40264</v>
          </cell>
          <cell r="M213">
            <v>0</v>
          </cell>
        </row>
        <row r="214">
          <cell r="B214" t="str">
            <v>Full Cost of Instruction (Repeat Course Fee) - Dev. Ed.</v>
          </cell>
          <cell r="C214" t="str">
            <v>40265</v>
          </cell>
          <cell r="M214">
            <v>0</v>
          </cell>
        </row>
        <row r="215">
          <cell r="B215" t="str">
            <v>Full Cost of Instruction (Repeat Course Fee) - EPI</v>
          </cell>
          <cell r="C215" t="str">
            <v>40266</v>
          </cell>
          <cell r="M215">
            <v>0</v>
          </cell>
        </row>
        <row r="216">
          <cell r="B216" t="str">
            <v>Refunded Tuition-Full Cost of Instruction (Repeat Course Fee)</v>
          </cell>
          <cell r="C216" t="str">
            <v>40269</v>
          </cell>
          <cell r="M216">
            <v>0</v>
          </cell>
        </row>
        <row r="217">
          <cell r="B217" t="str">
            <v>Tuition - Self-supporting</v>
          </cell>
          <cell r="C217" t="str">
            <v>40270</v>
          </cell>
          <cell r="M217">
            <v>24581</v>
          </cell>
        </row>
        <row r="218">
          <cell r="B218" t="str">
            <v>Laboratory Fees</v>
          </cell>
          <cell r="C218" t="str">
            <v>40400</v>
          </cell>
          <cell r="M218">
            <v>153405.9</v>
          </cell>
        </row>
        <row r="219">
          <cell r="B219" t="str">
            <v>Distance Learning Course User Fee</v>
          </cell>
          <cell r="C219" t="str">
            <v>40450</v>
          </cell>
          <cell r="M219">
            <v>0</v>
          </cell>
        </row>
        <row r="220">
          <cell r="B220" t="str">
            <v>Application Fees</v>
          </cell>
          <cell r="C220" t="str">
            <v>40500</v>
          </cell>
          <cell r="M220">
            <v>16370</v>
          </cell>
        </row>
        <row r="221">
          <cell r="B221" t="str">
            <v>Graduation Fees</v>
          </cell>
          <cell r="C221" t="str">
            <v>40600</v>
          </cell>
          <cell r="M221">
            <v>0</v>
          </cell>
        </row>
        <row r="222">
          <cell r="B222" t="str">
            <v>Transcripts Fees</v>
          </cell>
          <cell r="C222" t="str">
            <v>40700</v>
          </cell>
          <cell r="M222">
            <v>1850.25</v>
          </cell>
        </row>
        <row r="223">
          <cell r="B223" t="str">
            <v>Financial Aid Fund Fees</v>
          </cell>
          <cell r="C223" t="str">
            <v>40800</v>
          </cell>
          <cell r="M223">
            <v>117736.61</v>
          </cell>
        </row>
        <row r="224">
          <cell r="B224" t="str">
            <v>Student Activities &amp; Service Fees</v>
          </cell>
          <cell r="C224" t="str">
            <v>40850</v>
          </cell>
          <cell r="M224">
            <v>89620.73</v>
          </cell>
        </row>
        <row r="225">
          <cell r="B225" t="str">
            <v>Student Activities &amp; Service Fees - Baccalaureate</v>
          </cell>
          <cell r="C225" t="str">
            <v>40854</v>
          </cell>
          <cell r="M225">
            <v>0</v>
          </cell>
        </row>
        <row r="226">
          <cell r="B226" t="str">
            <v>CIF - A &amp; P, PSV, EPI, College Prep</v>
          </cell>
          <cell r="C226" t="str">
            <v>40860</v>
          </cell>
          <cell r="M226">
            <v>138361.29</v>
          </cell>
        </row>
        <row r="227">
          <cell r="B227" t="str">
            <v>CIF - PSAV</v>
          </cell>
          <cell r="C227" t="str">
            <v>40861</v>
          </cell>
          <cell r="M227">
            <v>8669.23</v>
          </cell>
        </row>
        <row r="228">
          <cell r="B228" t="str">
            <v>CIF - Baccalaureate</v>
          </cell>
          <cell r="C228" t="str">
            <v>40864</v>
          </cell>
          <cell r="M228">
            <v>5832.5</v>
          </cell>
        </row>
        <row r="229">
          <cell r="B229" t="str">
            <v>Technology Fee</v>
          </cell>
          <cell r="C229" t="str">
            <v>40870</v>
          </cell>
          <cell r="M229">
            <v>82968.97</v>
          </cell>
        </row>
        <row r="230">
          <cell r="B230" t="str">
            <v>Other Student Fees</v>
          </cell>
          <cell r="C230" t="str">
            <v>40900</v>
          </cell>
          <cell r="M230">
            <v>39633.96</v>
          </cell>
        </row>
        <row r="231">
          <cell r="B231" t="str">
            <v>Late Fees</v>
          </cell>
          <cell r="C231" t="str">
            <v>40910</v>
          </cell>
          <cell r="M231">
            <v>16740</v>
          </cell>
        </row>
        <row r="232">
          <cell r="B232" t="str">
            <v>Testing Fees</v>
          </cell>
          <cell r="C232" t="str">
            <v>40920</v>
          </cell>
          <cell r="M232">
            <v>16137</v>
          </cell>
        </row>
        <row r="233">
          <cell r="B233" t="str">
            <v>Student Insurance Fees</v>
          </cell>
          <cell r="C233" t="str">
            <v>40930</v>
          </cell>
          <cell r="M233">
            <v>0</v>
          </cell>
        </row>
        <row r="234">
          <cell r="B234" t="str">
            <v>Safety &amp; Security Fees</v>
          </cell>
          <cell r="C234" t="str">
            <v>40940</v>
          </cell>
          <cell r="M234">
            <v>0</v>
          </cell>
        </row>
        <row r="235">
          <cell r="B235" t="str">
            <v>Picture Identification Card Fees</v>
          </cell>
          <cell r="C235" t="str">
            <v>40950</v>
          </cell>
          <cell r="M235">
            <v>0</v>
          </cell>
        </row>
        <row r="236">
          <cell r="B236" t="str">
            <v>Parking Fees</v>
          </cell>
          <cell r="C236" t="str">
            <v>40960</v>
          </cell>
          <cell r="M236">
            <v>0</v>
          </cell>
        </row>
        <row r="237">
          <cell r="B237" t="str">
            <v>Library Fees</v>
          </cell>
          <cell r="C237" t="str">
            <v>40970</v>
          </cell>
          <cell r="M237">
            <v>0</v>
          </cell>
        </row>
        <row r="238">
          <cell r="B238" t="str">
            <v>Contract Course Fees</v>
          </cell>
          <cell r="C238" t="str">
            <v>40990</v>
          </cell>
          <cell r="M238">
            <v>0</v>
          </cell>
        </row>
        <row r="239">
          <cell r="B239" t="str">
            <v>Residual Student Fees</v>
          </cell>
          <cell r="C239" t="str">
            <v>40991</v>
          </cell>
          <cell r="M239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ertification Form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IPEDS"/>
      <sheetName val="FCS Notes Sched LTD"/>
      <sheetName val="FCS Notes Sched Inv &amp; Cash"/>
      <sheetName val="FCS Notes Sched Cap Assets"/>
      <sheetName val="CU Notes Sched"/>
      <sheetName val="FCS Instructions ARO"/>
      <sheetName val="FCS Asset Retirement Obligation"/>
      <sheetName val="GASB84-Fiduciary Activities"/>
      <sheetName val="GASB87-Leases"/>
      <sheetName val="CU1-Deposits"/>
      <sheetName val="CU2-Other InvestmentsOLD"/>
      <sheetName val="CU2-Other Investments"/>
      <sheetName val="CU2 Instructions Sections A &amp; B"/>
      <sheetName val="CU3-Deficit Ending Equity"/>
      <sheetName val="CU6-Chges in Long Term Liab."/>
      <sheetName val="CU5- Prior Period Adjustment"/>
      <sheetName val="CU7 Instructions"/>
      <sheetName val="CU7-Bonds Payable &amp; COP"/>
      <sheetName val="CU8 Instructions"/>
      <sheetName val="CU8- Install Purch &amp; Leases"/>
      <sheetName val="CU9 Instructions"/>
      <sheetName val="CU9-Lines of Credi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"/>
      <sheetName val="DOEAGLDownload"/>
    </sheetNames>
    <sheetDataSet>
      <sheetData sheetId="0" refreshError="1"/>
      <sheetData sheetId="1" refreshError="1"/>
      <sheetData sheetId="2">
        <row r="3">
          <cell r="C3" t="str">
            <v>2020.v02</v>
          </cell>
        </row>
        <row r="5">
          <cell r="C5" t="str">
            <v>PASCO-HERNANDO STATE COLLEGE</v>
          </cell>
        </row>
      </sheetData>
      <sheetData sheetId="3" refreshError="1"/>
      <sheetData sheetId="4" refreshError="1"/>
      <sheetData sheetId="5">
        <row r="185">
          <cell r="B185" t="str">
            <v>Tuition-Advanced &amp; Professional - Baccalaureate</v>
          </cell>
          <cell r="C185" t="str">
            <v>40101</v>
          </cell>
          <cell r="D185">
            <v>1085469.6200000001</v>
          </cell>
          <cell r="E185">
            <v>0</v>
          </cell>
          <cell r="M185">
            <v>1085469.6200000001</v>
          </cell>
        </row>
        <row r="186">
          <cell r="B186" t="str">
            <v>Tuition-Advanced &amp; Professional</v>
          </cell>
          <cell r="C186" t="str">
            <v>40110</v>
          </cell>
          <cell r="D186">
            <v>8308477.1500000004</v>
          </cell>
          <cell r="E186">
            <v>0</v>
          </cell>
          <cell r="M186">
            <v>8308477.1500000004</v>
          </cell>
        </row>
        <row r="187">
          <cell r="B187" t="str">
            <v>Tuition-Postsecondary Vocational</v>
          </cell>
          <cell r="C187" t="str">
            <v>40120</v>
          </cell>
          <cell r="D187">
            <v>4299204.4399999995</v>
          </cell>
          <cell r="M187">
            <v>4299204.4399999995</v>
          </cell>
        </row>
        <row r="188">
          <cell r="B188" t="str">
            <v>Tuition-Career and Applied Technology (Formerly PSAV)</v>
          </cell>
          <cell r="C188" t="str">
            <v>40130</v>
          </cell>
          <cell r="D188">
            <v>548587.58000000007</v>
          </cell>
          <cell r="M188">
            <v>548587.58000000007</v>
          </cell>
        </row>
        <row r="189">
          <cell r="B189" t="str">
            <v>Tuition-Developmental Education</v>
          </cell>
          <cell r="C189" t="str">
            <v>40150</v>
          </cell>
          <cell r="D189">
            <v>425880.46</v>
          </cell>
          <cell r="M189">
            <v>425880.46</v>
          </cell>
        </row>
        <row r="190">
          <cell r="B190" t="str">
            <v>Tuition-EPI</v>
          </cell>
          <cell r="C190" t="str">
            <v>40160</v>
          </cell>
          <cell r="D190">
            <v>41347.800000000003</v>
          </cell>
          <cell r="M190">
            <v>41347.800000000003</v>
          </cell>
        </row>
        <row r="191">
          <cell r="B191" t="str">
            <v>Tuition-Vocational Preparatory</v>
          </cell>
          <cell r="C191" t="str">
            <v>40180</v>
          </cell>
          <cell r="D191">
            <v>0</v>
          </cell>
          <cell r="M191">
            <v>0</v>
          </cell>
        </row>
        <row r="192">
          <cell r="B192" t="str">
            <v>Tuition-Adult General Education (ABE) &amp; Secondary</v>
          </cell>
          <cell r="C192" t="str">
            <v>40190</v>
          </cell>
          <cell r="D192">
            <v>0</v>
          </cell>
          <cell r="M192">
            <v>0</v>
          </cell>
        </row>
        <row r="193">
          <cell r="B193" t="str">
            <v>Out-of-state Fees-Advanced &amp; Professional - Baccalaureate</v>
          </cell>
          <cell r="C193" t="str">
            <v>40301</v>
          </cell>
          <cell r="D193">
            <v>0</v>
          </cell>
          <cell r="E193">
            <v>0</v>
          </cell>
          <cell r="M193">
            <v>0</v>
          </cell>
        </row>
        <row r="194">
          <cell r="B194" t="str">
            <v>Out-of-state Fees-Advanced &amp; Professional</v>
          </cell>
          <cell r="C194" t="str">
            <v>40310</v>
          </cell>
          <cell r="D194">
            <v>249611.21999999997</v>
          </cell>
          <cell r="E194">
            <v>0</v>
          </cell>
          <cell r="M194">
            <v>249611.21999999997</v>
          </cell>
        </row>
        <row r="195">
          <cell r="B195" t="str">
            <v>Out-of-state Fees-Postsecondary Vocational</v>
          </cell>
          <cell r="C195" t="str">
            <v>40320</v>
          </cell>
          <cell r="D195">
            <v>135015.77999999997</v>
          </cell>
          <cell r="M195">
            <v>135015.77999999997</v>
          </cell>
        </row>
        <row r="196">
          <cell r="B196" t="str">
            <v>Out-of-state Fees-Career and Applied Technology (Formerly PSAV)</v>
          </cell>
          <cell r="C196" t="str">
            <v>40330</v>
          </cell>
          <cell r="D196">
            <v>42512.05</v>
          </cell>
          <cell r="M196">
            <v>42512.05</v>
          </cell>
        </row>
        <row r="197">
          <cell r="B197" t="str">
            <v>Out-of-state Fees-Developmental Education</v>
          </cell>
          <cell r="C197" t="str">
            <v>40350</v>
          </cell>
          <cell r="D197">
            <v>46033.02</v>
          </cell>
          <cell r="M197">
            <v>46033.02</v>
          </cell>
        </row>
        <row r="198">
          <cell r="B198" t="str">
            <v>Out-of-state Fees-EPI &amp; Alternative Certification Curriculum</v>
          </cell>
          <cell r="C198" t="str">
            <v>40360</v>
          </cell>
          <cell r="D198">
            <v>0</v>
          </cell>
          <cell r="M198">
            <v>0</v>
          </cell>
        </row>
        <row r="199">
          <cell r="B199" t="str">
            <v>Out-of-state Fees-Vocational Preparatory</v>
          </cell>
          <cell r="C199" t="str">
            <v>40380</v>
          </cell>
          <cell r="D199">
            <v>0</v>
          </cell>
          <cell r="M199">
            <v>0</v>
          </cell>
        </row>
        <row r="200">
          <cell r="B200" t="str">
            <v>Out-of-state Fees-Adult General Education (ABE) &amp; Secondary</v>
          </cell>
          <cell r="C200" t="str">
            <v>40390</v>
          </cell>
          <cell r="D200">
            <v>0</v>
          </cell>
          <cell r="M200">
            <v>0</v>
          </cell>
        </row>
        <row r="202">
          <cell r="M202">
            <v>15182139.120000001</v>
          </cell>
        </row>
        <row r="205">
          <cell r="B205" t="str">
            <v>Tuition - Lifelong Learning</v>
          </cell>
          <cell r="C205" t="str">
            <v>40210</v>
          </cell>
          <cell r="M205">
            <v>182.48</v>
          </cell>
        </row>
        <row r="206">
          <cell r="B206" t="str">
            <v>Tuition - Continuing Workforce Fees</v>
          </cell>
          <cell r="C206" t="str">
            <v>40240</v>
          </cell>
          <cell r="M206">
            <v>47359</v>
          </cell>
        </row>
        <row r="207">
          <cell r="B207" t="str">
            <v>Refunded Tuition - Continuing Workforce Fees</v>
          </cell>
          <cell r="C207" t="str">
            <v>40249</v>
          </cell>
          <cell r="M207">
            <v>-13176</v>
          </cell>
        </row>
        <row r="208">
          <cell r="B208" t="str">
            <v>Out-of-state - Lifelong Learning</v>
          </cell>
          <cell r="C208" t="str">
            <v>40250</v>
          </cell>
          <cell r="M208">
            <v>0</v>
          </cell>
        </row>
        <row r="209">
          <cell r="B209" t="str">
            <v>Full Cost of Instruction (Repeat Course Fee)</v>
          </cell>
          <cell r="C209" t="str">
            <v>40260</v>
          </cell>
          <cell r="M209">
            <v>0</v>
          </cell>
        </row>
        <row r="210">
          <cell r="B210" t="str">
            <v>Full Cost of Instruction (Repeat Course Fee) - A &amp; P</v>
          </cell>
          <cell r="C210" t="str">
            <v>40261</v>
          </cell>
          <cell r="M210">
            <v>0</v>
          </cell>
        </row>
        <row r="211">
          <cell r="B211" t="str">
            <v>Full Cost of Instruction (Repeat Course Fee) - PSV</v>
          </cell>
          <cell r="C211" t="str">
            <v>40262</v>
          </cell>
          <cell r="M211">
            <v>0</v>
          </cell>
        </row>
        <row r="212">
          <cell r="B212" t="str">
            <v>Full Cost of Instruction (Repeat Course Fee) - Baccalaureate</v>
          </cell>
          <cell r="C212" t="str">
            <v>40263</v>
          </cell>
          <cell r="M212">
            <v>0</v>
          </cell>
        </row>
        <row r="213">
          <cell r="B213" t="str">
            <v>Full Cost of Instruction (Repeat Course Fee) - PSAV</v>
          </cell>
          <cell r="C213" t="str">
            <v>40264</v>
          </cell>
          <cell r="M213">
            <v>0</v>
          </cell>
        </row>
        <row r="214">
          <cell r="B214" t="str">
            <v>Full Cost of Instruction (Repeat Course Fee) - Dev. Ed.</v>
          </cell>
          <cell r="C214" t="str">
            <v>40265</v>
          </cell>
          <cell r="M214">
            <v>0</v>
          </cell>
        </row>
        <row r="215">
          <cell r="B215" t="str">
            <v>Full Cost of Instruction (Repeat Course Fee) - EPI</v>
          </cell>
          <cell r="C215" t="str">
            <v>40266</v>
          </cell>
          <cell r="M215">
            <v>0</v>
          </cell>
        </row>
        <row r="216">
          <cell r="B216" t="str">
            <v>Refunded Tuition-Full Cost of Instruction (Repeat Course Fee)</v>
          </cell>
          <cell r="C216" t="str">
            <v>40269</v>
          </cell>
          <cell r="M216">
            <v>0</v>
          </cell>
        </row>
        <row r="217">
          <cell r="B217" t="str">
            <v>Tuition - Self-supporting</v>
          </cell>
          <cell r="C217" t="str">
            <v>40270</v>
          </cell>
          <cell r="M217">
            <v>0</v>
          </cell>
        </row>
        <row r="218">
          <cell r="B218" t="str">
            <v>Laboratory Fees</v>
          </cell>
          <cell r="C218" t="str">
            <v>40400</v>
          </cell>
          <cell r="M218">
            <v>453008.20999999996</v>
          </cell>
        </row>
        <row r="219">
          <cell r="B219" t="str">
            <v>Distance Learning Course User Fee</v>
          </cell>
          <cell r="C219" t="str">
            <v>40450</v>
          </cell>
          <cell r="M219">
            <v>1053210</v>
          </cell>
        </row>
        <row r="220">
          <cell r="B220" t="str">
            <v>Application Fees</v>
          </cell>
          <cell r="C220" t="str">
            <v>40500</v>
          </cell>
          <cell r="M220">
            <v>134181</v>
          </cell>
        </row>
        <row r="221">
          <cell r="B221" t="str">
            <v>Graduation Fees</v>
          </cell>
          <cell r="C221" t="str">
            <v>40600</v>
          </cell>
          <cell r="M221">
            <v>53227</v>
          </cell>
        </row>
        <row r="222">
          <cell r="B222" t="str">
            <v>Transcripts Fees</v>
          </cell>
          <cell r="C222" t="str">
            <v>40700</v>
          </cell>
          <cell r="M222">
            <v>7894.1</v>
          </cell>
        </row>
        <row r="223">
          <cell r="B223" t="str">
            <v>Financial Aid Fund Fees</v>
          </cell>
          <cell r="C223" t="str">
            <v>40800</v>
          </cell>
          <cell r="M223">
            <v>784764.73</v>
          </cell>
        </row>
        <row r="224">
          <cell r="B224" t="str">
            <v>Student Activities &amp; Service Fees</v>
          </cell>
          <cell r="C224" t="str">
            <v>40850</v>
          </cell>
          <cell r="M224">
            <v>1299497.67</v>
          </cell>
        </row>
        <row r="225">
          <cell r="B225" t="str">
            <v>Student Activities &amp; Service Fees - Baccalaureate</v>
          </cell>
          <cell r="C225" t="str">
            <v>40854</v>
          </cell>
          <cell r="M225">
            <v>108933.9</v>
          </cell>
        </row>
        <row r="226">
          <cell r="B226" t="str">
            <v>CIF - A &amp; P, PSV, EPI, College Prep</v>
          </cell>
          <cell r="C226" t="str">
            <v>40860</v>
          </cell>
          <cell r="M226">
            <v>2327398.42</v>
          </cell>
        </row>
        <row r="227">
          <cell r="B227" t="str">
            <v>CIF - PSAV</v>
          </cell>
          <cell r="C227" t="str">
            <v>40861</v>
          </cell>
          <cell r="M227">
            <v>30217.200000000001</v>
          </cell>
        </row>
        <row r="228">
          <cell r="B228" t="str">
            <v>CIF - Baccalaureate</v>
          </cell>
          <cell r="C228" t="str">
            <v>40864</v>
          </cell>
          <cell r="M228">
            <v>191182.59</v>
          </cell>
        </row>
        <row r="229">
          <cell r="B229" t="str">
            <v>Technology Fee</v>
          </cell>
          <cell r="C229" t="str">
            <v>40870</v>
          </cell>
          <cell r="M229">
            <v>755475</v>
          </cell>
        </row>
        <row r="230">
          <cell r="B230" t="str">
            <v>Other Student Fees</v>
          </cell>
          <cell r="C230" t="str">
            <v>40900</v>
          </cell>
          <cell r="M230">
            <v>870493.45</v>
          </cell>
        </row>
        <row r="231">
          <cell r="B231" t="str">
            <v>Late Fees</v>
          </cell>
          <cell r="C231" t="str">
            <v>40910</v>
          </cell>
          <cell r="M231">
            <v>12442.99</v>
          </cell>
        </row>
        <row r="232">
          <cell r="B232" t="str">
            <v>Testing Fees</v>
          </cell>
          <cell r="C232" t="str">
            <v>40920</v>
          </cell>
          <cell r="M232">
            <v>58202.259999999995</v>
          </cell>
        </row>
        <row r="233">
          <cell r="B233" t="str">
            <v>Student Insurance Fees</v>
          </cell>
          <cell r="C233" t="str">
            <v>40930</v>
          </cell>
          <cell r="M233">
            <v>0</v>
          </cell>
        </row>
        <row r="234">
          <cell r="B234" t="str">
            <v>Safety &amp; Security Fees</v>
          </cell>
          <cell r="C234" t="str">
            <v>40940</v>
          </cell>
          <cell r="M234">
            <v>0</v>
          </cell>
        </row>
        <row r="235">
          <cell r="B235" t="str">
            <v>Picture Identification Card Fees</v>
          </cell>
          <cell r="C235" t="str">
            <v>40950</v>
          </cell>
          <cell r="M235">
            <v>0</v>
          </cell>
        </row>
        <row r="236">
          <cell r="B236" t="str">
            <v>Parking Fees</v>
          </cell>
          <cell r="C236" t="str">
            <v>40960</v>
          </cell>
          <cell r="M236">
            <v>0</v>
          </cell>
        </row>
        <row r="237">
          <cell r="B237" t="str">
            <v>Library Fees</v>
          </cell>
          <cell r="C237" t="str">
            <v>40970</v>
          </cell>
          <cell r="M237">
            <v>0</v>
          </cell>
        </row>
        <row r="238">
          <cell r="B238" t="str">
            <v>Contract Course Fees</v>
          </cell>
          <cell r="C238" t="str">
            <v>40990</v>
          </cell>
          <cell r="M238">
            <v>0</v>
          </cell>
        </row>
        <row r="239">
          <cell r="B239" t="str">
            <v>Residual Student Fees</v>
          </cell>
          <cell r="C239" t="str">
            <v>40991</v>
          </cell>
          <cell r="M239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480"/>
  <sheetViews>
    <sheetView tabSelected="1"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58"/>
    <col min="4" max="4" width="20.85546875" style="1" customWidth="1"/>
    <col min="5" max="5" width="22" style="1" customWidth="1"/>
    <col min="6" max="6" width="10" style="1" bestFit="1" customWidth="1"/>
    <col min="7" max="8" width="16" style="1" bestFit="1" customWidth="1"/>
    <col min="9" max="16384" width="9.140625" style="1"/>
  </cols>
  <sheetData>
    <row r="1" spans="1:16" ht="15.75">
      <c r="B1" s="149" t="s">
        <v>0</v>
      </c>
      <c r="C1" s="151"/>
      <c r="D1" s="151"/>
      <c r="E1" s="151"/>
    </row>
    <row r="2" spans="1:16" ht="13.5" thickBot="1">
      <c r="A2" s="117"/>
      <c r="B2" s="117"/>
      <c r="C2" s="117"/>
      <c r="D2" s="2" t="s">
        <v>1</v>
      </c>
      <c r="E2" s="3" t="s">
        <v>167</v>
      </c>
    </row>
    <row r="3" spans="1:16" ht="13.5" thickBot="1">
      <c r="A3" s="4" t="s">
        <v>166</v>
      </c>
      <c r="B3" s="5"/>
      <c r="C3" s="6"/>
      <c r="D3" s="5"/>
      <c r="E3" s="7"/>
      <c r="F3" s="8"/>
    </row>
    <row r="4" spans="1:16" ht="13.5" thickBot="1">
      <c r="A4" s="9"/>
      <c r="B4" s="10"/>
      <c r="C4" s="11"/>
      <c r="D4" s="11" t="s">
        <v>2</v>
      </c>
      <c r="E4" s="152" t="s">
        <v>169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52" t="s">
        <v>170</v>
      </c>
      <c r="F5" s="8"/>
    </row>
    <row r="6" spans="1:16">
      <c r="A6" s="75" t="s">
        <v>7</v>
      </c>
      <c r="B6" s="76"/>
      <c r="C6" s="77" t="s">
        <v>8</v>
      </c>
      <c r="D6" s="78">
        <f>SUM(EASTERNFL:VALENCIA!D6)</f>
        <v>53553158.079999998</v>
      </c>
      <c r="E6" s="79">
        <f t="shared" ref="E6:E13" si="0">D6+D15</f>
        <v>57522708.479999997</v>
      </c>
      <c r="F6" s="8"/>
    </row>
    <row r="7" spans="1:16">
      <c r="A7" s="75" t="s">
        <v>9</v>
      </c>
      <c r="B7" s="76"/>
      <c r="C7" s="77" t="s">
        <v>10</v>
      </c>
      <c r="D7" s="78">
        <f>SUM(EASTERNFL:VALENCIA!D7)</f>
        <v>438519432.19999999</v>
      </c>
      <c r="E7" s="79">
        <f t="shared" si="0"/>
        <v>501231881.58999997</v>
      </c>
      <c r="F7" s="8"/>
    </row>
    <row r="8" spans="1:16">
      <c r="A8" s="75" t="s">
        <v>11</v>
      </c>
      <c r="B8" s="76"/>
      <c r="C8" s="77" t="s">
        <v>12</v>
      </c>
      <c r="D8" s="78">
        <f>SUM(EASTERNFL:VALENCIA!D8)</f>
        <v>130651002.10000001</v>
      </c>
      <c r="E8" s="79">
        <f t="shared" si="0"/>
        <v>146062100.49000001</v>
      </c>
      <c r="F8" s="8"/>
    </row>
    <row r="9" spans="1:16">
      <c r="A9" s="75" t="s">
        <v>13</v>
      </c>
      <c r="B9" s="76"/>
      <c r="C9" s="77" t="s">
        <v>14</v>
      </c>
      <c r="D9" s="78">
        <f>SUM(EASTERNFL:VALENCIA!D9)</f>
        <v>15708484.68</v>
      </c>
      <c r="E9" s="79">
        <f t="shared" si="0"/>
        <v>17068244.52</v>
      </c>
      <c r="F9" s="8"/>
    </row>
    <row r="10" spans="1:16">
      <c r="A10" s="75" t="s">
        <v>15</v>
      </c>
      <c r="B10" s="76"/>
      <c r="C10" s="77" t="s">
        <v>16</v>
      </c>
      <c r="D10" s="78">
        <f>SUM(EASTERNFL:VALENCIA!D10)</f>
        <v>23733781.459999997</v>
      </c>
      <c r="E10" s="79">
        <f t="shared" si="0"/>
        <v>29563137.059999995</v>
      </c>
      <c r="F10" s="8"/>
    </row>
    <row r="11" spans="1:16">
      <c r="A11" s="75" t="s">
        <v>17</v>
      </c>
      <c r="B11" s="76"/>
      <c r="C11" s="77" t="s">
        <v>18</v>
      </c>
      <c r="D11" s="78">
        <f>SUM(EASTERNFL:VALENCIA!D11)</f>
        <v>1113858.1299999999</v>
      </c>
      <c r="E11" s="79">
        <f t="shared" si="0"/>
        <v>1142292.1299999999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f>SUM(EASTERNFL:VALENCIA!D12)</f>
        <v>0</v>
      </c>
      <c r="E12" s="79">
        <f t="shared" si="0"/>
        <v>0</v>
      </c>
      <c r="F12" s="8"/>
    </row>
    <row r="13" spans="1:16" ht="13.5" thickBot="1">
      <c r="A13" s="75" t="s">
        <v>21</v>
      </c>
      <c r="B13" s="81"/>
      <c r="C13" s="77" t="s">
        <v>22</v>
      </c>
      <c r="D13" s="78">
        <f>SUM(EASTERNFL:VALENCIA!D13)</f>
        <v>822160.75</v>
      </c>
      <c r="E13" s="79">
        <f t="shared" si="0"/>
        <v>851590.75</v>
      </c>
      <c r="F13" s="8"/>
    </row>
    <row r="14" spans="1:16" ht="13.5" thickBot="1">
      <c r="A14" s="15" t="s">
        <v>23</v>
      </c>
      <c r="B14" s="16"/>
      <c r="C14" s="17"/>
      <c r="D14" s="18">
        <f>SUM(D6:D13)</f>
        <v>664101877.39999998</v>
      </c>
      <c r="E14" s="18">
        <f>SUM(E6:E13)</f>
        <v>753441955.01999986</v>
      </c>
      <c r="F14" s="8"/>
      <c r="G14" s="73"/>
      <c r="H14" s="73"/>
    </row>
    <row r="15" spans="1:16">
      <c r="A15" s="19" t="s">
        <v>24</v>
      </c>
      <c r="B15" s="20"/>
      <c r="C15" s="21" t="s">
        <v>25</v>
      </c>
      <c r="D15" s="22">
        <f>SUM(EASTERNFL:VALENCIA!D15)</f>
        <v>3969550.4000000008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f>SUM(EASTERNFL:VALENCIA!D16)</f>
        <v>62712449.390000001</v>
      </c>
      <c r="E16" s="80"/>
      <c r="F16" s="8"/>
    </row>
    <row r="17" spans="1:8">
      <c r="A17" s="19" t="s">
        <v>28</v>
      </c>
      <c r="B17" s="76"/>
      <c r="C17" s="21" t="s">
        <v>29</v>
      </c>
      <c r="D17" s="22">
        <f>SUM(EASTERNFL:VALENCIA!D17)</f>
        <v>15411098.389999997</v>
      </c>
      <c r="E17" s="80"/>
      <c r="F17" s="8"/>
    </row>
    <row r="18" spans="1:8">
      <c r="A18" s="19" t="s">
        <v>30</v>
      </c>
      <c r="B18" s="76"/>
      <c r="C18" s="21" t="s">
        <v>31</v>
      </c>
      <c r="D18" s="22">
        <f>SUM(EASTERNFL:VALENCIA!D18)</f>
        <v>1359759.8400000003</v>
      </c>
      <c r="E18" s="80"/>
      <c r="F18" s="8"/>
    </row>
    <row r="19" spans="1:8">
      <c r="A19" s="19" t="s">
        <v>32</v>
      </c>
      <c r="B19" s="76"/>
      <c r="C19" s="21" t="s">
        <v>33</v>
      </c>
      <c r="D19" s="22">
        <f>SUM(EASTERNFL:VALENCIA!D19)</f>
        <v>5829355.5999999996</v>
      </c>
      <c r="E19" s="80"/>
      <c r="F19" s="8"/>
    </row>
    <row r="20" spans="1:8">
      <c r="A20" s="19" t="s">
        <v>34</v>
      </c>
      <c r="B20" s="76"/>
      <c r="C20" s="21" t="s">
        <v>35</v>
      </c>
      <c r="D20" s="22">
        <f>SUM(EASTERNFL:VALENCIA!D20)</f>
        <v>28434</v>
      </c>
      <c r="E20" s="80"/>
      <c r="F20" s="8"/>
    </row>
    <row r="21" spans="1:8">
      <c r="A21" s="19" t="s">
        <v>36</v>
      </c>
      <c r="B21" s="76"/>
      <c r="C21" s="21" t="s">
        <v>37</v>
      </c>
      <c r="D21" s="22">
        <f>SUM(EASTERNFL:VALENCIA!D21)</f>
        <v>0</v>
      </c>
      <c r="E21" s="80"/>
      <c r="F21" s="8"/>
    </row>
    <row r="22" spans="1:8" ht="13.5" thickBot="1">
      <c r="A22" s="19" t="s">
        <v>38</v>
      </c>
      <c r="B22" s="81"/>
      <c r="C22" s="21" t="s">
        <v>39</v>
      </c>
      <c r="D22" s="22">
        <f>SUM(EASTERNFL:VALENCIA!D22)</f>
        <v>29430</v>
      </c>
      <c r="E22" s="82"/>
      <c r="F22" s="8"/>
    </row>
    <row r="23" spans="1:8" ht="13.5" thickBot="1">
      <c r="A23" s="15" t="s">
        <v>40</v>
      </c>
      <c r="B23" s="16"/>
      <c r="C23" s="17"/>
      <c r="D23" s="18">
        <f>SUM(D15:D22)</f>
        <v>89340077.61999999</v>
      </c>
      <c r="E23" s="23" t="s">
        <v>41</v>
      </c>
      <c r="F23" s="8"/>
    </row>
    <row r="24" spans="1:8" ht="13.5" thickBot="1">
      <c r="A24" s="15" t="s">
        <v>42</v>
      </c>
      <c r="B24" s="16"/>
      <c r="C24" s="17"/>
      <c r="D24" s="18">
        <f>D23+D14</f>
        <v>753441955.01999998</v>
      </c>
      <c r="E24" s="18">
        <f>SUM(EASTERNFL:VALENCIA!E24)</f>
        <v>753441955.01999998</v>
      </c>
      <c r="F24" s="8"/>
      <c r="G24" s="73"/>
      <c r="H24" s="73"/>
    </row>
    <row r="25" spans="1:8">
      <c r="A25" s="115"/>
      <c r="B25" s="24"/>
      <c r="C25" s="25"/>
      <c r="D25" s="26"/>
      <c r="E25" s="82"/>
      <c r="F25" s="8"/>
    </row>
    <row r="26" spans="1:8">
      <c r="A26" s="74" t="s">
        <v>43</v>
      </c>
      <c r="B26" s="24"/>
      <c r="C26" s="25"/>
      <c r="D26" s="26"/>
      <c r="E26" s="80"/>
      <c r="F26" s="8"/>
    </row>
    <row r="27" spans="1:8">
      <c r="A27" s="75" t="s">
        <v>44</v>
      </c>
      <c r="B27" s="76"/>
      <c r="C27" s="77" t="s">
        <v>45</v>
      </c>
      <c r="D27" s="83">
        <f>SUM(EASTERNFL:VALENCIA!D27)</f>
        <v>26892.23</v>
      </c>
      <c r="E27" s="80"/>
      <c r="F27" s="27"/>
    </row>
    <row r="28" spans="1:8">
      <c r="A28" s="75" t="s">
        <v>46</v>
      </c>
      <c r="B28" s="76"/>
      <c r="C28" s="77" t="s">
        <v>47</v>
      </c>
      <c r="D28" s="83">
        <f>SUM(EASTERNFL:VALENCIA!D28)</f>
        <v>21513340.879999999</v>
      </c>
      <c r="E28" s="80"/>
      <c r="F28" s="27"/>
    </row>
    <row r="29" spans="1:8">
      <c r="A29" s="75" t="s">
        <v>48</v>
      </c>
      <c r="B29" s="76"/>
      <c r="C29" s="77" t="s">
        <v>49</v>
      </c>
      <c r="D29" s="83">
        <f>SUM(EASTERNFL:VALENCIA!D29)</f>
        <v>-89830.32</v>
      </c>
      <c r="E29" s="80"/>
      <c r="F29" s="27"/>
    </row>
    <row r="30" spans="1:8">
      <c r="A30" s="75" t="s">
        <v>50</v>
      </c>
      <c r="B30" s="76"/>
      <c r="C30" s="77" t="s">
        <v>51</v>
      </c>
      <c r="D30" s="83">
        <f>SUM(EASTERNFL:VALENCIA!D30)</f>
        <v>49641.53</v>
      </c>
      <c r="E30" s="82"/>
      <c r="F30" s="27"/>
    </row>
    <row r="31" spans="1:8">
      <c r="A31" s="75" t="s">
        <v>52</v>
      </c>
      <c r="B31" s="76"/>
      <c r="C31" s="77" t="s">
        <v>53</v>
      </c>
      <c r="D31" s="83">
        <f>SUM(EASTERNFL:VALENCIA!D31)</f>
        <v>2846696.27</v>
      </c>
      <c r="E31" s="82"/>
      <c r="F31" s="27"/>
    </row>
    <row r="32" spans="1:8">
      <c r="A32" s="75" t="s">
        <v>54</v>
      </c>
      <c r="B32" s="76"/>
      <c r="C32" s="77" t="s">
        <v>55</v>
      </c>
      <c r="D32" s="83">
        <f>SUM(EASTERNFL:VALENCIA!D32)</f>
        <v>3540717.1</v>
      </c>
      <c r="E32" s="82"/>
      <c r="F32" s="27"/>
    </row>
    <row r="33" spans="1:6">
      <c r="A33" s="75" t="s">
        <v>56</v>
      </c>
      <c r="B33" s="76"/>
      <c r="C33" s="77" t="s">
        <v>57</v>
      </c>
      <c r="D33" s="83">
        <f>SUM(EASTERNFL:VALENCIA!D33)</f>
        <v>114875.23000000001</v>
      </c>
      <c r="E33" s="82"/>
      <c r="F33" s="27"/>
    </row>
    <row r="34" spans="1:6">
      <c r="A34" s="75" t="s">
        <v>58</v>
      </c>
      <c r="B34" s="76"/>
      <c r="C34" s="77" t="s">
        <v>59</v>
      </c>
      <c r="D34" s="83">
        <f>SUM(EASTERNFL:VALENCIA!D34)</f>
        <v>117211.78</v>
      </c>
      <c r="E34" s="82"/>
      <c r="F34" s="27"/>
    </row>
    <row r="35" spans="1:6">
      <c r="A35" s="75" t="s">
        <v>60</v>
      </c>
      <c r="B35" s="76"/>
      <c r="C35" s="77" t="s">
        <v>61</v>
      </c>
      <c r="D35" s="83">
        <f>SUM(EASTERNFL:VALENCIA!D35)</f>
        <v>550.48</v>
      </c>
      <c r="E35" s="82"/>
      <c r="F35" s="27"/>
    </row>
    <row r="36" spans="1:6">
      <c r="A36" s="75" t="s">
        <v>62</v>
      </c>
      <c r="B36" s="76"/>
      <c r="C36" s="77" t="s">
        <v>63</v>
      </c>
      <c r="D36" s="83">
        <f>SUM(EASTERNFL:VALENCIA!D36)</f>
        <v>59653.990000000005</v>
      </c>
      <c r="E36" s="82"/>
      <c r="F36" s="27"/>
    </row>
    <row r="37" spans="1:6">
      <c r="A37" s="75" t="s">
        <v>64</v>
      </c>
      <c r="B37" s="76"/>
      <c r="C37" s="77">
        <v>40266</v>
      </c>
      <c r="D37" s="83">
        <f>SUM(EASTERNFL:VALENCIA!D37)</f>
        <v>0</v>
      </c>
      <c r="E37" s="82"/>
      <c r="F37" s="27"/>
    </row>
    <row r="38" spans="1:6">
      <c r="A38" s="75" t="s">
        <v>65</v>
      </c>
      <c r="B38" s="76"/>
      <c r="C38" s="77" t="s">
        <v>66</v>
      </c>
      <c r="D38" s="83">
        <f>SUM(EASTERNFL:VALENCIA!D38)</f>
        <v>0</v>
      </c>
      <c r="E38" s="82"/>
      <c r="F38" s="27"/>
    </row>
    <row r="39" spans="1:6">
      <c r="A39" s="75" t="s">
        <v>67</v>
      </c>
      <c r="B39" s="76"/>
      <c r="C39" s="77" t="s">
        <v>68</v>
      </c>
      <c r="D39" s="83">
        <f>SUM(EASTERNFL:VALENCIA!D39)</f>
        <v>3139056.72</v>
      </c>
      <c r="E39" s="82"/>
      <c r="F39" s="27"/>
    </row>
    <row r="40" spans="1:6">
      <c r="A40" s="75" t="s">
        <v>69</v>
      </c>
      <c r="B40" s="76"/>
      <c r="C40" s="77" t="s">
        <v>70</v>
      </c>
      <c r="D40" s="83">
        <f>SUM(EASTERNFL:VALENCIA!D40)</f>
        <v>37317238.449999996</v>
      </c>
      <c r="E40" s="82"/>
      <c r="F40" s="27"/>
    </row>
    <row r="41" spans="1:6">
      <c r="A41" s="75" t="s">
        <v>71</v>
      </c>
      <c r="B41" s="76"/>
      <c r="C41" s="77" t="s">
        <v>72</v>
      </c>
      <c r="D41" s="83">
        <f>SUM(EASTERNFL:VALENCIA!D41)</f>
        <v>30566123.930000003</v>
      </c>
      <c r="E41" s="82"/>
      <c r="F41" s="27"/>
    </row>
    <row r="42" spans="1:6">
      <c r="A42" s="75" t="s">
        <v>73</v>
      </c>
      <c r="B42" s="76"/>
      <c r="C42" s="77" t="s">
        <v>74</v>
      </c>
      <c r="D42" s="83">
        <f>SUM(EASTERNFL:VALENCIA!D42)</f>
        <v>5650250.4799999995</v>
      </c>
      <c r="E42" s="82"/>
      <c r="F42" s="27"/>
    </row>
    <row r="43" spans="1:6">
      <c r="A43" s="75" t="s">
        <v>75</v>
      </c>
      <c r="B43" s="76"/>
      <c r="C43" s="77" t="s">
        <v>76</v>
      </c>
      <c r="D43" s="83">
        <f>SUM(EASTERNFL:VALENCIA!D43)</f>
        <v>272815</v>
      </c>
      <c r="E43" s="82"/>
      <c r="F43" s="27"/>
    </row>
    <row r="44" spans="1:6">
      <c r="A44" s="75" t="s">
        <v>77</v>
      </c>
      <c r="B44" s="76"/>
      <c r="C44" s="77" t="s">
        <v>78</v>
      </c>
      <c r="D44" s="83">
        <f>SUM(EASTERNFL:VALENCIA!D44)</f>
        <v>1435807.0200000003</v>
      </c>
      <c r="E44" s="82"/>
      <c r="F44" s="27"/>
    </row>
    <row r="45" spans="1:6">
      <c r="A45" s="75" t="s">
        <v>79</v>
      </c>
      <c r="B45" s="76"/>
      <c r="C45" s="77" t="s">
        <v>80</v>
      </c>
      <c r="D45" s="83">
        <f>SUM(EASTERNFL:VALENCIA!D45)</f>
        <v>41898291.450000003</v>
      </c>
      <c r="E45" s="82"/>
      <c r="F45" s="27"/>
    </row>
    <row r="46" spans="1:6">
      <c r="A46" s="75" t="s">
        <v>81</v>
      </c>
      <c r="B46" s="76"/>
      <c r="C46" s="77" t="s">
        <v>82</v>
      </c>
      <c r="D46" s="83">
        <f>SUM(EASTERNFL:VALENCIA!D46)</f>
        <v>54949649.290000007</v>
      </c>
      <c r="E46" s="82"/>
      <c r="F46" s="27"/>
    </row>
    <row r="47" spans="1:6">
      <c r="A47" s="75" t="s">
        <v>83</v>
      </c>
      <c r="B47" s="76"/>
      <c r="C47" s="77" t="s">
        <v>84</v>
      </c>
      <c r="D47" s="83">
        <f>SUM(EASTERNFL:VALENCIA!D47)</f>
        <v>4358971.7299999995</v>
      </c>
      <c r="E47" s="82"/>
      <c r="F47" s="27"/>
    </row>
    <row r="48" spans="1:6">
      <c r="A48" s="75" t="s">
        <v>85</v>
      </c>
      <c r="B48" s="76"/>
      <c r="C48" s="77" t="s">
        <v>86</v>
      </c>
      <c r="D48" s="83">
        <f>SUM(EASTERNFL:VALENCIA!D48)</f>
        <v>89991870.209999993</v>
      </c>
      <c r="E48" s="82"/>
      <c r="F48" s="27"/>
    </row>
    <row r="49" spans="1:8">
      <c r="A49" s="75" t="s">
        <v>87</v>
      </c>
      <c r="B49" s="76"/>
      <c r="C49" s="77" t="s">
        <v>88</v>
      </c>
      <c r="D49" s="83">
        <f>SUM(EASTERNFL:VALENCIA!D49)</f>
        <v>629220.47000000009</v>
      </c>
      <c r="E49" s="82"/>
      <c r="F49" s="27"/>
    </row>
    <row r="50" spans="1:8">
      <c r="A50" s="75" t="s">
        <v>89</v>
      </c>
      <c r="B50" s="76"/>
      <c r="C50" s="77" t="s">
        <v>90</v>
      </c>
      <c r="D50" s="83">
        <f>SUM(EASTERNFL:VALENCIA!D50)</f>
        <v>7239638.7999999998</v>
      </c>
      <c r="E50" s="82"/>
      <c r="F50" s="27"/>
    </row>
    <row r="51" spans="1:8">
      <c r="A51" s="75" t="s">
        <v>91</v>
      </c>
      <c r="B51" s="76"/>
      <c r="C51" s="77" t="s">
        <v>92</v>
      </c>
      <c r="D51" s="83">
        <f>SUM(EASTERNFL:VALENCIA!D51)</f>
        <v>37376948.910000004</v>
      </c>
      <c r="E51" s="82"/>
      <c r="F51" s="27"/>
    </row>
    <row r="52" spans="1:8">
      <c r="A52" s="75" t="s">
        <v>93</v>
      </c>
      <c r="B52" s="76"/>
      <c r="C52" s="77" t="s">
        <v>94</v>
      </c>
      <c r="D52" s="83">
        <f>SUM(EASTERNFL:VALENCIA!D52)</f>
        <v>9036487.6500000004</v>
      </c>
      <c r="E52" s="82"/>
      <c r="F52" s="27"/>
    </row>
    <row r="53" spans="1:8">
      <c r="A53" s="75" t="s">
        <v>95</v>
      </c>
      <c r="B53" s="76"/>
      <c r="C53" s="77" t="s">
        <v>96</v>
      </c>
      <c r="D53" s="83">
        <f>SUM(EASTERNFL:VALENCIA!D53)</f>
        <v>1401513.16</v>
      </c>
      <c r="E53" s="82"/>
      <c r="F53" s="27"/>
    </row>
    <row r="54" spans="1:8">
      <c r="A54" s="75" t="s">
        <v>97</v>
      </c>
      <c r="B54" s="76"/>
      <c r="C54" s="77" t="s">
        <v>98</v>
      </c>
      <c r="D54" s="83">
        <f>SUM(EASTERNFL:VALENCIA!D54)</f>
        <v>2634309.96</v>
      </c>
      <c r="E54" s="82"/>
      <c r="F54" s="27"/>
    </row>
    <row r="55" spans="1:8">
      <c r="A55" s="75" t="s">
        <v>99</v>
      </c>
      <c r="B55" s="76"/>
      <c r="C55" s="77" t="s">
        <v>100</v>
      </c>
      <c r="D55" s="83">
        <f>SUM(EASTERNFL:VALENCIA!D55)</f>
        <v>244603.08000000002</v>
      </c>
      <c r="E55" s="82"/>
      <c r="F55" s="27"/>
    </row>
    <row r="56" spans="1:8">
      <c r="A56" s="75" t="s">
        <v>101</v>
      </c>
      <c r="B56" s="76"/>
      <c r="C56" s="77" t="s">
        <v>102</v>
      </c>
      <c r="D56" s="83">
        <f>SUM(EASTERNFL:VALENCIA!D56)</f>
        <v>82961.5</v>
      </c>
      <c r="E56" s="82"/>
      <c r="F56" s="27"/>
    </row>
    <row r="57" spans="1:8">
      <c r="A57" s="75" t="s">
        <v>103</v>
      </c>
      <c r="B57" s="76"/>
      <c r="C57" s="77" t="s">
        <v>104</v>
      </c>
      <c r="D57" s="83">
        <f>SUM(EASTERNFL:VALENCIA!D57)</f>
        <v>1525258.54</v>
      </c>
      <c r="E57" s="82"/>
      <c r="F57" s="27"/>
    </row>
    <row r="58" spans="1:8">
      <c r="A58" s="75" t="s">
        <v>105</v>
      </c>
      <c r="B58" s="76"/>
      <c r="C58" s="77" t="s">
        <v>106</v>
      </c>
      <c r="D58" s="83">
        <f>SUM(EASTERNFL:VALENCIA!D58)</f>
        <v>4683863.0799999991</v>
      </c>
      <c r="E58" s="82"/>
      <c r="F58" s="27"/>
    </row>
    <row r="59" spans="1:8">
      <c r="A59" s="75" t="s">
        <v>107</v>
      </c>
      <c r="B59" s="76"/>
      <c r="C59" s="77" t="s">
        <v>108</v>
      </c>
      <c r="D59" s="83">
        <f>SUM(EASTERNFL:VALENCIA!D59)</f>
        <v>1444461</v>
      </c>
      <c r="E59" s="82"/>
      <c r="F59" s="27"/>
    </row>
    <row r="60" spans="1:8">
      <c r="A60" s="75" t="s">
        <v>109</v>
      </c>
      <c r="B60" s="76"/>
      <c r="C60" s="77" t="s">
        <v>110</v>
      </c>
      <c r="D60" s="83">
        <f>SUM(EASTERNFL:VALENCIA!D60)</f>
        <v>3077239.34</v>
      </c>
      <c r="E60" s="82"/>
      <c r="F60" s="27"/>
    </row>
    <row r="61" spans="1:8" ht="13.5" thickBot="1">
      <c r="A61" s="75" t="s">
        <v>111</v>
      </c>
      <c r="B61" s="76"/>
      <c r="C61" s="77" t="s">
        <v>112</v>
      </c>
      <c r="D61" s="83">
        <f>SUM(EASTERNFL:VALENCIA!D61)</f>
        <v>-1030315.1000000001</v>
      </c>
      <c r="E61" s="82"/>
      <c r="F61" s="27"/>
    </row>
    <row r="62" spans="1:8" ht="13.5" thickBot="1">
      <c r="A62" s="15" t="s">
        <v>113</v>
      </c>
      <c r="B62" s="16"/>
      <c r="C62" s="17"/>
      <c r="D62" s="18">
        <f>SUM(D27:D61)</f>
        <v>366106013.84000003</v>
      </c>
      <c r="E62" s="82"/>
    </row>
    <row r="63" spans="1:8" ht="13.5" thickBot="1">
      <c r="A63" s="15" t="s">
        <v>114</v>
      </c>
      <c r="B63" s="16"/>
      <c r="C63" s="17"/>
      <c r="D63" s="18">
        <f>D24+D62</f>
        <v>1119547968.8600001</v>
      </c>
      <c r="E63" s="28"/>
      <c r="G63" s="73"/>
      <c r="H63" s="73"/>
    </row>
    <row r="64" spans="1:8">
      <c r="A64" s="70"/>
      <c r="B64" s="24"/>
      <c r="C64" s="71"/>
      <c r="D64" s="72"/>
      <c r="E64" s="69"/>
    </row>
    <row r="65" spans="1:16">
      <c r="B65" s="150" t="str">
        <f>B1</f>
        <v>FLORIDA COLLEGE SYSTEM - ALL COLLEGES</v>
      </c>
      <c r="C65" s="132"/>
      <c r="D65" s="132"/>
      <c r="E65" s="31"/>
    </row>
    <row r="66" spans="1:16" ht="13.5" thickBot="1">
      <c r="A66" s="135"/>
      <c r="B66" s="135" t="str">
        <f>A3</f>
        <v xml:space="preserve">2019-2020 FEES </v>
      </c>
      <c r="C66" s="135"/>
      <c r="D66" s="135"/>
      <c r="E66" s="31"/>
    </row>
    <row r="67" spans="1:16">
      <c r="A67" s="84" t="s">
        <v>115</v>
      </c>
      <c r="B67" s="12"/>
      <c r="C67" s="32"/>
      <c r="D67" s="85"/>
      <c r="E67" s="30"/>
    </row>
    <row r="68" spans="1:16">
      <c r="A68" s="86"/>
      <c r="B68" s="24"/>
      <c r="C68" s="32"/>
      <c r="D68" s="87"/>
      <c r="E68" s="30"/>
    </row>
    <row r="69" spans="1:16" ht="13.5" thickBot="1">
      <c r="A69" s="84" t="s">
        <v>116</v>
      </c>
      <c r="B69" s="24"/>
      <c r="C69" s="32" t="s">
        <v>117</v>
      </c>
      <c r="D69" s="136" t="s">
        <v>118</v>
      </c>
      <c r="E69" s="120"/>
    </row>
    <row r="70" spans="1:16">
      <c r="A70" s="140" t="s">
        <v>119</v>
      </c>
      <c r="B70" s="141" t="s">
        <v>120</v>
      </c>
      <c r="C70" s="142" t="s">
        <v>10</v>
      </c>
      <c r="D70" s="143">
        <f>SUM(EASTERNFL:VALENCIA!D70)</f>
        <v>492072590.28000003</v>
      </c>
      <c r="E70" s="30"/>
    </row>
    <row r="71" spans="1:16">
      <c r="A71" s="88" t="s">
        <v>119</v>
      </c>
      <c r="B71" s="89" t="s">
        <v>121</v>
      </c>
      <c r="C71" s="66" t="s">
        <v>12</v>
      </c>
      <c r="D71" s="144">
        <f>SUM(EASTERNFL:VALENCIA!D71)</f>
        <v>130651002.10000001</v>
      </c>
      <c r="E71" s="30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>
      <c r="A72" s="88" t="s">
        <v>119</v>
      </c>
      <c r="B72" s="89" t="s">
        <v>122</v>
      </c>
      <c r="C72" s="66">
        <v>40130</v>
      </c>
      <c r="D72" s="144">
        <f>SUM(EASTERNFL:VALENCIA!D72)</f>
        <v>15708484.68</v>
      </c>
      <c r="E72" s="30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>
      <c r="A73" s="88" t="s">
        <v>119</v>
      </c>
      <c r="B73" s="89" t="s">
        <v>123</v>
      </c>
      <c r="C73" s="66" t="s">
        <v>16</v>
      </c>
      <c r="D73" s="144">
        <f>SUM(EASTERNFL:VALENCIA!D73)</f>
        <v>23733781.459999997</v>
      </c>
      <c r="E73" s="30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>
      <c r="A74" s="88" t="s">
        <v>119</v>
      </c>
      <c r="B74" s="89" t="s">
        <v>124</v>
      </c>
      <c r="C74" s="66">
        <v>40160</v>
      </c>
      <c r="D74" s="144">
        <f>SUM(EASTERNFL:VALENCIA!D74)</f>
        <v>1113858.1299999999</v>
      </c>
      <c r="E74" s="30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>
      <c r="A75" s="88" t="s">
        <v>119</v>
      </c>
      <c r="B75" s="89" t="s">
        <v>125</v>
      </c>
      <c r="C75" s="66">
        <v>40180</v>
      </c>
      <c r="D75" s="144">
        <f>SUM(EASTERNFL:VALENCIA!D75)</f>
        <v>0</v>
      </c>
      <c r="E75" s="30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>
      <c r="A76" s="88" t="s">
        <v>119</v>
      </c>
      <c r="B76" s="89" t="s">
        <v>126</v>
      </c>
      <c r="C76" s="66">
        <v>40190</v>
      </c>
      <c r="D76" s="144">
        <f>SUM(EASTERNFL:VALENCIA!D76)</f>
        <v>795950.6</v>
      </c>
      <c r="E76" s="30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>
      <c r="A77" s="88" t="s">
        <v>127</v>
      </c>
      <c r="B77" s="89" t="s">
        <v>120</v>
      </c>
      <c r="C77" s="66" t="s">
        <v>27</v>
      </c>
      <c r="D77" s="144">
        <f>SUM(EASTERNFL:VALENCIA!D77)</f>
        <v>66681999.790000007</v>
      </c>
      <c r="E77" s="30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>
      <c r="A78" s="88" t="s">
        <v>127</v>
      </c>
      <c r="B78" s="89" t="s">
        <v>121</v>
      </c>
      <c r="C78" s="66" t="s">
        <v>29</v>
      </c>
      <c r="D78" s="144">
        <f>SUM(EASTERNFL:VALENCIA!D78)</f>
        <v>15411098.389999997</v>
      </c>
      <c r="E78" s="30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>
      <c r="A79" s="88" t="s">
        <v>127</v>
      </c>
      <c r="B79" s="89" t="s">
        <v>122</v>
      </c>
      <c r="C79" s="66">
        <v>40330</v>
      </c>
      <c r="D79" s="144">
        <f>SUM(EASTERNFL:VALENCIA!D79)</f>
        <v>1359759.8400000003</v>
      </c>
      <c r="E79" s="30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>
      <c r="A80" s="88" t="s">
        <v>127</v>
      </c>
      <c r="B80" s="89" t="s">
        <v>123</v>
      </c>
      <c r="C80" s="66" t="s">
        <v>33</v>
      </c>
      <c r="D80" s="144">
        <f>SUM(EASTERNFL:VALENCIA!D80)</f>
        <v>5829355.5999999996</v>
      </c>
      <c r="E80" s="30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>
      <c r="A81" s="88" t="s">
        <v>127</v>
      </c>
      <c r="B81" s="89" t="s">
        <v>124</v>
      </c>
      <c r="C81" s="66">
        <v>40360</v>
      </c>
      <c r="D81" s="144">
        <f>SUM(EASTERNFL:VALENCIA!D81)</f>
        <v>28434</v>
      </c>
      <c r="E81" s="30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>
      <c r="A82" s="88" t="s">
        <v>127</v>
      </c>
      <c r="B82" s="89" t="s">
        <v>125</v>
      </c>
      <c r="C82" s="66">
        <v>40380</v>
      </c>
      <c r="D82" s="144">
        <f>SUM(EASTERNFL:VALENCIA!D82)</f>
        <v>0</v>
      </c>
      <c r="E82" s="30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ht="13.5" thickBot="1">
      <c r="A83" s="145" t="s">
        <v>127</v>
      </c>
      <c r="B83" s="146" t="s">
        <v>126</v>
      </c>
      <c r="C83" s="147">
        <v>40390</v>
      </c>
      <c r="D83" s="148">
        <f>SUM(EASTERNFL:VALENCIA!D83)</f>
        <v>29430</v>
      </c>
      <c r="E83" s="30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ht="13.5" thickBot="1">
      <c r="A84" s="137" t="s">
        <v>128</v>
      </c>
      <c r="B84" s="138"/>
      <c r="C84" s="139"/>
      <c r="D84" s="65">
        <f>SUM(D70:D83)</f>
        <v>753415744.87</v>
      </c>
      <c r="E84" s="30"/>
      <c r="G84" s="73"/>
      <c r="H84" s="73"/>
      <c r="I84" s="8"/>
      <c r="J84" s="8"/>
      <c r="K84" s="8"/>
      <c r="L84" s="8"/>
      <c r="M84" s="8"/>
      <c r="N84" s="8"/>
      <c r="O84" s="8"/>
      <c r="P84" s="8"/>
    </row>
    <row r="85" spans="1:16">
      <c r="A85" s="93"/>
      <c r="B85" s="35"/>
      <c r="C85" s="36"/>
      <c r="D85" s="94"/>
      <c r="E85" s="30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>
      <c r="A86" s="95" t="s">
        <v>129</v>
      </c>
      <c r="B86" s="35"/>
      <c r="C86" s="36"/>
      <c r="D86" s="94"/>
      <c r="E86" s="30"/>
    </row>
    <row r="87" spans="1:16">
      <c r="A87" s="96" t="s">
        <v>119</v>
      </c>
      <c r="B87" s="97" t="s">
        <v>120</v>
      </c>
      <c r="C87" s="90">
        <v>40110</v>
      </c>
      <c r="D87" s="91">
        <f>SUM(EASTERNFL:VALENCIA!D88)</f>
        <v>0</v>
      </c>
      <c r="E87" s="30"/>
    </row>
    <row r="88" spans="1:16" ht="13.5" thickBot="1">
      <c r="A88" s="98" t="s">
        <v>127</v>
      </c>
      <c r="B88" s="99" t="s">
        <v>120</v>
      </c>
      <c r="C88" s="121">
        <v>40310</v>
      </c>
      <c r="D88" s="91">
        <f>SUM(EASTERNFL:VALENCIA!D89)</f>
        <v>0</v>
      </c>
      <c r="E88" s="30"/>
    </row>
    <row r="89" spans="1:16" ht="13.5" thickBot="1">
      <c r="A89" s="15" t="s">
        <v>130</v>
      </c>
      <c r="B89" s="16"/>
      <c r="C89" s="17"/>
      <c r="D89" s="18">
        <f>SUM(D87:D88)</f>
        <v>0</v>
      </c>
      <c r="E89" s="30"/>
    </row>
    <row r="90" spans="1:16" ht="13.5" thickBot="1">
      <c r="A90" s="86"/>
      <c r="B90" s="35"/>
      <c r="C90" s="36"/>
      <c r="D90" s="94"/>
      <c r="E90" s="30"/>
    </row>
    <row r="91" spans="1:16" ht="13.5" thickBot="1">
      <c r="A91" s="15" t="s">
        <v>131</v>
      </c>
      <c r="B91" s="16"/>
      <c r="C91" s="17"/>
      <c r="D91" s="18">
        <f>+D84+D89</f>
        <v>753415744.87</v>
      </c>
      <c r="E91" s="30"/>
    </row>
    <row r="92" spans="1:16" ht="13.5" thickBot="1">
      <c r="A92" s="37"/>
      <c r="B92" s="37"/>
      <c r="C92" s="38"/>
      <c r="D92" s="39"/>
      <c r="E92" s="31"/>
    </row>
    <row r="93" spans="1:16" ht="13.5" thickBot="1">
      <c r="A93" s="40" t="s">
        <v>132</v>
      </c>
      <c r="B93" s="41"/>
      <c r="C93" s="42"/>
      <c r="D93" s="43"/>
      <c r="E93" s="30"/>
    </row>
    <row r="94" spans="1:16">
      <c r="A94" s="44" t="s">
        <v>119</v>
      </c>
      <c r="B94" s="45"/>
      <c r="C94" s="46"/>
      <c r="D94" s="47">
        <f>SUM(D6:D13)</f>
        <v>664101877.39999998</v>
      </c>
      <c r="E94" s="30"/>
    </row>
    <row r="95" spans="1:16">
      <c r="A95" s="101"/>
      <c r="B95" s="35"/>
      <c r="C95" s="102"/>
      <c r="D95" s="103"/>
      <c r="E95" s="30"/>
    </row>
    <row r="96" spans="1:16">
      <c r="A96" s="104" t="s">
        <v>127</v>
      </c>
      <c r="B96" s="105"/>
      <c r="C96" s="106"/>
      <c r="D96" s="107">
        <f>SUM(D15:D22)</f>
        <v>89340077.61999999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f>D94+D96</f>
        <v>753441955.01999998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f>D51</f>
        <v>37376948.910000004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f>D98+D100</f>
        <v>790818903.92999995</v>
      </c>
      <c r="E102" s="30"/>
      <c r="G102" s="73"/>
      <c r="H102" s="73"/>
    </row>
    <row r="103" spans="1:256">
      <c r="A103" s="8"/>
      <c r="B103" s="8"/>
      <c r="C103" s="29"/>
      <c r="D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</row>
    <row r="104" spans="1:256" s="37" customFormat="1">
      <c r="A104" s="57" t="s">
        <v>135</v>
      </c>
      <c r="B104" s="1"/>
      <c r="C104" s="58"/>
      <c r="D104" s="1"/>
      <c r="E104" s="1"/>
      <c r="F104" s="8"/>
    </row>
    <row r="105" spans="1:256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</sheetData>
  <printOptions horizontalCentered="1"/>
  <pageMargins left="0.7" right="0.7" top="0.75" bottom="0.75" header="0.5" footer="0.5"/>
  <pageSetup scale="74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ignoredErrors>
    <ignoredError sqref="C70:C83 C6:C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13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136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2702952.83</v>
      </c>
      <c r="E6" s="79">
        <v>2755333.6</v>
      </c>
      <c r="F6" s="8"/>
    </row>
    <row r="7" spans="1:16">
      <c r="A7" s="75" t="s">
        <v>9</v>
      </c>
      <c r="B7" s="76"/>
      <c r="C7" s="77" t="s">
        <v>10</v>
      </c>
      <c r="D7" s="78">
        <v>13063432.949999999</v>
      </c>
      <c r="E7" s="79">
        <v>13815183.609999999</v>
      </c>
      <c r="F7" s="8"/>
    </row>
    <row r="8" spans="1:16">
      <c r="A8" s="75" t="s">
        <v>11</v>
      </c>
      <c r="B8" s="76"/>
      <c r="C8" s="77" t="s">
        <v>12</v>
      </c>
      <c r="D8" s="78">
        <v>3911327.98</v>
      </c>
      <c r="E8" s="79">
        <v>4309334.3099999996</v>
      </c>
      <c r="F8" s="8"/>
    </row>
    <row r="9" spans="1:16">
      <c r="A9" s="75" t="s">
        <v>137</v>
      </c>
      <c r="B9" s="76"/>
      <c r="C9" s="77" t="s">
        <v>14</v>
      </c>
      <c r="D9" s="78">
        <v>666871.92000000004</v>
      </c>
      <c r="E9" s="79">
        <v>716990.22000000009</v>
      </c>
      <c r="F9" s="8"/>
    </row>
    <row r="10" spans="1:16">
      <c r="A10" s="75" t="s">
        <v>15</v>
      </c>
      <c r="B10" s="76"/>
      <c r="C10" s="77" t="s">
        <v>16</v>
      </c>
      <c r="D10" s="78">
        <v>547328.03</v>
      </c>
      <c r="E10" s="79">
        <v>658800.99</v>
      </c>
      <c r="F10" s="8"/>
    </row>
    <row r="11" spans="1:16">
      <c r="A11" s="75" t="s">
        <v>17</v>
      </c>
      <c r="B11" s="76"/>
      <c r="C11" s="77" t="s">
        <v>18</v>
      </c>
      <c r="D11" s="78">
        <v>0</v>
      </c>
      <c r="E11" s="79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0</v>
      </c>
      <c r="E13" s="79">
        <v>0</v>
      </c>
      <c r="F13" s="8"/>
    </row>
    <row r="14" spans="1:16" ht="13.5" thickBot="1">
      <c r="A14" s="15" t="s">
        <v>23</v>
      </c>
      <c r="B14" s="16"/>
      <c r="C14" s="17"/>
      <c r="D14" s="18">
        <v>20891913.710000001</v>
      </c>
      <c r="E14" s="18">
        <v>22255642.729999997</v>
      </c>
      <c r="F14" s="8"/>
    </row>
    <row r="15" spans="1:16">
      <c r="A15" s="19" t="s">
        <v>24</v>
      </c>
      <c r="B15" s="76"/>
      <c r="C15" s="21" t="s">
        <v>25</v>
      </c>
      <c r="D15" s="22">
        <v>52380.77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751750.66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398006.33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50118.3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111472.96000000001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0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1363729.02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22255642.73</v>
      </c>
      <c r="E24" s="18">
        <v>22255642.73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268619.17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300992.28999999998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0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13170.9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16149.44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105312.09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891499.57000000007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1701635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218350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96000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110605.67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905084.71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1748188.51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269720.74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2478179.9500000002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33858.18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550237.81999999995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1109111.07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380981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345500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65549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0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0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130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176330.01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0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11785205.119999999</v>
      </c>
      <c r="E62" s="82"/>
    </row>
    <row r="63" spans="1:6" ht="13.5" thickBot="1">
      <c r="A63" s="15" t="s">
        <v>114</v>
      </c>
      <c r="B63" s="16"/>
      <c r="C63" s="17"/>
      <c r="D63" s="18">
        <v>34040847.850000001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136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15766385.779999999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3911327.98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666871.92000000004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547328.03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0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804131.43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398006.33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50118.3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111472.96000000001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0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22255642.73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22255642.73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20891913.710000001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1363729.02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22255642.73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1109111.07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23364753.800000001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31" spans="3:3">
      <c r="C13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143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3954776</v>
      </c>
      <c r="E6" s="79">
        <v>4457173</v>
      </c>
      <c r="F6" s="8"/>
    </row>
    <row r="7" spans="1:16">
      <c r="A7" s="75" t="s">
        <v>9</v>
      </c>
      <c r="B7" s="76"/>
      <c r="C7" s="77" t="s">
        <v>10</v>
      </c>
      <c r="D7" s="78">
        <v>34639585</v>
      </c>
      <c r="E7" s="79">
        <v>39847254</v>
      </c>
      <c r="F7" s="8"/>
    </row>
    <row r="8" spans="1:16">
      <c r="A8" s="75" t="s">
        <v>11</v>
      </c>
      <c r="B8" s="76"/>
      <c r="C8" s="77" t="s">
        <v>12</v>
      </c>
      <c r="D8" s="78">
        <v>16693891</v>
      </c>
      <c r="E8" s="79">
        <v>19114952</v>
      </c>
      <c r="F8" s="8"/>
    </row>
    <row r="9" spans="1:16">
      <c r="A9" s="75" t="s">
        <v>137</v>
      </c>
      <c r="B9" s="76"/>
      <c r="C9" s="77" t="s">
        <v>14</v>
      </c>
      <c r="D9" s="78">
        <v>441572</v>
      </c>
      <c r="E9" s="79">
        <v>440901</v>
      </c>
      <c r="F9" s="8"/>
    </row>
    <row r="10" spans="1:16">
      <c r="A10" s="75" t="s">
        <v>15</v>
      </c>
      <c r="B10" s="76"/>
      <c r="C10" s="77" t="s">
        <v>16</v>
      </c>
      <c r="D10" s="78">
        <v>3004882</v>
      </c>
      <c r="E10" s="79">
        <v>3764454</v>
      </c>
      <c r="F10" s="8"/>
    </row>
    <row r="11" spans="1:16">
      <c r="A11" s="75" t="s">
        <v>17</v>
      </c>
      <c r="B11" s="76"/>
      <c r="C11" s="77" t="s">
        <v>18</v>
      </c>
      <c r="D11" s="78">
        <v>76750</v>
      </c>
      <c r="E11" s="79">
        <v>78622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0</v>
      </c>
      <c r="E13" s="79">
        <v>0</v>
      </c>
      <c r="F13" s="8"/>
    </row>
    <row r="14" spans="1:16" ht="13.5" thickBot="1">
      <c r="A14" s="15" t="s">
        <v>23</v>
      </c>
      <c r="B14" s="16"/>
      <c r="C14" s="17"/>
      <c r="D14" s="18">
        <v>58811456</v>
      </c>
      <c r="E14" s="18">
        <v>67703356</v>
      </c>
      <c r="F14" s="8"/>
    </row>
    <row r="15" spans="1:16">
      <c r="A15" s="19" t="s">
        <v>24</v>
      </c>
      <c r="B15" s="76"/>
      <c r="C15" s="21" t="s">
        <v>25</v>
      </c>
      <c r="D15" s="22">
        <v>502397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5207669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2421061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-671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759572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1872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8891900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67703356</v>
      </c>
      <c r="E24" s="18">
        <v>67703356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178426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0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0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0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0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0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1975740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1522899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708312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1660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123492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3446958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5570679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391885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9443755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0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690042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3457937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1431775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0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286489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37989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1189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25845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2221679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1444456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0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32961207</v>
      </c>
      <c r="E62" s="82"/>
    </row>
    <row r="63" spans="1:6" ht="13.5" thickBot="1">
      <c r="A63" s="15" t="s">
        <v>114</v>
      </c>
      <c r="B63" s="16"/>
      <c r="C63" s="17"/>
      <c r="D63" s="18">
        <v>100664563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143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38594361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16693891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441572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3004882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76750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5710066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2421061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-671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759572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1872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67703356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67703356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58811456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8891900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67703356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3457937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71161293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144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871623.97</v>
      </c>
      <c r="E6" s="79">
        <v>932595.82</v>
      </c>
      <c r="F6" s="8"/>
    </row>
    <row r="7" spans="1:16">
      <c r="A7" s="75" t="s">
        <v>9</v>
      </c>
      <c r="B7" s="76"/>
      <c r="C7" s="77" t="s">
        <v>10</v>
      </c>
      <c r="D7" s="78">
        <v>7124791.21</v>
      </c>
      <c r="E7" s="79">
        <v>7484315.4500000002</v>
      </c>
      <c r="F7" s="8"/>
    </row>
    <row r="8" spans="1:16">
      <c r="A8" s="75" t="s">
        <v>11</v>
      </c>
      <c r="B8" s="76"/>
      <c r="C8" s="77" t="s">
        <v>12</v>
      </c>
      <c r="D8" s="78">
        <v>2167422.38</v>
      </c>
      <c r="E8" s="79">
        <v>2303216.36</v>
      </c>
      <c r="F8" s="8"/>
    </row>
    <row r="9" spans="1:16">
      <c r="A9" s="75" t="s">
        <v>137</v>
      </c>
      <c r="B9" s="76"/>
      <c r="C9" s="77" t="s">
        <v>14</v>
      </c>
      <c r="D9" s="78">
        <v>301250.18</v>
      </c>
      <c r="E9" s="79">
        <v>310503.44</v>
      </c>
      <c r="F9" s="8"/>
    </row>
    <row r="10" spans="1:16">
      <c r="A10" s="75" t="s">
        <v>15</v>
      </c>
      <c r="B10" s="76"/>
      <c r="C10" s="77" t="s">
        <v>16</v>
      </c>
      <c r="D10" s="78">
        <v>300997.62</v>
      </c>
      <c r="E10" s="79">
        <v>436839.6</v>
      </c>
      <c r="F10" s="8"/>
    </row>
    <row r="11" spans="1:16">
      <c r="A11" s="75" t="s">
        <v>17</v>
      </c>
      <c r="B11" s="76"/>
      <c r="C11" s="77" t="s">
        <v>18</v>
      </c>
      <c r="D11" s="78">
        <v>0</v>
      </c>
      <c r="E11" s="79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5280</v>
      </c>
      <c r="E13" s="79">
        <v>5280</v>
      </c>
      <c r="F13" s="8"/>
    </row>
    <row r="14" spans="1:16" ht="13.5" thickBot="1">
      <c r="A14" s="15" t="s">
        <v>23</v>
      </c>
      <c r="B14" s="16"/>
      <c r="C14" s="17"/>
      <c r="D14" s="18">
        <v>10771365.359999998</v>
      </c>
      <c r="E14" s="18">
        <v>11472750.669999998</v>
      </c>
      <c r="F14" s="8"/>
    </row>
    <row r="15" spans="1:16">
      <c r="A15" s="19" t="s">
        <v>24</v>
      </c>
      <c r="B15" s="76"/>
      <c r="C15" s="21" t="s">
        <v>25</v>
      </c>
      <c r="D15" s="22">
        <v>60971.85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359524.24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135793.98000000001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9253.26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135841.98000000001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0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701385.30999999994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11472750.669999998</v>
      </c>
      <c r="E24" s="18">
        <v>11472750.669999998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189504.85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126901.74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18873.84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0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4470.12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0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519573.75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429370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129510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500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23335.34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598537.06999999995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939021.7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98847.18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1717101.32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15513.37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170859.5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580970.88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21073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0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94642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0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0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0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0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0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5678605.6600000001</v>
      </c>
      <c r="E62" s="82"/>
    </row>
    <row r="63" spans="1:6" ht="13.5" thickBot="1">
      <c r="A63" s="15" t="s">
        <v>114</v>
      </c>
      <c r="B63" s="16"/>
      <c r="C63" s="17"/>
      <c r="D63" s="18">
        <v>17151356.329999998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144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7996415.1799999997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2167422.38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301250.18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300997.62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0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5280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420496.08999999997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135793.98000000001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9253.26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135841.98000000001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0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11472750.669999998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11472750.669999998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10771365.359999998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701385.30999999994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11472750.669999998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580970.88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12053721.549999999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145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385701.58</v>
      </c>
      <c r="E6" s="79">
        <v>385995.58</v>
      </c>
      <c r="F6" s="8"/>
    </row>
    <row r="7" spans="1:16">
      <c r="A7" s="75" t="s">
        <v>9</v>
      </c>
      <c r="B7" s="76"/>
      <c r="C7" s="77" t="s">
        <v>10</v>
      </c>
      <c r="D7" s="78">
        <v>1406820.96</v>
      </c>
      <c r="E7" s="79">
        <v>1463703.06</v>
      </c>
      <c r="F7" s="8"/>
    </row>
    <row r="8" spans="1:16">
      <c r="A8" s="75" t="s">
        <v>11</v>
      </c>
      <c r="B8" s="76"/>
      <c r="C8" s="77" t="s">
        <v>12</v>
      </c>
      <c r="D8" s="78">
        <v>467915.4</v>
      </c>
      <c r="E8" s="79">
        <v>481155.85000000003</v>
      </c>
      <c r="F8" s="8"/>
    </row>
    <row r="9" spans="1:16">
      <c r="A9" s="75" t="s">
        <v>137</v>
      </c>
      <c r="B9" s="76"/>
      <c r="C9" s="77" t="s">
        <v>14</v>
      </c>
      <c r="D9" s="78">
        <v>269373.63</v>
      </c>
      <c r="E9" s="79">
        <v>272406.09999999998</v>
      </c>
      <c r="F9" s="8"/>
    </row>
    <row r="10" spans="1:16">
      <c r="A10" s="75" t="s">
        <v>15</v>
      </c>
      <c r="B10" s="76"/>
      <c r="C10" s="77" t="s">
        <v>16</v>
      </c>
      <c r="D10" s="78">
        <v>8041.68</v>
      </c>
      <c r="E10" s="79">
        <v>10394.880000000001</v>
      </c>
      <c r="F10" s="8"/>
    </row>
    <row r="11" spans="1:16">
      <c r="A11" s="75" t="s">
        <v>17</v>
      </c>
      <c r="B11" s="76"/>
      <c r="C11" s="77" t="s">
        <v>18</v>
      </c>
      <c r="D11" s="78">
        <v>0</v>
      </c>
      <c r="E11" s="79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0</v>
      </c>
      <c r="E13" s="79">
        <v>0</v>
      </c>
      <c r="F13" s="8"/>
    </row>
    <row r="14" spans="1:16" ht="13.5" thickBot="1">
      <c r="A14" s="15" t="s">
        <v>23</v>
      </c>
      <c r="B14" s="16"/>
      <c r="C14" s="17"/>
      <c r="D14" s="18">
        <v>2537853.25</v>
      </c>
      <c r="E14" s="18">
        <v>2613655.4700000002</v>
      </c>
      <c r="F14" s="8"/>
    </row>
    <row r="15" spans="1:16">
      <c r="A15" s="19" t="s">
        <v>24</v>
      </c>
      <c r="B15" s="76"/>
      <c r="C15" s="21" t="s">
        <v>25</v>
      </c>
      <c r="D15" s="22">
        <v>294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56882.1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13240.45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3032.47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2353.1999999999998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0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75802.22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2613655.4700000002</v>
      </c>
      <c r="E24" s="18">
        <v>2613655.4700000007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51096.2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6203.2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1746.15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0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0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0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140738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0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34110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17055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0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167173.71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168498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0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230444.55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0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0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109930.54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421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0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38391.800000000003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0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0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6882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10233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0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982923.15000000014</v>
      </c>
      <c r="E62" s="82"/>
    </row>
    <row r="63" spans="1:6" ht="13.5" thickBot="1">
      <c r="A63" s="15" t="s">
        <v>114</v>
      </c>
      <c r="B63" s="16"/>
      <c r="C63" s="17"/>
      <c r="D63" s="18">
        <v>3596578.62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145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1792522.54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467915.4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269373.63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8041.68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0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57176.1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13240.45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3032.47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2353.1999999999998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0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2613655.4700000007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2613655.4700000007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2537853.25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75802.22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2613655.4700000002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109930.54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2723586.0100000002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146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2699727.48</v>
      </c>
      <c r="E6" s="79">
        <v>2940054.84</v>
      </c>
      <c r="F6" s="8"/>
    </row>
    <row r="7" spans="1:16">
      <c r="A7" s="75" t="s">
        <v>9</v>
      </c>
      <c r="B7" s="76"/>
      <c r="C7" s="77" t="s">
        <v>10</v>
      </c>
      <c r="D7" s="78">
        <v>10806677.41</v>
      </c>
      <c r="E7" s="79">
        <v>12485757.07</v>
      </c>
      <c r="F7" s="8"/>
    </row>
    <row r="8" spans="1:16">
      <c r="A8" s="75" t="s">
        <v>11</v>
      </c>
      <c r="B8" s="76"/>
      <c r="C8" s="77" t="s">
        <v>12</v>
      </c>
      <c r="D8" s="78">
        <v>4739493</v>
      </c>
      <c r="E8" s="79">
        <v>5267202</v>
      </c>
      <c r="F8" s="8"/>
    </row>
    <row r="9" spans="1:16">
      <c r="A9" s="75" t="s">
        <v>137</v>
      </c>
      <c r="B9" s="76"/>
      <c r="C9" s="77" t="s">
        <v>14</v>
      </c>
      <c r="D9" s="78">
        <v>1315204.79</v>
      </c>
      <c r="E9" s="79">
        <v>1501452.61</v>
      </c>
      <c r="F9" s="8"/>
    </row>
    <row r="10" spans="1:16">
      <c r="A10" s="75" t="s">
        <v>15</v>
      </c>
      <c r="B10" s="76"/>
      <c r="C10" s="77" t="s">
        <v>16</v>
      </c>
      <c r="D10" s="78">
        <v>312836.12</v>
      </c>
      <c r="E10" s="79">
        <v>371985.91999999998</v>
      </c>
      <c r="F10" s="8"/>
    </row>
    <row r="11" spans="1:16">
      <c r="A11" s="75" t="s">
        <v>17</v>
      </c>
      <c r="B11" s="76"/>
      <c r="C11" s="77" t="s">
        <v>18</v>
      </c>
      <c r="D11" s="78">
        <v>1901.28</v>
      </c>
      <c r="E11" s="79">
        <v>1901.28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73170</v>
      </c>
      <c r="E13" s="79">
        <v>73170</v>
      </c>
      <c r="F13" s="8"/>
    </row>
    <row r="14" spans="1:16" ht="13.5" thickBot="1">
      <c r="A14" s="15" t="s">
        <v>23</v>
      </c>
      <c r="B14" s="16"/>
      <c r="C14" s="17"/>
      <c r="D14" s="18">
        <v>19949010.080000002</v>
      </c>
      <c r="E14" s="18">
        <v>22641523.720000003</v>
      </c>
      <c r="F14" s="8"/>
    </row>
    <row r="15" spans="1:16">
      <c r="A15" s="19" t="s">
        <v>24</v>
      </c>
      <c r="B15" s="76"/>
      <c r="C15" s="21" t="s">
        <v>25</v>
      </c>
      <c r="D15" s="22">
        <v>240327.36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1679079.66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527709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186247.82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59149.8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0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2692513.6399999997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22641523.720000003</v>
      </c>
      <c r="E24" s="18">
        <v>22641523.720000003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411897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5450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176405.82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20952.28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24091.75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749.99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0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1656356.26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1964124.9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2084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5260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40782.699999999997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1210455.57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1879503.32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0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2444941.86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0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0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1131743.78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292191.57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0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173466.15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0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0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0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0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0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11440456.950000001</v>
      </c>
      <c r="E62" s="82"/>
    </row>
    <row r="63" spans="1:6" ht="13.5" thickBot="1">
      <c r="A63" s="15" t="s">
        <v>114</v>
      </c>
      <c r="B63" s="16"/>
      <c r="C63" s="17"/>
      <c r="D63" s="18">
        <v>34081980.670000002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146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13506404.890000001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4739493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1315204.79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312836.12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1901.28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46959.85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1919407.02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527709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186247.82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59149.8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0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22615313.570000004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22615313.570000004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19949010.080000002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2692513.6399999997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22641523.720000003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1131743.78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23773267.500000004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147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1650476.2600000002</v>
      </c>
      <c r="E6" s="79">
        <v>1851460.3900000001</v>
      </c>
      <c r="F6" s="8"/>
    </row>
    <row r="7" spans="1:16">
      <c r="A7" s="75" t="s">
        <v>9</v>
      </c>
      <c r="B7" s="76"/>
      <c r="C7" s="77" t="s">
        <v>10</v>
      </c>
      <c r="D7" s="78">
        <v>17720298.75</v>
      </c>
      <c r="E7" s="79">
        <v>20376945.239999998</v>
      </c>
      <c r="F7" s="8"/>
    </row>
    <row r="8" spans="1:16">
      <c r="A8" s="75" t="s">
        <v>11</v>
      </c>
      <c r="B8" s="76"/>
      <c r="C8" s="77" t="s">
        <v>12</v>
      </c>
      <c r="D8" s="78">
        <v>2245357.8299999996</v>
      </c>
      <c r="E8" s="79">
        <v>2499235.1199999996</v>
      </c>
      <c r="F8" s="8"/>
    </row>
    <row r="9" spans="1:16">
      <c r="A9" s="75" t="s">
        <v>137</v>
      </c>
      <c r="B9" s="76"/>
      <c r="C9" s="77" t="s">
        <v>14</v>
      </c>
      <c r="D9" s="78">
        <v>49844.76</v>
      </c>
      <c r="E9" s="79">
        <v>52869.880000000005</v>
      </c>
      <c r="F9" s="8"/>
    </row>
    <row r="10" spans="1:16">
      <c r="A10" s="75" t="s">
        <v>15</v>
      </c>
      <c r="B10" s="76"/>
      <c r="C10" s="77" t="s">
        <v>16</v>
      </c>
      <c r="D10" s="78">
        <v>557659.43000000005</v>
      </c>
      <c r="E10" s="79">
        <v>726439.10000000009</v>
      </c>
      <c r="F10" s="8"/>
    </row>
    <row r="11" spans="1:16">
      <c r="A11" s="75" t="s">
        <v>17</v>
      </c>
      <c r="B11" s="76"/>
      <c r="C11" s="77" t="s">
        <v>18</v>
      </c>
      <c r="D11" s="78">
        <v>0</v>
      </c>
      <c r="E11" s="79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0</v>
      </c>
      <c r="E13" s="79">
        <v>0</v>
      </c>
      <c r="F13" s="8"/>
    </row>
    <row r="14" spans="1:16" ht="13.5" thickBot="1">
      <c r="A14" s="15" t="s">
        <v>23</v>
      </c>
      <c r="B14" s="16"/>
      <c r="C14" s="17"/>
      <c r="D14" s="18">
        <v>22223637.030000001</v>
      </c>
      <c r="E14" s="18">
        <v>25506949.73</v>
      </c>
      <c r="F14" s="8"/>
    </row>
    <row r="15" spans="1:16">
      <c r="A15" s="19" t="s">
        <v>24</v>
      </c>
      <c r="B15" s="76"/>
      <c r="C15" s="21" t="s">
        <v>25</v>
      </c>
      <c r="D15" s="22">
        <v>200984.13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2656646.4899999998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253877.28999999998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3025.1200000000003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168779.66999999998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0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3283312.6999999997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25506949.73</v>
      </c>
      <c r="E24" s="18">
        <v>25506949.73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0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543204.52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6293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0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2436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0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2429797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1542390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328826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0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44301.75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1285081.53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2132665.79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165632.35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4172569.3399999994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0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286774.52999999997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1227940.3600000001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95538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0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45241.25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7610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0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944782.62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262169.03999999998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442834.32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15966087.399999997</v>
      </c>
      <c r="E62" s="82"/>
    </row>
    <row r="63" spans="1:6" ht="13.5" thickBot="1">
      <c r="A63" s="15" t="s">
        <v>114</v>
      </c>
      <c r="B63" s="16"/>
      <c r="C63" s="17"/>
      <c r="D63" s="18">
        <v>41473037.129999995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147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19370775.010000002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2245357.8299999996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49844.76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557659.43000000005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0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2857630.6199999996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253877.28999999998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3025.1200000000003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168779.66999999998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0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25506949.730000004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25506949.730000004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22223637.030000001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3283312.6999999997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25506949.73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1227940.3600000001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26734890.09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148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5004466.87</v>
      </c>
      <c r="E6" s="79">
        <v>5192294.04</v>
      </c>
      <c r="F6" s="8"/>
    </row>
    <row r="7" spans="1:16">
      <c r="A7" s="75" t="s">
        <v>9</v>
      </c>
      <c r="B7" s="76"/>
      <c r="C7" s="77" t="s">
        <v>10</v>
      </c>
      <c r="D7" s="78">
        <v>21332323.210000001</v>
      </c>
      <c r="E7" s="79">
        <v>23027288.880000003</v>
      </c>
      <c r="F7" s="8"/>
    </row>
    <row r="8" spans="1:16">
      <c r="A8" s="75" t="s">
        <v>11</v>
      </c>
      <c r="B8" s="76"/>
      <c r="C8" s="77" t="s">
        <v>12</v>
      </c>
      <c r="D8" s="78">
        <v>8394660.8399999999</v>
      </c>
      <c r="E8" s="79">
        <v>8896392.0299999993</v>
      </c>
      <c r="F8" s="8"/>
    </row>
    <row r="9" spans="1:16">
      <c r="A9" s="75" t="s">
        <v>137</v>
      </c>
      <c r="B9" s="76"/>
      <c r="C9" s="77" t="s">
        <v>14</v>
      </c>
      <c r="D9" s="78">
        <v>1402444.26</v>
      </c>
      <c r="E9" s="79">
        <v>1481331.22</v>
      </c>
      <c r="F9" s="8"/>
    </row>
    <row r="10" spans="1:16">
      <c r="A10" s="75" t="s">
        <v>15</v>
      </c>
      <c r="B10" s="76"/>
      <c r="C10" s="77" t="s">
        <v>16</v>
      </c>
      <c r="D10" s="78">
        <v>1543263.85</v>
      </c>
      <c r="E10" s="79">
        <v>1734871.5</v>
      </c>
      <c r="F10" s="8"/>
    </row>
    <row r="11" spans="1:16">
      <c r="A11" s="75" t="s">
        <v>17</v>
      </c>
      <c r="B11" s="76"/>
      <c r="C11" s="77" t="s">
        <v>18</v>
      </c>
      <c r="D11" s="78">
        <v>22102.26</v>
      </c>
      <c r="E11" s="79">
        <v>22102.26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121200</v>
      </c>
      <c r="E13" s="79">
        <v>121200</v>
      </c>
      <c r="F13" s="8"/>
    </row>
    <row r="14" spans="1:16" ht="13.5" thickBot="1">
      <c r="A14" s="15" t="s">
        <v>23</v>
      </c>
      <c r="B14" s="16"/>
      <c r="C14" s="17"/>
      <c r="D14" s="18">
        <v>37820461.289999999</v>
      </c>
      <c r="E14" s="18">
        <v>40475479.93</v>
      </c>
      <c r="F14" s="8"/>
    </row>
    <row r="15" spans="1:16">
      <c r="A15" s="19" t="s">
        <v>24</v>
      </c>
      <c r="B15" s="76"/>
      <c r="C15" s="21" t="s">
        <v>25</v>
      </c>
      <c r="D15" s="22">
        <v>187827.16999999998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1694965.6700000002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501731.19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78886.959999999992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191607.65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0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2655018.64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40475479.93</v>
      </c>
      <c r="E24" s="18">
        <v>40475479.93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2456193.12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0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0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0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0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979.98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1465286.73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2911289.58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345033.41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0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156870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2084265.64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1556047.71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224215.89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3847462.84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72861.759999999995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635189.81000000006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2006320.31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231098.7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25514.93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497899.63999999996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13815.99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0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8530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0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0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18538876.039999999</v>
      </c>
      <c r="E62" s="82"/>
    </row>
    <row r="63" spans="1:6" ht="13.5" thickBot="1">
      <c r="A63" s="15" t="s">
        <v>114</v>
      </c>
      <c r="B63" s="16"/>
      <c r="C63" s="17"/>
      <c r="D63" s="18">
        <v>59014355.969999999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148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26336790.080000002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8394660.8399999999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1402444.26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1543263.85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22102.26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121200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1882792.84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501731.19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78886.959999999992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191607.65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0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40475479.93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40475479.93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37820461.289999999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2655018.64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40475479.93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2006320.31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42481800.240000002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168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54982.21</v>
      </c>
      <c r="E6" s="79">
        <v>54982.21</v>
      </c>
      <c r="F6" s="8"/>
    </row>
    <row r="7" spans="1:16">
      <c r="A7" s="75" t="s">
        <v>9</v>
      </c>
      <c r="B7" s="76"/>
      <c r="C7" s="77" t="s">
        <v>10</v>
      </c>
      <c r="D7" s="78">
        <v>879060.21</v>
      </c>
      <c r="E7" s="79">
        <v>1094858.98</v>
      </c>
      <c r="F7" s="8"/>
    </row>
    <row r="8" spans="1:16">
      <c r="A8" s="75" t="s">
        <v>11</v>
      </c>
      <c r="B8" s="76"/>
      <c r="C8" s="77" t="s">
        <v>12</v>
      </c>
      <c r="D8" s="78">
        <v>480217.29</v>
      </c>
      <c r="E8" s="79">
        <v>607610.57999999996</v>
      </c>
      <c r="F8" s="8"/>
    </row>
    <row r="9" spans="1:16">
      <c r="A9" s="75" t="s">
        <v>137</v>
      </c>
      <c r="B9" s="76"/>
      <c r="C9" s="77" t="s">
        <v>14</v>
      </c>
      <c r="D9" s="78">
        <v>112489.98</v>
      </c>
      <c r="E9" s="79">
        <v>117560.93</v>
      </c>
      <c r="F9" s="8"/>
    </row>
    <row r="10" spans="1:16">
      <c r="A10" s="75" t="s">
        <v>15</v>
      </c>
      <c r="B10" s="76"/>
      <c r="C10" s="77" t="s">
        <v>16</v>
      </c>
      <c r="D10" s="78">
        <v>33525.9</v>
      </c>
      <c r="E10" s="79">
        <v>59103.89</v>
      </c>
      <c r="F10" s="8"/>
    </row>
    <row r="11" spans="1:16">
      <c r="A11" s="75" t="s">
        <v>17</v>
      </c>
      <c r="B11" s="76"/>
      <c r="C11" s="77" t="s">
        <v>18</v>
      </c>
      <c r="D11" s="78">
        <v>0</v>
      </c>
      <c r="E11" s="79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0</v>
      </c>
      <c r="E13" s="79">
        <v>0</v>
      </c>
      <c r="F13" s="8"/>
    </row>
    <row r="14" spans="1:16" ht="13.5" thickBot="1">
      <c r="A14" s="15" t="s">
        <v>23</v>
      </c>
      <c r="B14" s="16"/>
      <c r="C14" s="17"/>
      <c r="D14" s="18">
        <v>1560275.5899999999</v>
      </c>
      <c r="E14" s="18">
        <v>1934116.5899999999</v>
      </c>
      <c r="F14" s="8"/>
    </row>
    <row r="15" spans="1:16">
      <c r="A15" s="19" t="s">
        <v>24</v>
      </c>
      <c r="B15" s="76"/>
      <c r="C15" s="21" t="s">
        <v>25</v>
      </c>
      <c r="D15" s="22">
        <v>0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215798.77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127393.29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5070.95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25577.99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0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373841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1934116.5899999999</v>
      </c>
      <c r="E24" s="18">
        <v>1934116.5899999999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65756.539999999994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0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0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0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0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24906.49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530012.93999999994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0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42750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5775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4679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102616.58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139345.84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5498.82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249925.54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5877.51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10991.65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96316.260000000009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0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0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11935.2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0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0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0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0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0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-1024667.77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271719.59999999963</v>
      </c>
      <c r="E62" s="82"/>
    </row>
    <row r="63" spans="1:6" ht="13.5" thickBot="1">
      <c r="A63" s="15" t="s">
        <v>114</v>
      </c>
      <c r="B63" s="16"/>
      <c r="C63" s="17"/>
      <c r="D63" s="18">
        <v>2205836.1899999995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168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934042.41999999993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480217.29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112489.98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33525.9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0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215798.77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127393.29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5070.95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25577.99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0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1934116.5899999999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1934116.5899999999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1560275.5899999999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373841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1934116.5899999999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96316.260000000009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2030432.8499999999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149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288827.32</v>
      </c>
      <c r="E6" s="79">
        <v>296690.8</v>
      </c>
      <c r="F6" s="8"/>
    </row>
    <row r="7" spans="1:16">
      <c r="A7" s="75" t="s">
        <v>9</v>
      </c>
      <c r="B7" s="76"/>
      <c r="C7" s="77" t="s">
        <v>10</v>
      </c>
      <c r="D7" s="78">
        <v>4354562.96</v>
      </c>
      <c r="E7" s="79">
        <v>4615917.1399999997</v>
      </c>
      <c r="F7" s="8"/>
    </row>
    <row r="8" spans="1:16">
      <c r="A8" s="75" t="s">
        <v>11</v>
      </c>
      <c r="B8" s="76"/>
      <c r="C8" s="77" t="s">
        <v>12</v>
      </c>
      <c r="D8" s="78">
        <v>1100508.6399999999</v>
      </c>
      <c r="E8" s="79">
        <v>1283180.1399999999</v>
      </c>
      <c r="F8" s="8"/>
    </row>
    <row r="9" spans="1:16">
      <c r="A9" s="75" t="s">
        <v>137</v>
      </c>
      <c r="B9" s="76"/>
      <c r="C9" s="77" t="s">
        <v>14</v>
      </c>
      <c r="D9" s="78">
        <v>252175.28</v>
      </c>
      <c r="E9" s="79">
        <v>294362.27</v>
      </c>
      <c r="F9" s="8"/>
    </row>
    <row r="10" spans="1:16">
      <c r="A10" s="75" t="s">
        <v>15</v>
      </c>
      <c r="B10" s="76"/>
      <c r="C10" s="77" t="s">
        <v>16</v>
      </c>
      <c r="D10" s="78">
        <v>92170.880000000005</v>
      </c>
      <c r="E10" s="79">
        <v>125383.88</v>
      </c>
      <c r="F10" s="8"/>
    </row>
    <row r="11" spans="1:16">
      <c r="A11" s="75" t="s">
        <v>17</v>
      </c>
      <c r="B11" s="76"/>
      <c r="C11" s="77" t="s">
        <v>18</v>
      </c>
      <c r="D11" s="78">
        <v>15240.28</v>
      </c>
      <c r="E11" s="79">
        <v>16568.8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0</v>
      </c>
      <c r="E13" s="79">
        <v>0</v>
      </c>
      <c r="F13" s="8"/>
    </row>
    <row r="14" spans="1:16" ht="13.5" thickBot="1">
      <c r="A14" s="15" t="s">
        <v>23</v>
      </c>
      <c r="B14" s="16"/>
      <c r="C14" s="17"/>
      <c r="D14" s="18">
        <v>6103485.3600000003</v>
      </c>
      <c r="E14" s="18">
        <v>6632103.0299999993</v>
      </c>
      <c r="F14" s="8"/>
    </row>
    <row r="15" spans="1:16">
      <c r="A15" s="19" t="s">
        <v>24</v>
      </c>
      <c r="B15" s="76"/>
      <c r="C15" s="21" t="s">
        <v>25</v>
      </c>
      <c r="D15" s="22">
        <v>7863.48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261354.18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182671.5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42186.99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33213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1328.52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528617.66999999993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6632103.0300000003</v>
      </c>
      <c r="E24" s="18">
        <v>6632103.0300000003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0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0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0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0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0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0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337121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419228.75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660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0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82456.239999999991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339168.56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540181.71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14062.66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577726.87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13628.92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28203.95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322082.28999999998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366959.57999999996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0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4417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0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0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0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0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0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3045897.5300000003</v>
      </c>
      <c r="E62" s="82"/>
    </row>
    <row r="63" spans="1:6" ht="13.5" thickBot="1">
      <c r="A63" s="15" t="s">
        <v>114</v>
      </c>
      <c r="B63" s="16"/>
      <c r="C63" s="17"/>
      <c r="D63" s="18">
        <v>9678000.5600000005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149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4643390.28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1100508.6399999999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252175.28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92170.880000000005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15240.28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269217.65999999997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182671.5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42186.99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33213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1328.52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6632103.0300000003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6632103.0300000003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6103485.3600000003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528617.66999999993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6632103.0300000003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322082.28999999998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6954185.3200000003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150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0</v>
      </c>
      <c r="E6" s="79">
        <v>0</v>
      </c>
      <c r="F6" s="8"/>
    </row>
    <row r="7" spans="1:16">
      <c r="A7" s="75" t="s">
        <v>9</v>
      </c>
      <c r="B7" s="76"/>
      <c r="C7" s="77" t="s">
        <v>10</v>
      </c>
      <c r="D7" s="78">
        <v>25687576.75</v>
      </c>
      <c r="E7" s="79">
        <v>31323965.48</v>
      </c>
      <c r="F7" s="8"/>
    </row>
    <row r="8" spans="1:16">
      <c r="A8" s="75" t="s">
        <v>11</v>
      </c>
      <c r="B8" s="76"/>
      <c r="C8" s="77" t="s">
        <v>12</v>
      </c>
      <c r="D8" s="78">
        <v>11067745</v>
      </c>
      <c r="E8" s="79">
        <v>12870841.1</v>
      </c>
      <c r="F8" s="8"/>
    </row>
    <row r="9" spans="1:16">
      <c r="A9" s="75" t="s">
        <v>137</v>
      </c>
      <c r="B9" s="76"/>
      <c r="C9" s="77" t="s">
        <v>14</v>
      </c>
      <c r="D9" s="78">
        <v>670625.21000000008</v>
      </c>
      <c r="E9" s="79">
        <v>688274.05</v>
      </c>
      <c r="F9" s="8"/>
    </row>
    <row r="10" spans="1:16">
      <c r="A10" s="75" t="s">
        <v>15</v>
      </c>
      <c r="B10" s="76"/>
      <c r="C10" s="77" t="s">
        <v>16</v>
      </c>
      <c r="D10" s="78">
        <v>2609798</v>
      </c>
      <c r="E10" s="79">
        <v>3296013.1399999997</v>
      </c>
      <c r="F10" s="8"/>
    </row>
    <row r="11" spans="1:16">
      <c r="A11" s="75" t="s">
        <v>17</v>
      </c>
      <c r="B11" s="76"/>
      <c r="C11" s="77" t="s">
        <v>18</v>
      </c>
      <c r="D11" s="78">
        <v>143925.04999999999</v>
      </c>
      <c r="E11" s="79">
        <v>152620.49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11752.75</v>
      </c>
      <c r="E13" s="79">
        <v>11752.75</v>
      </c>
      <c r="F13" s="8"/>
    </row>
    <row r="14" spans="1:16" ht="13.5" thickBot="1">
      <c r="A14" s="15" t="s">
        <v>23</v>
      </c>
      <c r="B14" s="16"/>
      <c r="C14" s="17"/>
      <c r="D14" s="18">
        <v>40191422.759999998</v>
      </c>
      <c r="E14" s="18">
        <v>48343467.009999998</v>
      </c>
      <c r="F14" s="8"/>
    </row>
    <row r="15" spans="1:16">
      <c r="A15" s="19" t="s">
        <v>24</v>
      </c>
      <c r="B15" s="76"/>
      <c r="C15" s="21" t="s">
        <v>25</v>
      </c>
      <c r="D15" s="22">
        <v>0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5636388.7300000004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1803096.0999999999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17648.840000000004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686215.1399999999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8695.44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8152044.25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48343467.009999998</v>
      </c>
      <c r="E24" s="18">
        <v>48343467.009999998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1141664.31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0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0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0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0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53133.18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1929584.7400000002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0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100859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430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0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2601165.2799999998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4134575.83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0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5073595.24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19626.28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0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2664084.91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451049.48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2600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86298.55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0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0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5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0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577618.52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18836290.32</v>
      </c>
      <c r="E62" s="82"/>
    </row>
    <row r="63" spans="1:6" ht="13.5" thickBot="1">
      <c r="A63" s="15" t="s">
        <v>114</v>
      </c>
      <c r="B63" s="16"/>
      <c r="C63" s="17"/>
      <c r="D63" s="18">
        <v>67179757.329999998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150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25687576.75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11067745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670625.21000000008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2609798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143925.04999999999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11752.75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5636388.7300000004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1803096.0999999999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17648.840000000004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686215.1399999999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8695.44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48343467.009999998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48343467.009999998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40191422.759999998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8152044.25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48343467.009999998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2664084.91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51007551.920000002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151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4365233.92</v>
      </c>
      <c r="E6" s="79">
        <v>4543952.24</v>
      </c>
      <c r="F6" s="8"/>
    </row>
    <row r="7" spans="1:16">
      <c r="A7" s="75" t="s">
        <v>9</v>
      </c>
      <c r="B7" s="76"/>
      <c r="C7" s="77" t="s">
        <v>10</v>
      </c>
      <c r="D7" s="78">
        <v>11064425.9</v>
      </c>
      <c r="E7" s="79">
        <v>11739929.34</v>
      </c>
      <c r="F7" s="8"/>
    </row>
    <row r="8" spans="1:16">
      <c r="A8" s="75" t="s">
        <v>11</v>
      </c>
      <c r="B8" s="76"/>
      <c r="C8" s="77" t="s">
        <v>12</v>
      </c>
      <c r="D8" s="78">
        <v>5356253.82</v>
      </c>
      <c r="E8" s="79">
        <v>5637648.7800000003</v>
      </c>
      <c r="F8" s="8"/>
    </row>
    <row r="9" spans="1:16">
      <c r="A9" s="75" t="s">
        <v>137</v>
      </c>
      <c r="B9" s="76"/>
      <c r="C9" s="77" t="s">
        <v>14</v>
      </c>
      <c r="D9" s="78">
        <v>1251724.28</v>
      </c>
      <c r="E9" s="79">
        <v>1335028.28</v>
      </c>
      <c r="F9" s="8"/>
    </row>
    <row r="10" spans="1:16">
      <c r="A10" s="75" t="s">
        <v>15</v>
      </c>
      <c r="B10" s="76"/>
      <c r="C10" s="77" t="s">
        <v>16</v>
      </c>
      <c r="D10" s="78">
        <v>182641.29</v>
      </c>
      <c r="E10" s="79">
        <v>197755.65000000002</v>
      </c>
      <c r="F10" s="8"/>
    </row>
    <row r="11" spans="1:16">
      <c r="A11" s="75" t="s">
        <v>17</v>
      </c>
      <c r="B11" s="76"/>
      <c r="C11" s="77" t="s">
        <v>18</v>
      </c>
      <c r="D11" s="78">
        <v>0</v>
      </c>
      <c r="E11" s="79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154980</v>
      </c>
      <c r="E13" s="79">
        <v>154980</v>
      </c>
      <c r="F13" s="8"/>
    </row>
    <row r="14" spans="1:16" ht="13.5" thickBot="1">
      <c r="A14" s="15" t="s">
        <v>23</v>
      </c>
      <c r="B14" s="16"/>
      <c r="C14" s="17"/>
      <c r="D14" s="18">
        <v>22375259.210000001</v>
      </c>
      <c r="E14" s="18">
        <v>23609294.289999999</v>
      </c>
      <c r="F14" s="8"/>
    </row>
    <row r="15" spans="1:16">
      <c r="A15" s="19" t="s">
        <v>24</v>
      </c>
      <c r="B15" s="76"/>
      <c r="C15" s="21" t="s">
        <v>25</v>
      </c>
      <c r="D15" s="22">
        <v>178718.32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675503.44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281394.96000000002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83304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15114.36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0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1234035.08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23609294.289999999</v>
      </c>
      <c r="E24" s="18">
        <v>23609294.290000003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5145.6000000000004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0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0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0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0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0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893020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589785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100180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31300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10780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1095968.45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1015721.8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255367.42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2003021.16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21903.3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513828.98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1166089.6600000001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168222.62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60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162778.75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81222.25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0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0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0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0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8114394.9899999993</v>
      </c>
      <c r="E62" s="82"/>
    </row>
    <row r="63" spans="1:6" ht="13.5" thickBot="1">
      <c r="A63" s="15" t="s">
        <v>114</v>
      </c>
      <c r="B63" s="16"/>
      <c r="C63" s="17"/>
      <c r="D63" s="18">
        <v>31723689.279999997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151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15429659.82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5356253.82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1251724.28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182641.29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0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154980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854221.76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281394.96000000002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83304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15114.36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0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23609294.290000003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23609294.290000003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22375259.210000001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1234035.08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23609294.289999999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1166089.6600000001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24775383.949999999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152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242325.6</v>
      </c>
      <c r="E6" s="79">
        <v>251866.95</v>
      </c>
      <c r="F6" s="8"/>
    </row>
    <row r="7" spans="1:16">
      <c r="A7" s="75" t="s">
        <v>9</v>
      </c>
      <c r="B7" s="76"/>
      <c r="C7" s="77" t="s">
        <v>10</v>
      </c>
      <c r="D7" s="78">
        <v>2520715.02</v>
      </c>
      <c r="E7" s="79">
        <v>2565000.1800000002</v>
      </c>
      <c r="F7" s="8"/>
    </row>
    <row r="8" spans="1:16">
      <c r="A8" s="75" t="s">
        <v>11</v>
      </c>
      <c r="B8" s="76"/>
      <c r="C8" s="77" t="s">
        <v>12</v>
      </c>
      <c r="D8" s="78">
        <v>1006682.35</v>
      </c>
      <c r="E8" s="79">
        <v>1030091.9</v>
      </c>
      <c r="F8" s="8"/>
    </row>
    <row r="9" spans="1:16">
      <c r="A9" s="75" t="s">
        <v>137</v>
      </c>
      <c r="B9" s="76"/>
      <c r="C9" s="77" t="s">
        <v>14</v>
      </c>
      <c r="D9" s="78">
        <v>537217.14</v>
      </c>
      <c r="E9" s="79">
        <v>551080.41</v>
      </c>
      <c r="F9" s="8"/>
    </row>
    <row r="10" spans="1:16">
      <c r="A10" s="75" t="s">
        <v>15</v>
      </c>
      <c r="B10" s="76"/>
      <c r="C10" s="77" t="s">
        <v>16</v>
      </c>
      <c r="D10" s="78">
        <v>132224.5</v>
      </c>
      <c r="E10" s="79">
        <v>137505.57999999999</v>
      </c>
      <c r="F10" s="8"/>
    </row>
    <row r="11" spans="1:16">
      <c r="A11" s="75" t="s">
        <v>17</v>
      </c>
      <c r="B11" s="76"/>
      <c r="C11" s="77" t="s">
        <v>18</v>
      </c>
      <c r="D11" s="78">
        <v>34417.839999999997</v>
      </c>
      <c r="E11" s="79">
        <v>34654.659999999996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0</v>
      </c>
      <c r="E13" s="79">
        <v>0</v>
      </c>
      <c r="F13" s="8"/>
    </row>
    <row r="14" spans="1:16" ht="13.5" thickBot="1">
      <c r="A14" s="15" t="s">
        <v>23</v>
      </c>
      <c r="B14" s="16"/>
      <c r="C14" s="17"/>
      <c r="D14" s="18">
        <v>4473582.45</v>
      </c>
      <c r="E14" s="18">
        <v>4570199.6800000006</v>
      </c>
      <c r="F14" s="8"/>
    </row>
    <row r="15" spans="1:16">
      <c r="A15" s="19" t="s">
        <v>24</v>
      </c>
      <c r="B15" s="76"/>
      <c r="C15" s="21" t="s">
        <v>25</v>
      </c>
      <c r="D15" s="22">
        <v>9541.35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44285.16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23409.55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13863.27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5281.08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236.82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96617.23000000001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4570199.6800000006</v>
      </c>
      <c r="E24" s="18">
        <v>4570199.68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38544.99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39400.080000000002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5049.3599999999997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0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600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0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504762.45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315225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0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0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0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326267.53000000003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285987.07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22456.7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364488.72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27417.5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23546.7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213668.69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72343.86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0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26703.599999999999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0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0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0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0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0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2266462.25</v>
      </c>
      <c r="E62" s="82"/>
    </row>
    <row r="63" spans="1:6" ht="13.5" thickBot="1">
      <c r="A63" s="15" t="s">
        <v>114</v>
      </c>
      <c r="B63" s="16"/>
      <c r="C63" s="17"/>
      <c r="D63" s="18">
        <v>6836661.9300000006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152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2763040.62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1006682.35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537217.14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132224.5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34417.839999999997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53826.51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23409.55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13863.27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5281.08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236.82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4570199.68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4570199.68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4473582.45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96617.23000000001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4570199.6800000006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213668.69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4783868.370000001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153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294818.15000000002</v>
      </c>
      <c r="E6" s="79">
        <v>296794.97000000003</v>
      </c>
      <c r="F6" s="8"/>
    </row>
    <row r="7" spans="1:16">
      <c r="A7" s="75" t="s">
        <v>9</v>
      </c>
      <c r="B7" s="76"/>
      <c r="C7" s="77" t="s">
        <v>10</v>
      </c>
      <c r="D7" s="78">
        <v>4625728.0599999996</v>
      </c>
      <c r="E7" s="79">
        <v>4759081.2699999996</v>
      </c>
      <c r="F7" s="8"/>
    </row>
    <row r="8" spans="1:16">
      <c r="A8" s="75" t="s">
        <v>11</v>
      </c>
      <c r="B8" s="76"/>
      <c r="C8" s="77" t="s">
        <v>12</v>
      </c>
      <c r="D8" s="78">
        <v>1120695.99</v>
      </c>
      <c r="E8" s="79">
        <v>1139569.07</v>
      </c>
      <c r="F8" s="8"/>
    </row>
    <row r="9" spans="1:16">
      <c r="A9" s="75" t="s">
        <v>137</v>
      </c>
      <c r="B9" s="76"/>
      <c r="C9" s="77" t="s">
        <v>14</v>
      </c>
      <c r="D9" s="78">
        <v>0</v>
      </c>
      <c r="E9" s="79">
        <v>0</v>
      </c>
      <c r="F9" s="8"/>
    </row>
    <row r="10" spans="1:16">
      <c r="A10" s="75" t="s">
        <v>15</v>
      </c>
      <c r="B10" s="76"/>
      <c r="C10" s="77" t="s">
        <v>16</v>
      </c>
      <c r="D10" s="78">
        <v>171976.54</v>
      </c>
      <c r="E10" s="79">
        <v>184889.7</v>
      </c>
      <c r="F10" s="8"/>
    </row>
    <row r="11" spans="1:16">
      <c r="A11" s="75" t="s">
        <v>17</v>
      </c>
      <c r="B11" s="76"/>
      <c r="C11" s="77" t="s">
        <v>18</v>
      </c>
      <c r="D11" s="78">
        <v>0</v>
      </c>
      <c r="E11" s="79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0</v>
      </c>
      <c r="E13" s="79">
        <v>0</v>
      </c>
      <c r="F13" s="8"/>
    </row>
    <row r="14" spans="1:16" ht="13.5" thickBot="1">
      <c r="A14" s="15" t="s">
        <v>23</v>
      </c>
      <c r="B14" s="16"/>
      <c r="C14" s="17"/>
      <c r="D14" s="18">
        <v>6213218.7400000002</v>
      </c>
      <c r="E14" s="18">
        <v>6380335.0099999998</v>
      </c>
      <c r="F14" s="8"/>
    </row>
    <row r="15" spans="1:16">
      <c r="A15" s="19" t="s">
        <v>24</v>
      </c>
      <c r="B15" s="76"/>
      <c r="C15" s="21" t="s">
        <v>25</v>
      </c>
      <c r="D15" s="22">
        <v>1976.82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133353.21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18873.080000000002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0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12913.16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0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167116.26999999999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6380335.0099999998</v>
      </c>
      <c r="E24" s="18">
        <v>6380335.0100000007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660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139756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85673.79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7449.9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826.13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10845.32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5397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123412.39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529873.07999999996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68050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330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0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407008.3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551244.31999999995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24271.39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782365.66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0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38787.839999999997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324375.21999999997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0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0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112091.35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1976.95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81846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0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0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0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3296240.64</v>
      </c>
      <c r="E62" s="82"/>
    </row>
    <row r="63" spans="1:6" ht="13.5" thickBot="1">
      <c r="A63" s="15" t="s">
        <v>114</v>
      </c>
      <c r="B63" s="16"/>
      <c r="C63" s="17"/>
      <c r="D63" s="18">
        <v>9676575.6500000004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153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4920546.21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1120695.99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0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171976.54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0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135330.03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18873.080000000002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0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12913.16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0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6380335.0100000007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6380335.0100000007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6213218.7400000002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167116.26999999999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6380335.0099999998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324375.21999999997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6704710.2299999995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tr">
        <f>'[3]Contact Information'!$C$5</f>
        <v>STATE COLLEGE OF FLORIDA, MANATEE-SARASOTA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tr">
        <f>'[3]Contact Information'!C3</f>
        <v>2020.v02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tr">
        <f>'[3]Accounts by GL'!B185</f>
        <v>Tuition-Advanced &amp; Professional - Baccalaureate</v>
      </c>
      <c r="B6" s="76"/>
      <c r="C6" s="77" t="str">
        <f>'[3]Accounts by GL'!C185</f>
        <v>40101</v>
      </c>
      <c r="D6" s="78">
        <f>'[3]Accounts by GL'!M185</f>
        <v>1149302.5900000001</v>
      </c>
      <c r="E6" s="79">
        <f t="shared" ref="E6:E13" si="0">D6+D15</f>
        <v>1188627.5900000001</v>
      </c>
      <c r="F6" s="8"/>
    </row>
    <row r="7" spans="1:16">
      <c r="A7" s="75" t="str">
        <f>'[3]Accounts by GL'!B186</f>
        <v>Tuition-Advanced &amp; Professional</v>
      </c>
      <c r="B7" s="76"/>
      <c r="C7" s="77" t="str">
        <f>'[3]Accounts by GL'!C186</f>
        <v>40110</v>
      </c>
      <c r="D7" s="78">
        <f>'[3]Accounts by GL'!M186</f>
        <v>12016004.4</v>
      </c>
      <c r="E7" s="79">
        <f t="shared" si="0"/>
        <v>13791416.09</v>
      </c>
      <c r="F7" s="8"/>
    </row>
    <row r="8" spans="1:16">
      <c r="A8" s="75" t="str">
        <f>'[3]Accounts by GL'!B187</f>
        <v>Tuition-Postsecondary Vocational</v>
      </c>
      <c r="B8" s="76"/>
      <c r="C8" s="77" t="str">
        <f>'[3]Accounts by GL'!C187</f>
        <v>40120</v>
      </c>
      <c r="D8" s="78">
        <f>'[3]Accounts by GL'!M187</f>
        <v>1463979.96</v>
      </c>
      <c r="E8" s="79">
        <f t="shared" si="0"/>
        <v>1594869.53</v>
      </c>
      <c r="F8" s="8"/>
    </row>
    <row r="9" spans="1:16">
      <c r="A9" s="75" t="str">
        <f>'[3]Accounts by GL'!B188</f>
        <v>Tuition-Career and Applied Technology (Formerly PSAV)</v>
      </c>
      <c r="B9" s="76"/>
      <c r="C9" s="77" t="str">
        <f>'[3]Accounts by GL'!C188</f>
        <v>40130</v>
      </c>
      <c r="D9" s="78">
        <f>'[3]Accounts by GL'!M188</f>
        <v>0</v>
      </c>
      <c r="E9" s="79">
        <f t="shared" si="0"/>
        <v>0</v>
      </c>
      <c r="F9" s="8"/>
    </row>
    <row r="10" spans="1:16">
      <c r="A10" s="75" t="str">
        <f>'[3]Accounts by GL'!B189</f>
        <v>Tuition-Developmental Education</v>
      </c>
      <c r="B10" s="76"/>
      <c r="C10" s="77" t="str">
        <f>'[3]Accounts by GL'!C189</f>
        <v>40150</v>
      </c>
      <c r="D10" s="78">
        <f>'[3]Accounts by GL'!M189</f>
        <v>449309.16</v>
      </c>
      <c r="E10" s="79">
        <f t="shared" si="0"/>
        <v>561263.53</v>
      </c>
      <c r="F10" s="8"/>
    </row>
    <row r="11" spans="1:16">
      <c r="A11" s="75" t="str">
        <f>'[3]Accounts by GL'!B190</f>
        <v>Tuition-EPI</v>
      </c>
      <c r="B11" s="76"/>
      <c r="C11" s="77" t="str">
        <f>'[3]Accounts by GL'!C190</f>
        <v>40160</v>
      </c>
      <c r="D11" s="78">
        <f>'[3]Accounts by GL'!M190</f>
        <v>73715.399999999994</v>
      </c>
      <c r="E11" s="79">
        <f t="shared" si="0"/>
        <v>85549.9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tr">
        <f>'[3]Accounts by GL'!B191</f>
        <v>Tuition-Vocational Preparatory</v>
      </c>
      <c r="B12" s="76"/>
      <c r="C12" s="77" t="str">
        <f>'[3]Accounts by GL'!C191</f>
        <v>40180</v>
      </c>
      <c r="D12" s="78">
        <f>'[3]Accounts by GL'!M191</f>
        <v>0</v>
      </c>
      <c r="E12" s="79">
        <f t="shared" si="0"/>
        <v>0</v>
      </c>
      <c r="F12" s="8"/>
    </row>
    <row r="13" spans="1:16" ht="13.5" thickBot="1">
      <c r="A13" s="75" t="str">
        <f>'[3]Accounts by GL'!B192</f>
        <v>Tuition-Adult General Education (ABE) &amp; Secondary</v>
      </c>
      <c r="B13" s="76"/>
      <c r="C13" s="77" t="str">
        <f>'[3]Accounts by GL'!C192</f>
        <v>40190</v>
      </c>
      <c r="D13" s="78">
        <f>'[3]Accounts by GL'!M192</f>
        <v>0</v>
      </c>
      <c r="E13" s="79">
        <f t="shared" si="0"/>
        <v>0</v>
      </c>
      <c r="F13" s="8"/>
    </row>
    <row r="14" spans="1:16" ht="13.5" thickBot="1">
      <c r="A14" s="15" t="s">
        <v>23</v>
      </c>
      <c r="B14" s="16"/>
      <c r="C14" s="17"/>
      <c r="D14" s="18">
        <f>SUM(D6:D13)</f>
        <v>15152311.51</v>
      </c>
      <c r="E14" s="18">
        <f>SUM(E6:E13)</f>
        <v>17221726.639999997</v>
      </c>
      <c r="F14" s="8"/>
    </row>
    <row r="15" spans="1:16">
      <c r="A15" s="19" t="str">
        <f>'[3]Accounts by GL'!B193</f>
        <v>Out-of-state Fees-Advanced &amp; Professional - Baccalaureate</v>
      </c>
      <c r="B15" s="76"/>
      <c r="C15" s="21" t="str">
        <f>'[3]Accounts by GL'!C193</f>
        <v>40301</v>
      </c>
      <c r="D15" s="22">
        <f>'[3]Accounts by GL'!M193</f>
        <v>39325</v>
      </c>
      <c r="E15" s="80"/>
      <c r="F15" s="8"/>
    </row>
    <row r="16" spans="1:16">
      <c r="A16" s="19" t="str">
        <f>'[3]Accounts by GL'!B194</f>
        <v>Out-of-state Fees-Advanced &amp; Professional</v>
      </c>
      <c r="B16" s="76"/>
      <c r="C16" s="21" t="str">
        <f>'[3]Accounts by GL'!C194</f>
        <v>40310</v>
      </c>
      <c r="D16" s="22">
        <f>'[3]Accounts by GL'!M194</f>
        <v>1775411.69</v>
      </c>
      <c r="E16" s="80"/>
      <c r="F16" s="8"/>
    </row>
    <row r="17" spans="1:6">
      <c r="A17" s="19" t="str">
        <f>'[3]Accounts by GL'!B195</f>
        <v>Out-of-state Fees-Postsecondary Vocational</v>
      </c>
      <c r="B17" s="76"/>
      <c r="C17" s="21" t="str">
        <f>'[3]Accounts by GL'!C195</f>
        <v>40320</v>
      </c>
      <c r="D17" s="22">
        <f>'[3]Accounts by GL'!M195</f>
        <v>130889.57</v>
      </c>
      <c r="E17" s="80"/>
      <c r="F17" s="8"/>
    </row>
    <row r="18" spans="1:6">
      <c r="A18" s="19" t="str">
        <f>'[3]Accounts by GL'!B196</f>
        <v>Out-of-state Fees-Career and Applied Technology (Formerly PSAV)</v>
      </c>
      <c r="B18" s="76"/>
      <c r="C18" s="21" t="str">
        <f>'[3]Accounts by GL'!C196</f>
        <v>40330</v>
      </c>
      <c r="D18" s="22">
        <f>'[3]Accounts by GL'!M196</f>
        <v>0</v>
      </c>
      <c r="E18" s="80"/>
      <c r="F18" s="8"/>
    </row>
    <row r="19" spans="1:6">
      <c r="A19" s="19" t="str">
        <f>'[3]Accounts by GL'!B197</f>
        <v>Out-of-state Fees-Developmental Education</v>
      </c>
      <c r="B19" s="76"/>
      <c r="C19" s="21" t="str">
        <f>'[3]Accounts by GL'!C197</f>
        <v>40350</v>
      </c>
      <c r="D19" s="22">
        <f>'[3]Accounts by GL'!M197</f>
        <v>111954.37</v>
      </c>
      <c r="E19" s="80"/>
      <c r="F19" s="8"/>
    </row>
    <row r="20" spans="1:6">
      <c r="A20" s="19" t="str">
        <f>'[3]Accounts by GL'!B198</f>
        <v>Out-of-state Fees-EPI &amp; Alternative Certification Curriculum</v>
      </c>
      <c r="B20" s="76"/>
      <c r="C20" s="21" t="str">
        <f>'[3]Accounts by GL'!C198</f>
        <v>40360</v>
      </c>
      <c r="D20" s="22">
        <f>'[3]Accounts by GL'!M198</f>
        <v>11834.5</v>
      </c>
      <c r="E20" s="80"/>
      <c r="F20" s="8"/>
    </row>
    <row r="21" spans="1:6">
      <c r="A21" s="19" t="str">
        <f>'[3]Accounts by GL'!B199</f>
        <v>Out-of-state Fees-Vocational Preparatory</v>
      </c>
      <c r="B21" s="81"/>
      <c r="C21" s="21" t="str">
        <f>'[3]Accounts by GL'!C199</f>
        <v>40380</v>
      </c>
      <c r="D21" s="22">
        <f>'[3]Accounts by GL'!M199</f>
        <v>0</v>
      </c>
      <c r="E21" s="80"/>
      <c r="F21" s="8"/>
    </row>
    <row r="22" spans="1:6" ht="13.5" thickBot="1">
      <c r="A22" s="19" t="str">
        <f>'[3]Accounts by GL'!B200</f>
        <v>Out-of-state Fees-Adult General Education (ABE) &amp; Secondary</v>
      </c>
      <c r="B22" s="81"/>
      <c r="C22" s="21" t="str">
        <f>'[3]Accounts by GL'!C200</f>
        <v>40390</v>
      </c>
      <c r="D22" s="22">
        <f>'[3]Accounts by GL'!M200</f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f>SUM(D15:D22)</f>
        <v>2069415.13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f>D23+D14</f>
        <v>17221726.640000001</v>
      </c>
      <c r="E24" s="18">
        <f>'[3]Accounts by GL'!M202</f>
        <v>17221726.640000001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tr">
        <f>'[3]Accounts by GL'!B205</f>
        <v>Tuition - Lifelong Learning</v>
      </c>
      <c r="B27" s="76"/>
      <c r="C27" s="77" t="str">
        <f>'[3]Accounts by GL'!C205</f>
        <v>40210</v>
      </c>
      <c r="D27" s="83">
        <f>'[3]Accounts by GL'!M205</f>
        <v>0</v>
      </c>
      <c r="E27" s="80"/>
      <c r="F27" s="27"/>
    </row>
    <row r="28" spans="1:6">
      <c r="A28" s="75" t="str">
        <f>'[3]Accounts by GL'!B206</f>
        <v>Tuition - Continuing Workforce Fees</v>
      </c>
      <c r="B28" s="76"/>
      <c r="C28" s="77" t="str">
        <f>'[3]Accounts by GL'!C206</f>
        <v>40240</v>
      </c>
      <c r="D28" s="83">
        <f>'[3]Accounts by GL'!M206</f>
        <v>393667.32</v>
      </c>
      <c r="E28" s="80"/>
      <c r="F28" s="27"/>
    </row>
    <row r="29" spans="1:6">
      <c r="A29" s="75" t="str">
        <f>'[3]Accounts by GL'!B207</f>
        <v>Refunded Tuition - Continuing Workforce Fees</v>
      </c>
      <c r="B29" s="76"/>
      <c r="C29" s="77" t="str">
        <f>'[3]Accounts by GL'!C207</f>
        <v>40249</v>
      </c>
      <c r="D29" s="83">
        <f>'[3]Accounts by GL'!M207</f>
        <v>0</v>
      </c>
      <c r="E29" s="80"/>
      <c r="F29" s="27"/>
    </row>
    <row r="30" spans="1:6">
      <c r="A30" s="75" t="str">
        <f>'[3]Accounts by GL'!B208</f>
        <v>Out-of-state - Lifelong Learning</v>
      </c>
      <c r="B30" s="76"/>
      <c r="C30" s="77" t="str">
        <f>'[3]Accounts by GL'!C208</f>
        <v>40250</v>
      </c>
      <c r="D30" s="83">
        <f>'[3]Accounts by GL'!M208</f>
        <v>0</v>
      </c>
      <c r="E30" s="82"/>
      <c r="F30" s="27"/>
    </row>
    <row r="31" spans="1:6">
      <c r="A31" s="75" t="str">
        <f>'[3]Accounts by GL'!B209</f>
        <v>Full Cost of Instruction (Repeat Course Fee)</v>
      </c>
      <c r="B31" s="76"/>
      <c r="C31" s="77" t="str">
        <f>'[3]Accounts by GL'!C209</f>
        <v>40260</v>
      </c>
      <c r="D31" s="83">
        <f>'[3]Accounts by GL'!M209</f>
        <v>0</v>
      </c>
      <c r="E31" s="82"/>
      <c r="F31" s="27"/>
    </row>
    <row r="32" spans="1:6">
      <c r="A32" s="75" t="str">
        <f>'[3]Accounts by GL'!B210</f>
        <v>Full Cost of Instruction (Repeat Course Fee) - A &amp; P</v>
      </c>
      <c r="B32" s="76"/>
      <c r="C32" s="77" t="str">
        <f>'[3]Accounts by GL'!C210</f>
        <v>40261</v>
      </c>
      <c r="D32" s="83">
        <f>'[3]Accounts by GL'!M210</f>
        <v>413024.05</v>
      </c>
      <c r="E32" s="82"/>
      <c r="F32" s="27"/>
    </row>
    <row r="33" spans="1:10">
      <c r="A33" s="75" t="str">
        <f>'[3]Accounts by GL'!B211</f>
        <v>Full Cost of Instruction (Repeat Course Fee) - PSV</v>
      </c>
      <c r="B33" s="76"/>
      <c r="C33" s="77" t="str">
        <f>'[3]Accounts by GL'!C211</f>
        <v>40262</v>
      </c>
      <c r="D33" s="83">
        <f>'[3]Accounts by GL'!M211</f>
        <v>7100.7</v>
      </c>
      <c r="E33" s="82"/>
      <c r="F33" s="27"/>
    </row>
    <row r="34" spans="1:10">
      <c r="A34" s="75" t="str">
        <f>'[3]Accounts by GL'!B212</f>
        <v>Full Cost of Instruction (Repeat Course Fee) - Baccalaureate</v>
      </c>
      <c r="B34" s="76"/>
      <c r="C34" s="77" t="str">
        <f>'[3]Accounts by GL'!C212</f>
        <v>40263</v>
      </c>
      <c r="D34" s="83">
        <f>'[3]Accounts by GL'!M212</f>
        <v>20350</v>
      </c>
      <c r="E34" s="82"/>
      <c r="F34" s="27"/>
    </row>
    <row r="35" spans="1:10">
      <c r="A35" s="75" t="str">
        <f>'[3]Accounts by GL'!B213</f>
        <v>Full Cost of Instruction (Repeat Course Fee) - PSAV</v>
      </c>
      <c r="B35" s="76"/>
      <c r="C35" s="77" t="str">
        <f>'[3]Accounts by GL'!C213</f>
        <v>40264</v>
      </c>
      <c r="D35" s="83">
        <f>'[3]Accounts by GL'!M213</f>
        <v>0</v>
      </c>
      <c r="E35" s="82"/>
      <c r="F35" s="27"/>
    </row>
    <row r="36" spans="1:10">
      <c r="A36" s="75" t="str">
        <f>'[3]Accounts by GL'!B214</f>
        <v>Full Cost of Instruction (Repeat Course Fee) - Dev. Ed.</v>
      </c>
      <c r="B36" s="76"/>
      <c r="C36" s="77" t="str">
        <f>'[3]Accounts by GL'!C214</f>
        <v>40265</v>
      </c>
      <c r="D36" s="83">
        <f>'[3]Accounts by GL'!M214</f>
        <v>11361.12</v>
      </c>
      <c r="E36" s="82"/>
      <c r="F36" s="27"/>
    </row>
    <row r="37" spans="1:10">
      <c r="A37" s="75" t="str">
        <f>'[3]Accounts by GL'!B215</f>
        <v>Full Cost of Instruction (Repeat Course Fee) - EPI</v>
      </c>
      <c r="B37" s="76"/>
      <c r="C37" s="77" t="str">
        <f>'[3]Accounts by GL'!C215</f>
        <v>40266</v>
      </c>
      <c r="D37" s="83">
        <f>'[3]Accounts by GL'!M215</f>
        <v>0</v>
      </c>
      <c r="E37" s="82"/>
      <c r="F37" s="27"/>
    </row>
    <row r="38" spans="1:10">
      <c r="A38" s="75" t="str">
        <f>'[3]Accounts by GL'!B216</f>
        <v>Refunded Tuition-Full Cost of Instruction (Repeat Course Fee)</v>
      </c>
      <c r="B38" s="76"/>
      <c r="C38" s="77" t="str">
        <f>'[3]Accounts by GL'!C216</f>
        <v>40269</v>
      </c>
      <c r="D38" s="83">
        <f>'[3]Accounts by GL'!M216</f>
        <v>0</v>
      </c>
      <c r="E38" s="82"/>
      <c r="F38" s="27"/>
    </row>
    <row r="39" spans="1:10">
      <c r="A39" s="75" t="str">
        <f>'[3]Accounts by GL'!B217</f>
        <v>Tuition - Self-supporting</v>
      </c>
      <c r="B39" s="76"/>
      <c r="C39" s="77" t="str">
        <f>'[3]Accounts by GL'!C217</f>
        <v>40270</v>
      </c>
      <c r="D39" s="83">
        <f>'[3]Accounts by GL'!M217</f>
        <v>94392.56</v>
      </c>
      <c r="E39" s="82"/>
      <c r="F39" s="116"/>
      <c r="G39" s="8"/>
    </row>
    <row r="40" spans="1:10">
      <c r="A40" s="75" t="str">
        <f>'[3]Accounts by GL'!B218</f>
        <v>Laboratory Fees</v>
      </c>
      <c r="B40" s="76"/>
      <c r="C40" s="77" t="str">
        <f>'[3]Accounts by GL'!C218</f>
        <v>40400</v>
      </c>
      <c r="D40" s="83">
        <f>'[3]Accounts by GL'!M218</f>
        <v>454873.5</v>
      </c>
      <c r="E40" s="82"/>
      <c r="F40" s="116"/>
    </row>
    <row r="41" spans="1:10">
      <c r="A41" s="75" t="str">
        <f>'[3]Accounts by GL'!B219</f>
        <v>Distance Learning Course User Fee</v>
      </c>
      <c r="B41" s="76"/>
      <c r="C41" s="77" t="str">
        <f>'[3]Accounts by GL'!C219</f>
        <v>40450</v>
      </c>
      <c r="D41" s="83">
        <f>'[3]Accounts by GL'!M219</f>
        <v>0</v>
      </c>
      <c r="E41" s="82"/>
      <c r="F41" s="115"/>
    </row>
    <row r="42" spans="1:10">
      <c r="A42" s="75" t="str">
        <f>'[3]Accounts by GL'!B220</f>
        <v>Application Fees</v>
      </c>
      <c r="B42" s="76"/>
      <c r="C42" s="77" t="str">
        <f>'[3]Accounts by GL'!C220</f>
        <v>40500</v>
      </c>
      <c r="D42" s="83">
        <f>'[3]Accounts by GL'!M220</f>
        <v>87167.5</v>
      </c>
      <c r="E42" s="82"/>
      <c r="F42" s="116"/>
    </row>
    <row r="43" spans="1:10">
      <c r="A43" s="75" t="str">
        <f>'[3]Accounts by GL'!B221</f>
        <v>Graduation Fees</v>
      </c>
      <c r="B43" s="76"/>
      <c r="C43" s="77" t="str">
        <f>'[3]Accounts by GL'!C221</f>
        <v>40600</v>
      </c>
      <c r="D43" s="83">
        <f>'[3]Accounts by GL'!M221</f>
        <v>38915</v>
      </c>
      <c r="E43" s="82"/>
      <c r="F43" s="27"/>
    </row>
    <row r="44" spans="1:10">
      <c r="A44" s="75" t="str">
        <f>'[3]Accounts by GL'!B222</f>
        <v>Transcripts Fees</v>
      </c>
      <c r="B44" s="76"/>
      <c r="C44" s="77" t="str">
        <f>'[3]Accounts by GL'!C222</f>
        <v>40700</v>
      </c>
      <c r="D44" s="83">
        <f>'[3]Accounts by GL'!M222</f>
        <v>56753.67</v>
      </c>
      <c r="E44" s="82"/>
      <c r="F44" s="27"/>
      <c r="J44" s="8"/>
    </row>
    <row r="45" spans="1:10">
      <c r="A45" s="75" t="str">
        <f>'[3]Accounts by GL'!B223</f>
        <v>Financial Aid Fund Fees</v>
      </c>
      <c r="B45" s="76"/>
      <c r="C45" s="77" t="str">
        <f>'[3]Accounts by GL'!C223</f>
        <v>40800</v>
      </c>
      <c r="D45" s="83">
        <f>'[3]Accounts by GL'!M223</f>
        <v>880631.74</v>
      </c>
      <c r="E45" s="82"/>
      <c r="F45" s="27"/>
    </row>
    <row r="46" spans="1:10">
      <c r="A46" s="75" t="str">
        <f>'[3]Accounts by GL'!B224</f>
        <v>Student Activities &amp; Service Fees</v>
      </c>
      <c r="B46" s="76"/>
      <c r="C46" s="77" t="str">
        <f>'[3]Accounts by GL'!C224</f>
        <v>40850</v>
      </c>
      <c r="D46" s="83">
        <f>'[3]Accounts by GL'!M224</f>
        <v>1399687.3499999999</v>
      </c>
      <c r="E46" s="82"/>
      <c r="F46" s="27"/>
    </row>
    <row r="47" spans="1:10">
      <c r="A47" s="75" t="str">
        <f>'[3]Accounts by GL'!B225</f>
        <v>Student Activities &amp; Service Fees - Baccalaureate</v>
      </c>
      <c r="B47" s="76"/>
      <c r="C47" s="77" t="str">
        <f>'[3]Accounts by GL'!C225</f>
        <v>40854</v>
      </c>
      <c r="D47" s="83">
        <f>'[3]Accounts by GL'!M225</f>
        <v>81915.64</v>
      </c>
      <c r="E47" s="82"/>
      <c r="F47" s="27"/>
    </row>
    <row r="48" spans="1:10">
      <c r="A48" s="75" t="str">
        <f>'[3]Accounts by GL'!B226</f>
        <v>CIF - A &amp; P, PSV, EPI, College Prep</v>
      </c>
      <c r="B48" s="76"/>
      <c r="C48" s="77" t="str">
        <f>'[3]Accounts by GL'!C226</f>
        <v>40860</v>
      </c>
      <c r="D48" s="83">
        <f>'[3]Accounts by GL'!M226</f>
        <v>1645758.44</v>
      </c>
      <c r="E48" s="82"/>
      <c r="F48" s="27"/>
    </row>
    <row r="49" spans="1:6">
      <c r="A49" s="75" t="str">
        <f>'[3]Accounts by GL'!B227</f>
        <v>CIF - PSAV</v>
      </c>
      <c r="B49" s="76"/>
      <c r="C49" s="77" t="str">
        <f>'[3]Accounts by GL'!C227</f>
        <v>40861</v>
      </c>
      <c r="D49" s="83">
        <f>'[3]Accounts by GL'!M227</f>
        <v>0</v>
      </c>
      <c r="E49" s="82"/>
      <c r="F49" s="27"/>
    </row>
    <row r="50" spans="1:6">
      <c r="A50" s="75" t="str">
        <f>'[3]Accounts by GL'!B228</f>
        <v>CIF - Baccalaureate</v>
      </c>
      <c r="B50" s="76"/>
      <c r="C50" s="77" t="str">
        <f>'[3]Accounts by GL'!C228</f>
        <v>40864</v>
      </c>
      <c r="D50" s="83">
        <f>'[3]Accounts by GL'!M228</f>
        <v>88105.26</v>
      </c>
      <c r="E50" s="82"/>
      <c r="F50" s="27"/>
    </row>
    <row r="51" spans="1:6">
      <c r="A51" s="75" t="str">
        <f>'[3]Accounts by GL'!B229</f>
        <v>Technology Fee</v>
      </c>
      <c r="B51" s="76"/>
      <c r="C51" s="77" t="str">
        <f>'[3]Accounts by GL'!C229</f>
        <v>40870</v>
      </c>
      <c r="D51" s="83">
        <f>'[3]Accounts by GL'!M229</f>
        <v>861098.98</v>
      </c>
      <c r="E51" s="82"/>
      <c r="F51" s="27"/>
    </row>
    <row r="52" spans="1:6">
      <c r="A52" s="75" t="str">
        <f>'[3]Accounts by GL'!B230</f>
        <v>Other Student Fees</v>
      </c>
      <c r="B52" s="76"/>
      <c r="C52" s="77" t="str">
        <f>'[3]Accounts by GL'!C230</f>
        <v>40900</v>
      </c>
      <c r="D52" s="83">
        <f>'[3]Accounts by GL'!M230</f>
        <v>1431584.23</v>
      </c>
      <c r="E52" s="82"/>
      <c r="F52" s="27"/>
    </row>
    <row r="53" spans="1:6">
      <c r="A53" s="75" t="str">
        <f>'[3]Accounts by GL'!B231</f>
        <v>Late Fees</v>
      </c>
      <c r="B53" s="76"/>
      <c r="C53" s="77" t="str">
        <f>'[3]Accounts by GL'!C231</f>
        <v>40910</v>
      </c>
      <c r="D53" s="83">
        <f>'[3]Accounts by GL'!M231</f>
        <v>0</v>
      </c>
      <c r="E53" s="82"/>
      <c r="F53" s="27"/>
    </row>
    <row r="54" spans="1:6">
      <c r="A54" s="75" t="str">
        <f>'[3]Accounts by GL'!B232</f>
        <v>Testing Fees</v>
      </c>
      <c r="B54" s="76"/>
      <c r="C54" s="77" t="str">
        <f>'[3]Accounts by GL'!C232</f>
        <v>40920</v>
      </c>
      <c r="D54" s="83">
        <f>'[3]Accounts by GL'!M232</f>
        <v>22454.48</v>
      </c>
      <c r="E54" s="82"/>
      <c r="F54" s="27"/>
    </row>
    <row r="55" spans="1:6">
      <c r="A55" s="75" t="str">
        <f>'[3]Accounts by GL'!B233</f>
        <v>Student Insurance Fees</v>
      </c>
      <c r="B55" s="76"/>
      <c r="C55" s="77" t="str">
        <f>'[3]Accounts by GL'!C233</f>
        <v>40930</v>
      </c>
      <c r="D55" s="83">
        <f>'[3]Accounts by GL'!M233</f>
        <v>11407.5</v>
      </c>
      <c r="E55" s="82"/>
      <c r="F55" s="27"/>
    </row>
    <row r="56" spans="1:6">
      <c r="A56" s="75" t="str">
        <f>'[3]Accounts by GL'!B234</f>
        <v>Safety &amp; Security Fees</v>
      </c>
      <c r="B56" s="76"/>
      <c r="C56" s="77" t="str">
        <f>'[3]Accounts by GL'!C234</f>
        <v>40940</v>
      </c>
      <c r="D56" s="83">
        <f>'[3]Accounts by GL'!M234</f>
        <v>0</v>
      </c>
      <c r="E56" s="82"/>
      <c r="F56" s="27"/>
    </row>
    <row r="57" spans="1:6">
      <c r="A57" s="75" t="str">
        <f>'[3]Accounts by GL'!B235</f>
        <v>Picture Identification Card Fees</v>
      </c>
      <c r="B57" s="76"/>
      <c r="C57" s="77" t="str">
        <f>'[3]Accounts by GL'!C235</f>
        <v>40950</v>
      </c>
      <c r="D57" s="83">
        <f>'[3]Accounts by GL'!M235</f>
        <v>0</v>
      </c>
      <c r="E57" s="82"/>
      <c r="F57" s="27"/>
    </row>
    <row r="58" spans="1:6">
      <c r="A58" s="75" t="str">
        <f>'[3]Accounts by GL'!B236</f>
        <v>Parking Fees</v>
      </c>
      <c r="B58" s="76"/>
      <c r="C58" s="77" t="str">
        <f>'[3]Accounts by GL'!C236</f>
        <v>40960</v>
      </c>
      <c r="D58" s="83">
        <f>'[3]Accounts by GL'!M236</f>
        <v>0</v>
      </c>
      <c r="E58" s="82"/>
      <c r="F58" s="27"/>
    </row>
    <row r="59" spans="1:6">
      <c r="A59" s="75" t="str">
        <f>'[3]Accounts by GL'!B237</f>
        <v>Library Fees</v>
      </c>
      <c r="B59" s="76"/>
      <c r="C59" s="77" t="str">
        <f>'[3]Accounts by GL'!C237</f>
        <v>40970</v>
      </c>
      <c r="D59" s="83">
        <f>'[3]Accounts by GL'!M237</f>
        <v>0</v>
      </c>
      <c r="E59" s="82"/>
      <c r="F59" s="27"/>
    </row>
    <row r="60" spans="1:6">
      <c r="A60" s="75" t="str">
        <f>'[3]Accounts by GL'!B238</f>
        <v>Contract Course Fees</v>
      </c>
      <c r="B60" s="76"/>
      <c r="C60" s="77" t="str">
        <f>'[3]Accounts by GL'!C238</f>
        <v>40990</v>
      </c>
      <c r="D60" s="83">
        <f>'[3]Accounts by GL'!M238</f>
        <v>0</v>
      </c>
      <c r="E60" s="82"/>
      <c r="F60" s="27"/>
    </row>
    <row r="61" spans="1:6" ht="13.5" thickBot="1">
      <c r="A61" s="75" t="str">
        <f>'[3]Accounts by GL'!B239</f>
        <v>Residual Student Fees</v>
      </c>
      <c r="B61" s="76"/>
      <c r="C61" s="77" t="str">
        <f>'[3]Accounts by GL'!C239</f>
        <v>40991</v>
      </c>
      <c r="D61" s="83">
        <f>'[3]Accounts by GL'!M239</f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f>SUM(D27:D61)</f>
        <v>8000249.040000001</v>
      </c>
      <c r="E62" s="82"/>
    </row>
    <row r="63" spans="1:6" ht="13.5" thickBot="1">
      <c r="A63" s="15" t="s">
        <v>114</v>
      </c>
      <c r="B63" s="16"/>
      <c r="C63" s="17"/>
      <c r="D63" s="18">
        <f>D24+D62</f>
        <v>25221975.68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tr">
        <f>B1</f>
        <v>STATE COLLEGE OF FLORIDA, MANATEE-SARASOTA</v>
      </c>
      <c r="C65" s="132"/>
      <c r="D65" s="132"/>
      <c r="E65" s="31"/>
    </row>
    <row r="66" spans="1:5" ht="13.5" thickBot="1">
      <c r="A66" s="133"/>
      <c r="B66" s="119" t="str">
        <f>A3</f>
        <v xml:space="preserve">2019-2020 FEES 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f>'[3]Accounts by GL'!D185+'[3]Accounts by GL'!D186</f>
        <v>13165306.99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f>'[3]Accounts by GL'!D187</f>
        <v>1463979.96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f>'[3]Accounts by GL'!D188</f>
        <v>0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f>'[3]Accounts by GL'!D189</f>
        <v>449309.16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f>'[3]Accounts by GL'!D190</f>
        <v>73715.399999999994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f>'[3]Accounts by GL'!D191</f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f>'[3]Accounts by GL'!D192</f>
        <v>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f>'[3]Accounts by GL'!D193+'[3]Accounts by GL'!D194</f>
        <v>1814736.69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f>'[3]Accounts by GL'!D195</f>
        <v>130889.57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f>'[3]Accounts by GL'!D196</f>
        <v>0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f>'[3]Accounts by GL'!D197</f>
        <v>111954.37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f>'[3]Accounts by GL'!D198</f>
        <v>11834.5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f>'[3]Accounts by GL'!D199</f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f>'[3]Accounts by GL'!D200</f>
        <v>0</v>
      </c>
      <c r="E83" s="30"/>
    </row>
    <row r="84" spans="1:5" ht="13.5" thickBot="1">
      <c r="A84" s="15" t="s">
        <v>128</v>
      </c>
      <c r="B84" s="16"/>
      <c r="C84" s="17"/>
      <c r="D84" s="18">
        <f>SUM(D70:D83)</f>
        <v>17221726.640000001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f>'[3]Accounts by GL'!E185+'[3]Accounts by GL'!E186</f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f>'[3]Accounts by GL'!E193+'[3]Accounts by GL'!E194</f>
        <v>0</v>
      </c>
      <c r="E88" s="30"/>
    </row>
    <row r="89" spans="1:5" ht="13.5" thickBot="1">
      <c r="A89" s="15" t="s">
        <v>130</v>
      </c>
      <c r="B89" s="16"/>
      <c r="C89" s="17"/>
      <c r="D89" s="18">
        <f>SUM(D87:D88)</f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f>+D84+D89</f>
        <v>17221726.640000001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f>SUM(D6:D13)</f>
        <v>15152311.51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f>SUM(D15:D22)</f>
        <v>2069415.13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f>D94+D96</f>
        <v>17221726.640000001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f>D51</f>
        <v>861098.98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f>D98+D100</f>
        <v>18082825.620000001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154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6125238.4900000002</v>
      </c>
      <c r="E6" s="79">
        <v>7051317.6299999999</v>
      </c>
      <c r="F6" s="8"/>
    </row>
    <row r="7" spans="1:16">
      <c r="A7" s="75" t="s">
        <v>9</v>
      </c>
      <c r="B7" s="76"/>
      <c r="C7" s="77" t="s">
        <v>10</v>
      </c>
      <c r="D7" s="78">
        <v>78076605.959999993</v>
      </c>
      <c r="E7" s="79">
        <v>91687552.179999992</v>
      </c>
      <c r="F7" s="8"/>
    </row>
    <row r="8" spans="1:16">
      <c r="A8" s="75" t="s">
        <v>11</v>
      </c>
      <c r="B8" s="76"/>
      <c r="C8" s="77" t="s">
        <v>12</v>
      </c>
      <c r="D8" s="78">
        <v>9279537.8800000008</v>
      </c>
      <c r="E8" s="79">
        <v>11200757.130000001</v>
      </c>
      <c r="F8" s="8"/>
    </row>
    <row r="9" spans="1:16">
      <c r="A9" s="75" t="s">
        <v>137</v>
      </c>
      <c r="B9" s="76"/>
      <c r="C9" s="77" t="s">
        <v>14</v>
      </c>
      <c r="D9" s="78">
        <v>1162962.44</v>
      </c>
      <c r="E9" s="79">
        <v>1440423.71</v>
      </c>
      <c r="F9" s="8"/>
    </row>
    <row r="10" spans="1:16">
      <c r="A10" s="75" t="s">
        <v>15</v>
      </c>
      <c r="B10" s="76"/>
      <c r="C10" s="77" t="s">
        <v>16</v>
      </c>
      <c r="D10" s="78">
        <v>4578794.58</v>
      </c>
      <c r="E10" s="79">
        <v>5529909.2400000002</v>
      </c>
      <c r="F10" s="8"/>
    </row>
    <row r="11" spans="1:16">
      <c r="A11" s="75" t="s">
        <v>17</v>
      </c>
      <c r="B11" s="76"/>
      <c r="C11" s="77" t="s">
        <v>18</v>
      </c>
      <c r="D11" s="78">
        <v>40396.639999999999</v>
      </c>
      <c r="E11" s="79">
        <v>40396.639999999999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230800.5</v>
      </c>
      <c r="E13" s="79">
        <v>230800.5</v>
      </c>
      <c r="F13" s="8"/>
    </row>
    <row r="14" spans="1:16" ht="13.5" thickBot="1">
      <c r="A14" s="15" t="s">
        <v>23</v>
      </c>
      <c r="B14" s="16"/>
      <c r="C14" s="17"/>
      <c r="D14" s="18">
        <v>99494336.48999998</v>
      </c>
      <c r="E14" s="18">
        <v>117181157.02999997</v>
      </c>
      <c r="F14" s="8"/>
    </row>
    <row r="15" spans="1:16">
      <c r="A15" s="19" t="s">
        <v>24</v>
      </c>
      <c r="B15" s="76"/>
      <c r="C15" s="21" t="s">
        <v>25</v>
      </c>
      <c r="D15" s="22">
        <v>926079.14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13610946.220000001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1921219.25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277461.27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951114.66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0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17686820.539999999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117181157.02999997</v>
      </c>
      <c r="E24" s="18">
        <v>117181157.02999997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3781073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1446522.25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0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26775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550.48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0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1424712.95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8811401.5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2499255.5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1176550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5680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299420.2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10139706.16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9780927.5999999996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638928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19238980.079999998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72044.490000000005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1189950.6599999999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5848941.9000000004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773246.39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0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0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0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0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38195.919999999998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1730485.26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0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68923347.340000004</v>
      </c>
      <c r="E62" s="82"/>
    </row>
    <row r="63" spans="1:6" ht="13.5" thickBot="1">
      <c r="A63" s="15" t="s">
        <v>114</v>
      </c>
      <c r="B63" s="16"/>
      <c r="C63" s="17"/>
      <c r="D63" s="18">
        <v>186104504.36999997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154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84201844.449999988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9279537.8800000008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1162962.44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4578794.58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40396.639999999999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230800.5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14537025.360000001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1921219.25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277461.27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951114.66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0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117181157.02999997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117181157.02999997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99494336.48999998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17686820.539999999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117181157.02999997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5848941.9000000004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123030098.92999998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tr">
        <f>'[4]Contact Information'!$C$5</f>
        <v>NORTH FLORIDA COLLEGE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tr">
        <f>'[4]Contact Information'!C3</f>
        <v>2020.v02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tr">
        <f>'[4]Accounts by GL'!B185</f>
        <v>Tuition-Advanced &amp; Professional - Baccalaureate</v>
      </c>
      <c r="B6" s="76"/>
      <c r="C6" s="77" t="str">
        <f>'[4]Accounts by GL'!C185</f>
        <v>40101</v>
      </c>
      <c r="D6" s="78">
        <f>'[4]Accounts by GL'!M185</f>
        <v>79857.3</v>
      </c>
      <c r="E6" s="79">
        <f t="shared" ref="E6:E13" si="0">D6+D15</f>
        <v>105897.52</v>
      </c>
      <c r="F6" s="8"/>
    </row>
    <row r="7" spans="1:16">
      <c r="A7" s="75" t="str">
        <f>'[4]Accounts by GL'!B186</f>
        <v>Tuition-Advanced &amp; Professional</v>
      </c>
      <c r="B7" s="76"/>
      <c r="C7" s="77" t="str">
        <f>'[4]Accounts by GL'!C186</f>
        <v>40110</v>
      </c>
      <c r="D7" s="78">
        <f>'[4]Accounts by GL'!M186</f>
        <v>811796.58</v>
      </c>
      <c r="E7" s="79">
        <f t="shared" si="0"/>
        <v>902312.58</v>
      </c>
      <c r="F7" s="8"/>
    </row>
    <row r="8" spans="1:16">
      <c r="A8" s="75" t="str">
        <f>'[4]Accounts by GL'!B187</f>
        <v>Tuition-Postsecondary Vocational</v>
      </c>
      <c r="B8" s="76"/>
      <c r="C8" s="77" t="str">
        <f>'[4]Accounts by GL'!C187</f>
        <v>40120</v>
      </c>
      <c r="D8" s="78">
        <f>'[4]Accounts by GL'!M187</f>
        <v>348052.08</v>
      </c>
      <c r="E8" s="79">
        <f t="shared" si="0"/>
        <v>454984.08</v>
      </c>
      <c r="F8" s="8"/>
    </row>
    <row r="9" spans="1:16">
      <c r="A9" s="75" t="str">
        <f>'[4]Accounts by GL'!B188</f>
        <v>Tuition-Career and Applied Technology (Formerly PSAV)</v>
      </c>
      <c r="B9" s="76"/>
      <c r="C9" s="77" t="str">
        <f>'[4]Accounts by GL'!C188</f>
        <v>40130</v>
      </c>
      <c r="D9" s="78">
        <f>'[4]Accounts by GL'!M188</f>
        <v>229957.12</v>
      </c>
      <c r="E9" s="79">
        <f t="shared" si="0"/>
        <v>229957.12</v>
      </c>
      <c r="F9" s="8"/>
    </row>
    <row r="10" spans="1:16">
      <c r="A10" s="75" t="str">
        <f>'[4]Accounts by GL'!B189</f>
        <v>Tuition-Developmental Education</v>
      </c>
      <c r="B10" s="76"/>
      <c r="C10" s="77" t="str">
        <f>'[4]Accounts by GL'!C189</f>
        <v>40150</v>
      </c>
      <c r="D10" s="78">
        <f>'[4]Accounts by GL'!M189</f>
        <v>18717.330000000002</v>
      </c>
      <c r="E10" s="79">
        <f t="shared" si="0"/>
        <v>26469.33</v>
      </c>
      <c r="F10" s="8"/>
    </row>
    <row r="11" spans="1:16">
      <c r="A11" s="75" t="str">
        <f>'[4]Accounts by GL'!B190</f>
        <v>Tuition-EPI</v>
      </c>
      <c r="B11" s="76"/>
      <c r="C11" s="77" t="str">
        <f>'[4]Accounts by GL'!C190</f>
        <v>40160</v>
      </c>
      <c r="D11" s="78">
        <f>'[4]Accounts by GL'!M190</f>
        <v>0</v>
      </c>
      <c r="E11" s="79">
        <f t="shared" si="0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tr">
        <f>'[4]Accounts by GL'!B191</f>
        <v>Tuition-Vocational Preparatory</v>
      </c>
      <c r="B12" s="76"/>
      <c r="C12" s="77" t="str">
        <f>'[4]Accounts by GL'!C191</f>
        <v>40180</v>
      </c>
      <c r="D12" s="78">
        <f>'[4]Accounts by GL'!M191</f>
        <v>0</v>
      </c>
      <c r="E12" s="79">
        <f t="shared" si="0"/>
        <v>0</v>
      </c>
      <c r="F12" s="8"/>
    </row>
    <row r="13" spans="1:16" ht="13.5" thickBot="1">
      <c r="A13" s="75" t="str">
        <f>'[4]Accounts by GL'!B192</f>
        <v>Tuition-Adult General Education (ABE) &amp; Secondary</v>
      </c>
      <c r="B13" s="76"/>
      <c r="C13" s="77" t="str">
        <f>'[4]Accounts by GL'!C192</f>
        <v>40190</v>
      </c>
      <c r="D13" s="78">
        <f>'[4]Accounts by GL'!M192</f>
        <v>0</v>
      </c>
      <c r="E13" s="79">
        <f t="shared" si="0"/>
        <v>0</v>
      </c>
      <c r="F13" s="8"/>
    </row>
    <row r="14" spans="1:16" ht="13.5" thickBot="1">
      <c r="A14" s="15" t="s">
        <v>23</v>
      </c>
      <c r="B14" s="16"/>
      <c r="C14" s="17"/>
      <c r="D14" s="18">
        <f>SUM(D6:D13)</f>
        <v>1488380.4100000001</v>
      </c>
      <c r="E14" s="18">
        <f>SUM(E6:E13)</f>
        <v>1719620.63</v>
      </c>
      <c r="F14" s="8"/>
    </row>
    <row r="15" spans="1:16">
      <c r="A15" s="19" t="str">
        <f>'[4]Accounts by GL'!B193</f>
        <v>Out-of-state Fees-Advanced &amp; Professional - Baccalaureate</v>
      </c>
      <c r="B15" s="76"/>
      <c r="C15" s="21" t="str">
        <f>'[4]Accounts by GL'!C193</f>
        <v>40301</v>
      </c>
      <c r="D15" s="22">
        <f>'[4]Accounts by GL'!M193</f>
        <v>26040.22</v>
      </c>
      <c r="E15" s="80"/>
      <c r="F15" s="8"/>
    </row>
    <row r="16" spans="1:16">
      <c r="A16" s="19" t="str">
        <f>'[4]Accounts by GL'!B194</f>
        <v>Out-of-state Fees-Advanced &amp; Professional</v>
      </c>
      <c r="B16" s="76"/>
      <c r="C16" s="21" t="str">
        <f>'[4]Accounts by GL'!C194</f>
        <v>40310</v>
      </c>
      <c r="D16" s="22">
        <f>'[4]Accounts by GL'!M194</f>
        <v>90516</v>
      </c>
      <c r="E16" s="80"/>
      <c r="F16" s="8"/>
    </row>
    <row r="17" spans="1:6">
      <c r="A17" s="19" t="str">
        <f>'[4]Accounts by GL'!B195</f>
        <v>Out-of-state Fees-Postsecondary Vocational</v>
      </c>
      <c r="B17" s="76"/>
      <c r="C17" s="21" t="str">
        <f>'[4]Accounts by GL'!C195</f>
        <v>40320</v>
      </c>
      <c r="D17" s="22">
        <f>'[4]Accounts by GL'!M195</f>
        <v>106932</v>
      </c>
      <c r="E17" s="80"/>
      <c r="F17" s="8"/>
    </row>
    <row r="18" spans="1:6">
      <c r="A18" s="19" t="str">
        <f>'[4]Accounts by GL'!B196</f>
        <v>Out-of-state Fees-Career and Applied Technology (Formerly PSAV)</v>
      </c>
      <c r="B18" s="76"/>
      <c r="C18" s="21" t="str">
        <f>'[4]Accounts by GL'!C196</f>
        <v>40330</v>
      </c>
      <c r="D18" s="22">
        <f>'[4]Accounts by GL'!M196</f>
        <v>0</v>
      </c>
      <c r="E18" s="80"/>
      <c r="F18" s="8"/>
    </row>
    <row r="19" spans="1:6">
      <c r="A19" s="19" t="str">
        <f>'[4]Accounts by GL'!B197</f>
        <v>Out-of-state Fees-Developmental Education</v>
      </c>
      <c r="B19" s="76"/>
      <c r="C19" s="21" t="str">
        <f>'[4]Accounts by GL'!C197</f>
        <v>40350</v>
      </c>
      <c r="D19" s="22">
        <f>'[4]Accounts by GL'!M197</f>
        <v>7752</v>
      </c>
      <c r="E19" s="80"/>
      <c r="F19" s="8"/>
    </row>
    <row r="20" spans="1:6">
      <c r="A20" s="19" t="str">
        <f>'[4]Accounts by GL'!B198</f>
        <v>Out-of-state Fees-EPI &amp; Alternative Certification Curriculum</v>
      </c>
      <c r="B20" s="76"/>
      <c r="C20" s="21" t="str">
        <f>'[4]Accounts by GL'!C198</f>
        <v>40360</v>
      </c>
      <c r="D20" s="22">
        <f>'[4]Accounts by GL'!M198</f>
        <v>0</v>
      </c>
      <c r="E20" s="80"/>
      <c r="F20" s="8"/>
    </row>
    <row r="21" spans="1:6">
      <c r="A21" s="19" t="str">
        <f>'[4]Accounts by GL'!B199</f>
        <v>Out-of-state Fees-Vocational Preparatory</v>
      </c>
      <c r="B21" s="81"/>
      <c r="C21" s="21" t="str">
        <f>'[4]Accounts by GL'!C199</f>
        <v>40380</v>
      </c>
      <c r="D21" s="22">
        <f>'[4]Accounts by GL'!M199</f>
        <v>0</v>
      </c>
      <c r="E21" s="80"/>
      <c r="F21" s="8"/>
    </row>
    <row r="22" spans="1:6" ht="13.5" thickBot="1">
      <c r="A22" s="19" t="str">
        <f>'[4]Accounts by GL'!B200</f>
        <v>Out-of-state Fees-Adult General Education (ABE) &amp; Secondary</v>
      </c>
      <c r="B22" s="81"/>
      <c r="C22" s="21" t="str">
        <f>'[4]Accounts by GL'!C200</f>
        <v>40390</v>
      </c>
      <c r="D22" s="22">
        <f>'[4]Accounts by GL'!M200</f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f>SUM(D15:D22)</f>
        <v>231240.22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f>D23+D14</f>
        <v>1719620.6300000001</v>
      </c>
      <c r="E24" s="18">
        <f>'[4]Accounts by GL'!M202</f>
        <v>1719620.6300000001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tr">
        <f>'[4]Accounts by GL'!B205</f>
        <v>Tuition - Lifelong Learning</v>
      </c>
      <c r="B27" s="76"/>
      <c r="C27" s="77" t="str">
        <f>'[4]Accounts by GL'!C205</f>
        <v>40210</v>
      </c>
      <c r="D27" s="83">
        <f>'[4]Accounts by GL'!M205</f>
        <v>0</v>
      </c>
      <c r="E27" s="80"/>
      <c r="F27" s="27"/>
    </row>
    <row r="28" spans="1:6">
      <c r="A28" s="75" t="str">
        <f>'[4]Accounts by GL'!B206</f>
        <v>Tuition - Continuing Workforce Fees</v>
      </c>
      <c r="B28" s="76"/>
      <c r="C28" s="77" t="str">
        <f>'[4]Accounts by GL'!C206</f>
        <v>40240</v>
      </c>
      <c r="D28" s="83">
        <f>'[4]Accounts by GL'!M206</f>
        <v>0</v>
      </c>
      <c r="E28" s="80"/>
      <c r="F28" s="27"/>
    </row>
    <row r="29" spans="1:6">
      <c r="A29" s="75" t="str">
        <f>'[4]Accounts by GL'!B207</f>
        <v>Refunded Tuition - Continuing Workforce Fees</v>
      </c>
      <c r="B29" s="76"/>
      <c r="C29" s="77" t="str">
        <f>'[4]Accounts by GL'!C207</f>
        <v>40249</v>
      </c>
      <c r="D29" s="83">
        <f>'[4]Accounts by GL'!M207</f>
        <v>0</v>
      </c>
      <c r="E29" s="80"/>
      <c r="F29" s="27"/>
    </row>
    <row r="30" spans="1:6">
      <c r="A30" s="75" t="str">
        <f>'[4]Accounts by GL'!B208</f>
        <v>Out-of-state - Lifelong Learning</v>
      </c>
      <c r="B30" s="76"/>
      <c r="C30" s="77" t="str">
        <f>'[4]Accounts by GL'!C208</f>
        <v>40250</v>
      </c>
      <c r="D30" s="83">
        <f>'[4]Accounts by GL'!M208</f>
        <v>0</v>
      </c>
      <c r="E30" s="82"/>
      <c r="F30" s="27"/>
    </row>
    <row r="31" spans="1:6">
      <c r="A31" s="75" t="str">
        <f>'[4]Accounts by GL'!B209</f>
        <v>Full Cost of Instruction (Repeat Course Fee)</v>
      </c>
      <c r="B31" s="76"/>
      <c r="C31" s="77" t="str">
        <f>'[4]Accounts by GL'!C209</f>
        <v>40260</v>
      </c>
      <c r="D31" s="83">
        <f>'[4]Accounts by GL'!M209</f>
        <v>0</v>
      </c>
      <c r="E31" s="82"/>
      <c r="F31" s="27"/>
    </row>
    <row r="32" spans="1:6">
      <c r="A32" s="75" t="str">
        <f>'[4]Accounts by GL'!B210</f>
        <v>Full Cost of Instruction (Repeat Course Fee) - A &amp; P</v>
      </c>
      <c r="B32" s="76"/>
      <c r="C32" s="77" t="str">
        <f>'[4]Accounts by GL'!C210</f>
        <v>40261</v>
      </c>
      <c r="D32" s="83">
        <f>'[4]Accounts by GL'!M210</f>
        <v>0</v>
      </c>
      <c r="E32" s="82"/>
      <c r="F32" s="27"/>
    </row>
    <row r="33" spans="1:10">
      <c r="A33" s="75" t="str">
        <f>'[4]Accounts by GL'!B211</f>
        <v>Full Cost of Instruction (Repeat Course Fee) - PSV</v>
      </c>
      <c r="B33" s="76"/>
      <c r="C33" s="77" t="str">
        <f>'[4]Accounts by GL'!C211</f>
        <v>40262</v>
      </c>
      <c r="D33" s="83">
        <f>'[4]Accounts by GL'!M211</f>
        <v>0</v>
      </c>
      <c r="E33" s="82"/>
      <c r="F33" s="27"/>
    </row>
    <row r="34" spans="1:10">
      <c r="A34" s="75" t="str">
        <f>'[4]Accounts by GL'!B212</f>
        <v>Full Cost of Instruction (Repeat Course Fee) - Baccalaureate</v>
      </c>
      <c r="B34" s="76"/>
      <c r="C34" s="77" t="str">
        <f>'[4]Accounts by GL'!C212</f>
        <v>40263</v>
      </c>
      <c r="D34" s="83">
        <f>'[4]Accounts by GL'!M212</f>
        <v>0</v>
      </c>
      <c r="E34" s="82"/>
      <c r="F34" s="27"/>
    </row>
    <row r="35" spans="1:10">
      <c r="A35" s="75" t="str">
        <f>'[4]Accounts by GL'!B213</f>
        <v>Full Cost of Instruction (Repeat Course Fee) - PSAV</v>
      </c>
      <c r="B35" s="76"/>
      <c r="C35" s="77" t="str">
        <f>'[4]Accounts by GL'!C213</f>
        <v>40264</v>
      </c>
      <c r="D35" s="83">
        <f>'[4]Accounts by GL'!M213</f>
        <v>0</v>
      </c>
      <c r="E35" s="82"/>
      <c r="F35" s="27"/>
    </row>
    <row r="36" spans="1:10">
      <c r="A36" s="75" t="str">
        <f>'[4]Accounts by GL'!B214</f>
        <v>Full Cost of Instruction (Repeat Course Fee) - Dev. Ed.</v>
      </c>
      <c r="B36" s="76"/>
      <c r="C36" s="77" t="str">
        <f>'[4]Accounts by GL'!C214</f>
        <v>40265</v>
      </c>
      <c r="D36" s="83">
        <f>'[4]Accounts by GL'!M214</f>
        <v>0</v>
      </c>
      <c r="E36" s="82"/>
      <c r="F36" s="27"/>
    </row>
    <row r="37" spans="1:10">
      <c r="A37" s="75" t="str">
        <f>'[4]Accounts by GL'!B215</f>
        <v>Full Cost of Instruction (Repeat Course Fee) - EPI</v>
      </c>
      <c r="B37" s="76"/>
      <c r="C37" s="77" t="str">
        <f>'[4]Accounts by GL'!C215</f>
        <v>40266</v>
      </c>
      <c r="D37" s="83">
        <f>'[4]Accounts by GL'!M215</f>
        <v>0</v>
      </c>
      <c r="E37" s="82"/>
      <c r="F37" s="27"/>
    </row>
    <row r="38" spans="1:10">
      <c r="A38" s="75" t="str">
        <f>'[4]Accounts by GL'!B216</f>
        <v>Refunded Tuition-Full Cost of Instruction (Repeat Course Fee)</v>
      </c>
      <c r="B38" s="76"/>
      <c r="C38" s="77" t="str">
        <f>'[4]Accounts by GL'!C216</f>
        <v>40269</v>
      </c>
      <c r="D38" s="83">
        <f>'[4]Accounts by GL'!M216</f>
        <v>0</v>
      </c>
      <c r="E38" s="82"/>
      <c r="F38" s="27"/>
    </row>
    <row r="39" spans="1:10">
      <c r="A39" s="75" t="str">
        <f>'[4]Accounts by GL'!B217</f>
        <v>Tuition - Self-supporting</v>
      </c>
      <c r="B39" s="76"/>
      <c r="C39" s="77" t="str">
        <f>'[4]Accounts by GL'!C217</f>
        <v>40270</v>
      </c>
      <c r="D39" s="83">
        <f>'[4]Accounts by GL'!M217</f>
        <v>24581</v>
      </c>
      <c r="E39" s="82"/>
      <c r="F39" s="116"/>
      <c r="G39" s="8"/>
    </row>
    <row r="40" spans="1:10">
      <c r="A40" s="75" t="str">
        <f>'[4]Accounts by GL'!B218</f>
        <v>Laboratory Fees</v>
      </c>
      <c r="B40" s="76"/>
      <c r="C40" s="77" t="str">
        <f>'[4]Accounts by GL'!C218</f>
        <v>40400</v>
      </c>
      <c r="D40" s="83">
        <f>'[4]Accounts by GL'!M218</f>
        <v>153405.9</v>
      </c>
      <c r="E40" s="82"/>
      <c r="F40" s="116"/>
    </row>
    <row r="41" spans="1:10">
      <c r="A41" s="75" t="str">
        <f>'[4]Accounts by GL'!B219</f>
        <v>Distance Learning Course User Fee</v>
      </c>
      <c r="B41" s="76"/>
      <c r="C41" s="77" t="str">
        <f>'[4]Accounts by GL'!C219</f>
        <v>40450</v>
      </c>
      <c r="D41" s="83">
        <f>'[4]Accounts by GL'!M219</f>
        <v>0</v>
      </c>
      <c r="E41" s="82"/>
      <c r="F41" s="115"/>
    </row>
    <row r="42" spans="1:10">
      <c r="A42" s="75" t="str">
        <f>'[4]Accounts by GL'!B220</f>
        <v>Application Fees</v>
      </c>
      <c r="B42" s="76"/>
      <c r="C42" s="77" t="str">
        <f>'[4]Accounts by GL'!C220</f>
        <v>40500</v>
      </c>
      <c r="D42" s="83">
        <f>'[4]Accounts by GL'!M220</f>
        <v>16370</v>
      </c>
      <c r="E42" s="82"/>
      <c r="F42" s="116"/>
    </row>
    <row r="43" spans="1:10">
      <c r="A43" s="75" t="str">
        <f>'[4]Accounts by GL'!B221</f>
        <v>Graduation Fees</v>
      </c>
      <c r="B43" s="76"/>
      <c r="C43" s="77" t="str">
        <f>'[4]Accounts by GL'!C221</f>
        <v>40600</v>
      </c>
      <c r="D43" s="83">
        <f>'[4]Accounts by GL'!M221</f>
        <v>0</v>
      </c>
      <c r="E43" s="82"/>
      <c r="F43" s="27"/>
    </row>
    <row r="44" spans="1:10">
      <c r="A44" s="75" t="str">
        <f>'[4]Accounts by GL'!B222</f>
        <v>Transcripts Fees</v>
      </c>
      <c r="B44" s="76"/>
      <c r="C44" s="77" t="str">
        <f>'[4]Accounts by GL'!C222</f>
        <v>40700</v>
      </c>
      <c r="D44" s="83">
        <f>'[4]Accounts by GL'!M222</f>
        <v>1850.25</v>
      </c>
      <c r="E44" s="82"/>
      <c r="F44" s="27"/>
      <c r="J44" s="8"/>
    </row>
    <row r="45" spans="1:10">
      <c r="A45" s="75" t="str">
        <f>'[4]Accounts by GL'!B223</f>
        <v>Financial Aid Fund Fees</v>
      </c>
      <c r="B45" s="76"/>
      <c r="C45" s="77" t="str">
        <f>'[4]Accounts by GL'!C223</f>
        <v>40800</v>
      </c>
      <c r="D45" s="83">
        <f>'[4]Accounts by GL'!M223</f>
        <v>117736.61</v>
      </c>
      <c r="E45" s="82"/>
      <c r="F45" s="27"/>
    </row>
    <row r="46" spans="1:10">
      <c r="A46" s="75" t="str">
        <f>'[4]Accounts by GL'!B224</f>
        <v>Student Activities &amp; Service Fees</v>
      </c>
      <c r="B46" s="76"/>
      <c r="C46" s="77" t="str">
        <f>'[4]Accounts by GL'!C224</f>
        <v>40850</v>
      </c>
      <c r="D46" s="83">
        <f>'[4]Accounts by GL'!M224</f>
        <v>89620.73</v>
      </c>
      <c r="E46" s="82"/>
      <c r="F46" s="27"/>
    </row>
    <row r="47" spans="1:10">
      <c r="A47" s="75" t="str">
        <f>'[4]Accounts by GL'!B225</f>
        <v>Student Activities &amp; Service Fees - Baccalaureate</v>
      </c>
      <c r="B47" s="76"/>
      <c r="C47" s="77" t="str">
        <f>'[4]Accounts by GL'!C225</f>
        <v>40854</v>
      </c>
      <c r="D47" s="83">
        <f>'[4]Accounts by GL'!M225</f>
        <v>0</v>
      </c>
      <c r="E47" s="82"/>
      <c r="F47" s="27"/>
    </row>
    <row r="48" spans="1:10">
      <c r="A48" s="75" t="str">
        <f>'[4]Accounts by GL'!B226</f>
        <v>CIF - A &amp; P, PSV, EPI, College Prep</v>
      </c>
      <c r="B48" s="76"/>
      <c r="C48" s="77" t="str">
        <f>'[4]Accounts by GL'!C226</f>
        <v>40860</v>
      </c>
      <c r="D48" s="83">
        <f>'[4]Accounts by GL'!M226</f>
        <v>138361.29</v>
      </c>
      <c r="E48" s="82"/>
      <c r="F48" s="27"/>
    </row>
    <row r="49" spans="1:6">
      <c r="A49" s="75" t="str">
        <f>'[4]Accounts by GL'!B227</f>
        <v>CIF - PSAV</v>
      </c>
      <c r="B49" s="76"/>
      <c r="C49" s="77" t="str">
        <f>'[4]Accounts by GL'!C227</f>
        <v>40861</v>
      </c>
      <c r="D49" s="83">
        <f>'[4]Accounts by GL'!M227</f>
        <v>8669.23</v>
      </c>
      <c r="E49" s="82"/>
      <c r="F49" s="27"/>
    </row>
    <row r="50" spans="1:6">
      <c r="A50" s="75" t="str">
        <f>'[4]Accounts by GL'!B228</f>
        <v>CIF - Baccalaureate</v>
      </c>
      <c r="B50" s="76"/>
      <c r="C50" s="77" t="str">
        <f>'[4]Accounts by GL'!C228</f>
        <v>40864</v>
      </c>
      <c r="D50" s="83">
        <f>'[4]Accounts by GL'!M228</f>
        <v>5832.5</v>
      </c>
      <c r="E50" s="82"/>
      <c r="F50" s="27"/>
    </row>
    <row r="51" spans="1:6">
      <c r="A51" s="75" t="str">
        <f>'[4]Accounts by GL'!B229</f>
        <v>Technology Fee</v>
      </c>
      <c r="B51" s="76"/>
      <c r="C51" s="77" t="str">
        <f>'[4]Accounts by GL'!C229</f>
        <v>40870</v>
      </c>
      <c r="D51" s="83">
        <f>'[4]Accounts by GL'!M229</f>
        <v>82968.97</v>
      </c>
      <c r="E51" s="82"/>
      <c r="F51" s="27"/>
    </row>
    <row r="52" spans="1:6">
      <c r="A52" s="75" t="str">
        <f>'[4]Accounts by GL'!B230</f>
        <v>Other Student Fees</v>
      </c>
      <c r="B52" s="76"/>
      <c r="C52" s="77" t="str">
        <f>'[4]Accounts by GL'!C230</f>
        <v>40900</v>
      </c>
      <c r="D52" s="83">
        <f>'[4]Accounts by GL'!M230</f>
        <v>39633.96</v>
      </c>
      <c r="E52" s="82"/>
      <c r="F52" s="27"/>
    </row>
    <row r="53" spans="1:6">
      <c r="A53" s="75" t="str">
        <f>'[4]Accounts by GL'!B231</f>
        <v>Late Fees</v>
      </c>
      <c r="B53" s="76"/>
      <c r="C53" s="77" t="str">
        <f>'[4]Accounts by GL'!C231</f>
        <v>40910</v>
      </c>
      <c r="D53" s="83">
        <f>'[4]Accounts by GL'!M231</f>
        <v>16740</v>
      </c>
      <c r="E53" s="82"/>
      <c r="F53" s="27"/>
    </row>
    <row r="54" spans="1:6">
      <c r="A54" s="75" t="str">
        <f>'[4]Accounts by GL'!B232</f>
        <v>Testing Fees</v>
      </c>
      <c r="B54" s="76"/>
      <c r="C54" s="77" t="str">
        <f>'[4]Accounts by GL'!C232</f>
        <v>40920</v>
      </c>
      <c r="D54" s="83">
        <f>'[4]Accounts by GL'!M232</f>
        <v>16137</v>
      </c>
      <c r="E54" s="82"/>
      <c r="F54" s="27"/>
    </row>
    <row r="55" spans="1:6">
      <c r="A55" s="75" t="str">
        <f>'[4]Accounts by GL'!B233</f>
        <v>Student Insurance Fees</v>
      </c>
      <c r="B55" s="76"/>
      <c r="C55" s="77" t="str">
        <f>'[4]Accounts by GL'!C233</f>
        <v>40930</v>
      </c>
      <c r="D55" s="83">
        <f>'[4]Accounts by GL'!M233</f>
        <v>0</v>
      </c>
      <c r="E55" s="82"/>
      <c r="F55" s="27"/>
    </row>
    <row r="56" spans="1:6">
      <c r="A56" s="75" t="str">
        <f>'[4]Accounts by GL'!B234</f>
        <v>Safety &amp; Security Fees</v>
      </c>
      <c r="B56" s="76"/>
      <c r="C56" s="77" t="str">
        <f>'[4]Accounts by GL'!C234</f>
        <v>40940</v>
      </c>
      <c r="D56" s="83">
        <f>'[4]Accounts by GL'!M234</f>
        <v>0</v>
      </c>
      <c r="E56" s="82"/>
      <c r="F56" s="27"/>
    </row>
    <row r="57" spans="1:6">
      <c r="A57" s="75" t="str">
        <f>'[4]Accounts by GL'!B235</f>
        <v>Picture Identification Card Fees</v>
      </c>
      <c r="B57" s="76"/>
      <c r="C57" s="77" t="str">
        <f>'[4]Accounts by GL'!C235</f>
        <v>40950</v>
      </c>
      <c r="D57" s="83">
        <f>'[4]Accounts by GL'!M235</f>
        <v>0</v>
      </c>
      <c r="E57" s="82"/>
      <c r="F57" s="27"/>
    </row>
    <row r="58" spans="1:6">
      <c r="A58" s="75" t="str">
        <f>'[4]Accounts by GL'!B236</f>
        <v>Parking Fees</v>
      </c>
      <c r="B58" s="76"/>
      <c r="C58" s="77" t="str">
        <f>'[4]Accounts by GL'!C236</f>
        <v>40960</v>
      </c>
      <c r="D58" s="83">
        <f>'[4]Accounts by GL'!M236</f>
        <v>0</v>
      </c>
      <c r="E58" s="82"/>
      <c r="F58" s="27"/>
    </row>
    <row r="59" spans="1:6">
      <c r="A59" s="75" t="str">
        <f>'[4]Accounts by GL'!B237</f>
        <v>Library Fees</v>
      </c>
      <c r="B59" s="76"/>
      <c r="C59" s="77" t="str">
        <f>'[4]Accounts by GL'!C237</f>
        <v>40970</v>
      </c>
      <c r="D59" s="83">
        <f>'[4]Accounts by GL'!M237</f>
        <v>0</v>
      </c>
      <c r="E59" s="82"/>
      <c r="F59" s="27"/>
    </row>
    <row r="60" spans="1:6">
      <c r="A60" s="75" t="str">
        <f>'[4]Accounts by GL'!B238</f>
        <v>Contract Course Fees</v>
      </c>
      <c r="B60" s="76"/>
      <c r="C60" s="77" t="str">
        <f>'[4]Accounts by GL'!C238</f>
        <v>40990</v>
      </c>
      <c r="D60" s="83">
        <f>'[4]Accounts by GL'!M238</f>
        <v>0</v>
      </c>
      <c r="E60" s="82"/>
      <c r="F60" s="27"/>
    </row>
    <row r="61" spans="1:6" ht="13.5" thickBot="1">
      <c r="A61" s="75" t="str">
        <f>'[4]Accounts by GL'!B239</f>
        <v>Residual Student Fees</v>
      </c>
      <c r="B61" s="76"/>
      <c r="C61" s="77" t="str">
        <f>'[4]Accounts by GL'!C239</f>
        <v>40991</v>
      </c>
      <c r="D61" s="83">
        <f>'[4]Accounts by GL'!M239</f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f>SUM(D27:D61)</f>
        <v>711907.44</v>
      </c>
      <c r="E62" s="82"/>
    </row>
    <row r="63" spans="1:6" ht="13.5" thickBot="1">
      <c r="A63" s="15" t="s">
        <v>114</v>
      </c>
      <c r="B63" s="16"/>
      <c r="C63" s="17"/>
      <c r="D63" s="18">
        <f>D24+D62</f>
        <v>2431528.0700000003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tr">
        <f>B1</f>
        <v>NORTH FLORIDA COLLEGE</v>
      </c>
      <c r="C65" s="132"/>
      <c r="D65" s="132"/>
      <c r="E65" s="31"/>
    </row>
    <row r="66" spans="1:5" ht="13.5" thickBot="1">
      <c r="A66" s="133"/>
      <c r="B66" s="119" t="str">
        <f>A3</f>
        <v xml:space="preserve">2019-2020 FEES 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f>'[4]Accounts by GL'!D185+'[4]Accounts by GL'!D186</f>
        <v>891653.88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f>'[4]Accounts by GL'!D187</f>
        <v>348052.08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f>'[4]Accounts by GL'!D188</f>
        <v>229957.12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f>'[4]Accounts by GL'!D189</f>
        <v>18717.330000000002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f>'[4]Accounts by GL'!D190</f>
        <v>0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f>'[4]Accounts by GL'!D191</f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f>'[4]Accounts by GL'!D192</f>
        <v>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f>'[4]Accounts by GL'!D193+'[4]Accounts by GL'!D194</f>
        <v>116556.22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f>'[4]Accounts by GL'!D195</f>
        <v>106932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f>'[4]Accounts by GL'!D196</f>
        <v>0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f>'[4]Accounts by GL'!D197</f>
        <v>7752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f>'[4]Accounts by GL'!D198</f>
        <v>0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f>'[4]Accounts by GL'!D199</f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f>'[4]Accounts by GL'!D200</f>
        <v>0</v>
      </c>
      <c r="E83" s="30"/>
    </row>
    <row r="84" spans="1:5" ht="13.5" thickBot="1">
      <c r="A84" s="15" t="s">
        <v>128</v>
      </c>
      <c r="B84" s="16"/>
      <c r="C84" s="17"/>
      <c r="D84" s="18">
        <f>SUM(D70:D83)</f>
        <v>1719620.6300000001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f>'[4]Accounts by GL'!E185+'[4]Accounts by GL'!E186</f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f>'[4]Accounts by GL'!E193+'[4]Accounts by GL'!E194</f>
        <v>0</v>
      </c>
      <c r="E88" s="30"/>
    </row>
    <row r="89" spans="1:5" ht="13.5" thickBot="1">
      <c r="A89" s="15" t="s">
        <v>130</v>
      </c>
      <c r="B89" s="16"/>
      <c r="C89" s="17"/>
      <c r="D89" s="18">
        <f>SUM(D87:D88)</f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f>+D84+D89</f>
        <v>1719620.6300000001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f>SUM(D6:D13)</f>
        <v>1488380.4100000001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f>SUM(D15:D22)</f>
        <v>231240.22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f>D94+D96</f>
        <v>1719620.6300000001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f>D51</f>
        <v>82968.97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f>D98+D100</f>
        <v>1802589.6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155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1024129.8</v>
      </c>
      <c r="E6" s="79">
        <v>1043805.04</v>
      </c>
      <c r="F6" s="8"/>
    </row>
    <row r="7" spans="1:16">
      <c r="A7" s="75" t="s">
        <v>9</v>
      </c>
      <c r="B7" s="76"/>
      <c r="C7" s="77" t="s">
        <v>10</v>
      </c>
      <c r="D7" s="78">
        <v>5070592.8099999996</v>
      </c>
      <c r="E7" s="79">
        <v>5294247.6099999994</v>
      </c>
      <c r="F7" s="8"/>
    </row>
    <row r="8" spans="1:16">
      <c r="A8" s="75" t="s">
        <v>11</v>
      </c>
      <c r="B8" s="76"/>
      <c r="C8" s="77" t="s">
        <v>12</v>
      </c>
      <c r="D8" s="78">
        <v>1273049.29</v>
      </c>
      <c r="E8" s="79">
        <v>1325544.26</v>
      </c>
      <c r="F8" s="8"/>
    </row>
    <row r="9" spans="1:16">
      <c r="A9" s="75" t="s">
        <v>137</v>
      </c>
      <c r="B9" s="76"/>
      <c r="C9" s="77" t="s">
        <v>14</v>
      </c>
      <c r="D9" s="78">
        <v>345739.16</v>
      </c>
      <c r="E9" s="79">
        <v>366566.11</v>
      </c>
      <c r="F9" s="8"/>
    </row>
    <row r="10" spans="1:16">
      <c r="A10" s="75" t="s">
        <v>15</v>
      </c>
      <c r="B10" s="76"/>
      <c r="C10" s="77" t="s">
        <v>16</v>
      </c>
      <c r="D10" s="78">
        <v>177919.77999999997</v>
      </c>
      <c r="E10" s="79">
        <v>194624.35999999996</v>
      </c>
      <c r="F10" s="8"/>
    </row>
    <row r="11" spans="1:16">
      <c r="A11" s="75" t="s">
        <v>17</v>
      </c>
      <c r="B11" s="76"/>
      <c r="C11" s="77" t="s">
        <v>18</v>
      </c>
      <c r="D11" s="78">
        <v>0</v>
      </c>
      <c r="E11" s="79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0</v>
      </c>
      <c r="E13" s="79">
        <v>29430</v>
      </c>
      <c r="F13" s="8"/>
    </row>
    <row r="14" spans="1:16" ht="13.5" thickBot="1">
      <c r="A14" s="15" t="s">
        <v>23</v>
      </c>
      <c r="B14" s="16"/>
      <c r="C14" s="17"/>
      <c r="D14" s="18">
        <v>7891430.8399999999</v>
      </c>
      <c r="E14" s="18">
        <v>8254217.3799999999</v>
      </c>
      <c r="F14" s="8"/>
    </row>
    <row r="15" spans="1:16">
      <c r="A15" s="19" t="s">
        <v>24</v>
      </c>
      <c r="B15" s="76"/>
      <c r="C15" s="21" t="s">
        <v>25</v>
      </c>
      <c r="D15" s="22">
        <v>19675.239999999998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223654.80000000002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52494.970000000008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20826.95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16704.579999999998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0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29430</v>
      </c>
      <c r="E22" s="82"/>
      <c r="F22" s="8"/>
    </row>
    <row r="23" spans="1:6" ht="13.5" thickBot="1">
      <c r="A23" s="15" t="s">
        <v>40</v>
      </c>
      <c r="B23" s="16"/>
      <c r="C23" s="17"/>
      <c r="D23" s="18">
        <v>362786.54000000004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8254217.3799999999</v>
      </c>
      <c r="E24" s="18">
        <v>8254217.3799999999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0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0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0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0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0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97164.85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786141.31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676205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0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0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73320.97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395333.63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75490.509999999995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0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1049633.92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20669.96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168486.14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377175.18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197684.5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125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87308.1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0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0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0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0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0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4004739.0700000003</v>
      </c>
      <c r="E62" s="82"/>
    </row>
    <row r="63" spans="1:6" ht="13.5" thickBot="1">
      <c r="A63" s="15" t="s">
        <v>114</v>
      </c>
      <c r="B63" s="16"/>
      <c r="C63" s="17"/>
      <c r="D63" s="18">
        <v>12258956.449999999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155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6094722.6099999994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1273049.29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345739.16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177919.77999999997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0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243330.04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52494.970000000008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20826.95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16704.579999999998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0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29430</v>
      </c>
      <c r="E83" s="30"/>
    </row>
    <row r="84" spans="1:5" ht="13.5" thickBot="1">
      <c r="A84" s="15" t="s">
        <v>128</v>
      </c>
      <c r="B84" s="16"/>
      <c r="C84" s="17"/>
      <c r="D84" s="18">
        <v>8254217.3799999999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8254217.3799999999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7891430.8399999999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362786.54000000004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8254217.3799999999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377175.18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8631392.5600000005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156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2664755.4900000002</v>
      </c>
      <c r="E6" s="79">
        <v>3017620.74</v>
      </c>
      <c r="F6" s="8"/>
    </row>
    <row r="7" spans="1:16">
      <c r="A7" s="75" t="s">
        <v>9</v>
      </c>
      <c r="B7" s="76"/>
      <c r="C7" s="77" t="s">
        <v>10</v>
      </c>
      <c r="D7" s="78">
        <v>35913542.710000001</v>
      </c>
      <c r="E7" s="79">
        <v>40988171.200000003</v>
      </c>
      <c r="F7" s="8"/>
    </row>
    <row r="8" spans="1:16">
      <c r="A8" s="75" t="s">
        <v>11</v>
      </c>
      <c r="B8" s="76"/>
      <c r="C8" s="77" t="s">
        <v>12</v>
      </c>
      <c r="D8" s="78">
        <v>3617018.16</v>
      </c>
      <c r="E8" s="79">
        <v>3961072.8600000003</v>
      </c>
      <c r="F8" s="8"/>
    </row>
    <row r="9" spans="1:16">
      <c r="A9" s="75" t="s">
        <v>137</v>
      </c>
      <c r="B9" s="76"/>
      <c r="C9" s="77" t="s">
        <v>14</v>
      </c>
      <c r="D9" s="78">
        <v>1953781.35</v>
      </c>
      <c r="E9" s="79">
        <v>2098303.17</v>
      </c>
      <c r="F9" s="8"/>
    </row>
    <row r="10" spans="1:16">
      <c r="A10" s="75" t="s">
        <v>15</v>
      </c>
      <c r="B10" s="76"/>
      <c r="C10" s="77" t="s">
        <v>16</v>
      </c>
      <c r="D10" s="78">
        <v>1612089.36</v>
      </c>
      <c r="E10" s="79">
        <v>1885588.53</v>
      </c>
      <c r="F10" s="8"/>
    </row>
    <row r="11" spans="1:16">
      <c r="A11" s="75" t="s">
        <v>17</v>
      </c>
      <c r="B11" s="76"/>
      <c r="C11" s="77" t="s">
        <v>18</v>
      </c>
      <c r="D11" s="78">
        <v>53382.48</v>
      </c>
      <c r="E11" s="79">
        <v>53382.48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0</v>
      </c>
      <c r="E13" s="79">
        <v>0</v>
      </c>
      <c r="F13" s="8"/>
    </row>
    <row r="14" spans="1:16" ht="13.5" thickBot="1">
      <c r="A14" s="15" t="s">
        <v>23</v>
      </c>
      <c r="B14" s="16"/>
      <c r="C14" s="17"/>
      <c r="D14" s="18">
        <v>45814569.549999997</v>
      </c>
      <c r="E14" s="18">
        <v>52004138.980000004</v>
      </c>
      <c r="F14" s="8"/>
    </row>
    <row r="15" spans="1:16">
      <c r="A15" s="19" t="s">
        <v>24</v>
      </c>
      <c r="B15" s="76"/>
      <c r="C15" s="21" t="s">
        <v>25</v>
      </c>
      <c r="D15" s="22">
        <v>352865.25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5074628.49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344054.7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144521.82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273499.17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0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6189569.4300000006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52004138.979999997</v>
      </c>
      <c r="E24" s="18">
        <v>52004138.980000004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1071451.08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1146298.1499999999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0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0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0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0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124804.12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1363355.56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2507950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457272.47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515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74810.78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2681643.87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3095079.56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266504.58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6007465.2999999998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99034.41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368693.7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2573453.62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13972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0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214069.01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49147.39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-73.5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387745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270385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367.45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22773944.550000004</v>
      </c>
      <c r="E62" s="82"/>
    </row>
    <row r="63" spans="1:6" ht="13.5" thickBot="1">
      <c r="A63" s="15" t="s">
        <v>114</v>
      </c>
      <c r="B63" s="16"/>
      <c r="C63" s="17"/>
      <c r="D63" s="18">
        <v>74778083.530000001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156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38578298.200000003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3617018.16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1953781.35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1612089.36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53382.48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5427493.7400000002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344054.7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144521.82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273499.17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0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52004138.980000004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52004138.980000004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45814569.549999997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6189569.4300000006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52004138.979999997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2573453.62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54577592.599999994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tr">
        <f>'[5]Contact Information'!$C$5</f>
        <v>PASCO-HERNANDO STATE COLLEGE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tr">
        <f>'[5]Contact Information'!C3</f>
        <v>2020.v02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tr">
        <f>'[5]Accounts by GL'!B185</f>
        <v>Tuition-Advanced &amp; Professional - Baccalaureate</v>
      </c>
      <c r="B6" s="76"/>
      <c r="C6" s="77" t="str">
        <f>'[5]Accounts by GL'!C185</f>
        <v>40101</v>
      </c>
      <c r="D6" s="78">
        <f>'[5]Accounts by GL'!M185</f>
        <v>1085469.6200000001</v>
      </c>
      <c r="E6" s="79">
        <f t="shared" ref="E6:E13" si="0">D6+D15</f>
        <v>1085469.6200000001</v>
      </c>
      <c r="F6" s="8"/>
    </row>
    <row r="7" spans="1:16">
      <c r="A7" s="75" t="str">
        <f>'[5]Accounts by GL'!B186</f>
        <v>Tuition-Advanced &amp; Professional</v>
      </c>
      <c r="B7" s="76"/>
      <c r="C7" s="77" t="str">
        <f>'[5]Accounts by GL'!C186</f>
        <v>40110</v>
      </c>
      <c r="D7" s="78">
        <f>'[5]Accounts by GL'!M186</f>
        <v>8308477.1500000004</v>
      </c>
      <c r="E7" s="79">
        <f t="shared" si="0"/>
        <v>8558088.370000001</v>
      </c>
      <c r="F7" s="8"/>
    </row>
    <row r="8" spans="1:16">
      <c r="A8" s="75" t="str">
        <f>'[5]Accounts by GL'!B187</f>
        <v>Tuition-Postsecondary Vocational</v>
      </c>
      <c r="B8" s="76"/>
      <c r="C8" s="77" t="str">
        <f>'[5]Accounts by GL'!C187</f>
        <v>40120</v>
      </c>
      <c r="D8" s="78">
        <f>'[5]Accounts by GL'!M187</f>
        <v>4299204.4399999995</v>
      </c>
      <c r="E8" s="79">
        <f t="shared" si="0"/>
        <v>4434220.22</v>
      </c>
      <c r="F8" s="8"/>
    </row>
    <row r="9" spans="1:16">
      <c r="A9" s="75" t="str">
        <f>'[5]Accounts by GL'!B188</f>
        <v>Tuition-Career and Applied Technology (Formerly PSAV)</v>
      </c>
      <c r="B9" s="76"/>
      <c r="C9" s="77" t="str">
        <f>'[5]Accounts by GL'!C188</f>
        <v>40130</v>
      </c>
      <c r="D9" s="78">
        <f>'[5]Accounts by GL'!M188</f>
        <v>548587.58000000007</v>
      </c>
      <c r="E9" s="79">
        <f t="shared" si="0"/>
        <v>591099.63000000012</v>
      </c>
      <c r="F9" s="8"/>
    </row>
    <row r="10" spans="1:16">
      <c r="A10" s="75" t="str">
        <f>'[5]Accounts by GL'!B189</f>
        <v>Tuition-Developmental Education</v>
      </c>
      <c r="B10" s="76"/>
      <c r="C10" s="77" t="str">
        <f>'[5]Accounts by GL'!C189</f>
        <v>40150</v>
      </c>
      <c r="D10" s="78">
        <f>'[5]Accounts by GL'!M189</f>
        <v>425880.46</v>
      </c>
      <c r="E10" s="79">
        <f t="shared" si="0"/>
        <v>471913.48000000004</v>
      </c>
      <c r="F10" s="8"/>
    </row>
    <row r="11" spans="1:16">
      <c r="A11" s="75" t="str">
        <f>'[5]Accounts by GL'!B190</f>
        <v>Tuition-EPI</v>
      </c>
      <c r="B11" s="76"/>
      <c r="C11" s="77" t="str">
        <f>'[5]Accounts by GL'!C190</f>
        <v>40160</v>
      </c>
      <c r="D11" s="78">
        <f>'[5]Accounts by GL'!M190</f>
        <v>41347.800000000003</v>
      </c>
      <c r="E11" s="79">
        <f t="shared" si="0"/>
        <v>41347.800000000003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tr">
        <f>'[5]Accounts by GL'!B191</f>
        <v>Tuition-Vocational Preparatory</v>
      </c>
      <c r="B12" s="76"/>
      <c r="C12" s="77" t="str">
        <f>'[5]Accounts by GL'!C191</f>
        <v>40180</v>
      </c>
      <c r="D12" s="78">
        <f>'[5]Accounts by GL'!M191</f>
        <v>0</v>
      </c>
      <c r="E12" s="79">
        <f t="shared" si="0"/>
        <v>0</v>
      </c>
      <c r="F12" s="8"/>
    </row>
    <row r="13" spans="1:16" ht="13.5" thickBot="1">
      <c r="A13" s="75" t="str">
        <f>'[5]Accounts by GL'!B192</f>
        <v>Tuition-Adult General Education (ABE) &amp; Secondary</v>
      </c>
      <c r="B13" s="76"/>
      <c r="C13" s="77" t="str">
        <f>'[5]Accounts by GL'!C192</f>
        <v>40190</v>
      </c>
      <c r="D13" s="78">
        <f>'[5]Accounts by GL'!M192</f>
        <v>0</v>
      </c>
      <c r="E13" s="79">
        <f t="shared" si="0"/>
        <v>0</v>
      </c>
      <c r="F13" s="8"/>
    </row>
    <row r="14" spans="1:16" ht="13.5" thickBot="1">
      <c r="A14" s="15" t="s">
        <v>23</v>
      </c>
      <c r="B14" s="16"/>
      <c r="C14" s="17"/>
      <c r="D14" s="18">
        <f>SUM(D6:D13)</f>
        <v>14708967.050000001</v>
      </c>
      <c r="E14" s="18">
        <f>SUM(E6:E13)</f>
        <v>15182139.120000003</v>
      </c>
      <c r="F14" s="8"/>
    </row>
    <row r="15" spans="1:16">
      <c r="A15" s="19" t="str">
        <f>'[5]Accounts by GL'!B193</f>
        <v>Out-of-state Fees-Advanced &amp; Professional - Baccalaureate</v>
      </c>
      <c r="B15" s="76"/>
      <c r="C15" s="21" t="str">
        <f>'[5]Accounts by GL'!C193</f>
        <v>40301</v>
      </c>
      <c r="D15" s="22">
        <f>'[5]Accounts by GL'!M193</f>
        <v>0</v>
      </c>
      <c r="E15" s="80"/>
      <c r="F15" s="8"/>
    </row>
    <row r="16" spans="1:16">
      <c r="A16" s="19" t="str">
        <f>'[5]Accounts by GL'!B194</f>
        <v>Out-of-state Fees-Advanced &amp; Professional</v>
      </c>
      <c r="B16" s="76"/>
      <c r="C16" s="21" t="str">
        <f>'[5]Accounts by GL'!C194</f>
        <v>40310</v>
      </c>
      <c r="D16" s="22">
        <f>'[5]Accounts by GL'!M194</f>
        <v>249611.21999999997</v>
      </c>
      <c r="E16" s="80"/>
      <c r="F16" s="8"/>
    </row>
    <row r="17" spans="1:6">
      <c r="A17" s="19" t="str">
        <f>'[5]Accounts by GL'!B195</f>
        <v>Out-of-state Fees-Postsecondary Vocational</v>
      </c>
      <c r="B17" s="76"/>
      <c r="C17" s="21" t="str">
        <f>'[5]Accounts by GL'!C195</f>
        <v>40320</v>
      </c>
      <c r="D17" s="22">
        <f>'[5]Accounts by GL'!M195</f>
        <v>135015.77999999997</v>
      </c>
      <c r="E17" s="80"/>
      <c r="F17" s="8"/>
    </row>
    <row r="18" spans="1:6">
      <c r="A18" s="19" t="str">
        <f>'[5]Accounts by GL'!B196</f>
        <v>Out-of-state Fees-Career and Applied Technology (Formerly PSAV)</v>
      </c>
      <c r="B18" s="76"/>
      <c r="C18" s="21" t="str">
        <f>'[5]Accounts by GL'!C196</f>
        <v>40330</v>
      </c>
      <c r="D18" s="22">
        <f>'[5]Accounts by GL'!M196</f>
        <v>42512.05</v>
      </c>
      <c r="E18" s="80"/>
      <c r="F18" s="8"/>
    </row>
    <row r="19" spans="1:6">
      <c r="A19" s="19" t="str">
        <f>'[5]Accounts by GL'!B197</f>
        <v>Out-of-state Fees-Developmental Education</v>
      </c>
      <c r="B19" s="76"/>
      <c r="C19" s="21" t="str">
        <f>'[5]Accounts by GL'!C197</f>
        <v>40350</v>
      </c>
      <c r="D19" s="22">
        <f>'[5]Accounts by GL'!M197</f>
        <v>46033.02</v>
      </c>
      <c r="E19" s="80"/>
      <c r="F19" s="8"/>
    </row>
    <row r="20" spans="1:6">
      <c r="A20" s="19" t="str">
        <f>'[5]Accounts by GL'!B198</f>
        <v>Out-of-state Fees-EPI &amp; Alternative Certification Curriculum</v>
      </c>
      <c r="B20" s="76"/>
      <c r="C20" s="21" t="str">
        <f>'[5]Accounts by GL'!C198</f>
        <v>40360</v>
      </c>
      <c r="D20" s="22">
        <f>'[5]Accounts by GL'!M198</f>
        <v>0</v>
      </c>
      <c r="E20" s="80"/>
      <c r="F20" s="8"/>
    </row>
    <row r="21" spans="1:6">
      <c r="A21" s="19" t="str">
        <f>'[5]Accounts by GL'!B199</f>
        <v>Out-of-state Fees-Vocational Preparatory</v>
      </c>
      <c r="B21" s="81"/>
      <c r="C21" s="21" t="str">
        <f>'[5]Accounts by GL'!C199</f>
        <v>40380</v>
      </c>
      <c r="D21" s="22">
        <f>'[5]Accounts by GL'!M199</f>
        <v>0</v>
      </c>
      <c r="E21" s="80"/>
      <c r="F21" s="8"/>
    </row>
    <row r="22" spans="1:6" ht="13.5" thickBot="1">
      <c r="A22" s="19" t="str">
        <f>'[5]Accounts by GL'!B200</f>
        <v>Out-of-state Fees-Adult General Education (ABE) &amp; Secondary</v>
      </c>
      <c r="B22" s="81"/>
      <c r="C22" s="21" t="str">
        <f>'[5]Accounts by GL'!C200</f>
        <v>40390</v>
      </c>
      <c r="D22" s="22">
        <f>'[5]Accounts by GL'!M200</f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f>SUM(D15:D22)</f>
        <v>473172.06999999995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f>D23+D14</f>
        <v>15182139.120000001</v>
      </c>
      <c r="E24" s="18">
        <f>'[5]Accounts by GL'!M202</f>
        <v>15182139.120000001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tr">
        <f>'[5]Accounts by GL'!B205</f>
        <v>Tuition - Lifelong Learning</v>
      </c>
      <c r="B27" s="76"/>
      <c r="C27" s="77" t="str">
        <f>'[5]Accounts by GL'!C205</f>
        <v>40210</v>
      </c>
      <c r="D27" s="83">
        <f>'[5]Accounts by GL'!M205</f>
        <v>182.48</v>
      </c>
      <c r="E27" s="80"/>
      <c r="F27" s="27"/>
    </row>
    <row r="28" spans="1:6">
      <c r="A28" s="75" t="str">
        <f>'[5]Accounts by GL'!B206</f>
        <v>Tuition - Continuing Workforce Fees</v>
      </c>
      <c r="B28" s="76"/>
      <c r="C28" s="77" t="str">
        <f>'[5]Accounts by GL'!C206</f>
        <v>40240</v>
      </c>
      <c r="D28" s="83">
        <f>'[5]Accounts by GL'!M206</f>
        <v>47359</v>
      </c>
      <c r="E28" s="80"/>
      <c r="F28" s="27"/>
    </row>
    <row r="29" spans="1:6">
      <c r="A29" s="75" t="str">
        <f>'[5]Accounts by GL'!B207</f>
        <v>Refunded Tuition - Continuing Workforce Fees</v>
      </c>
      <c r="B29" s="76"/>
      <c r="C29" s="77" t="str">
        <f>'[5]Accounts by GL'!C207</f>
        <v>40249</v>
      </c>
      <c r="D29" s="83">
        <f>'[5]Accounts by GL'!M207</f>
        <v>-13176</v>
      </c>
      <c r="E29" s="80"/>
      <c r="F29" s="27"/>
    </row>
    <row r="30" spans="1:6">
      <c r="A30" s="75" t="str">
        <f>'[5]Accounts by GL'!B208</f>
        <v>Out-of-state - Lifelong Learning</v>
      </c>
      <c r="B30" s="76"/>
      <c r="C30" s="77" t="str">
        <f>'[5]Accounts by GL'!C208</f>
        <v>40250</v>
      </c>
      <c r="D30" s="83">
        <f>'[5]Accounts by GL'!M208</f>
        <v>0</v>
      </c>
      <c r="E30" s="82"/>
      <c r="F30" s="27"/>
    </row>
    <row r="31" spans="1:6">
      <c r="A31" s="75" t="str">
        <f>'[5]Accounts by GL'!B209</f>
        <v>Full Cost of Instruction (Repeat Course Fee)</v>
      </c>
      <c r="B31" s="76"/>
      <c r="C31" s="77" t="str">
        <f>'[5]Accounts by GL'!C209</f>
        <v>40260</v>
      </c>
      <c r="D31" s="83">
        <f>'[5]Accounts by GL'!M209</f>
        <v>0</v>
      </c>
      <c r="E31" s="82"/>
      <c r="F31" s="27"/>
    </row>
    <row r="32" spans="1:6">
      <c r="A32" s="75" t="str">
        <f>'[5]Accounts by GL'!B210</f>
        <v>Full Cost of Instruction (Repeat Course Fee) - A &amp; P</v>
      </c>
      <c r="B32" s="76"/>
      <c r="C32" s="77" t="str">
        <f>'[5]Accounts by GL'!C210</f>
        <v>40261</v>
      </c>
      <c r="D32" s="83">
        <f>'[5]Accounts by GL'!M210</f>
        <v>0</v>
      </c>
      <c r="E32" s="82"/>
      <c r="F32" s="27"/>
    </row>
    <row r="33" spans="1:10">
      <c r="A33" s="75" t="str">
        <f>'[5]Accounts by GL'!B211</f>
        <v>Full Cost of Instruction (Repeat Course Fee) - PSV</v>
      </c>
      <c r="B33" s="76"/>
      <c r="C33" s="77" t="str">
        <f>'[5]Accounts by GL'!C211</f>
        <v>40262</v>
      </c>
      <c r="D33" s="83">
        <f>'[5]Accounts by GL'!M211</f>
        <v>0</v>
      </c>
      <c r="E33" s="82"/>
      <c r="F33" s="27"/>
    </row>
    <row r="34" spans="1:10">
      <c r="A34" s="75" t="str">
        <f>'[5]Accounts by GL'!B212</f>
        <v>Full Cost of Instruction (Repeat Course Fee) - Baccalaureate</v>
      </c>
      <c r="B34" s="76"/>
      <c r="C34" s="77" t="str">
        <f>'[5]Accounts by GL'!C212</f>
        <v>40263</v>
      </c>
      <c r="D34" s="83">
        <f>'[5]Accounts by GL'!M212</f>
        <v>0</v>
      </c>
      <c r="E34" s="82"/>
      <c r="F34" s="27"/>
    </row>
    <row r="35" spans="1:10">
      <c r="A35" s="75" t="str">
        <f>'[5]Accounts by GL'!B213</f>
        <v>Full Cost of Instruction (Repeat Course Fee) - PSAV</v>
      </c>
      <c r="B35" s="76"/>
      <c r="C35" s="77" t="str">
        <f>'[5]Accounts by GL'!C213</f>
        <v>40264</v>
      </c>
      <c r="D35" s="83">
        <f>'[5]Accounts by GL'!M213</f>
        <v>0</v>
      </c>
      <c r="E35" s="82"/>
      <c r="F35" s="27"/>
    </row>
    <row r="36" spans="1:10">
      <c r="A36" s="75" t="str">
        <f>'[5]Accounts by GL'!B214</f>
        <v>Full Cost of Instruction (Repeat Course Fee) - Dev. Ed.</v>
      </c>
      <c r="B36" s="76"/>
      <c r="C36" s="77" t="str">
        <f>'[5]Accounts by GL'!C214</f>
        <v>40265</v>
      </c>
      <c r="D36" s="83">
        <f>'[5]Accounts by GL'!M214</f>
        <v>0</v>
      </c>
      <c r="E36" s="82"/>
      <c r="F36" s="27"/>
    </row>
    <row r="37" spans="1:10">
      <c r="A37" s="75" t="str">
        <f>'[5]Accounts by GL'!B215</f>
        <v>Full Cost of Instruction (Repeat Course Fee) - EPI</v>
      </c>
      <c r="B37" s="76"/>
      <c r="C37" s="77" t="str">
        <f>'[5]Accounts by GL'!C215</f>
        <v>40266</v>
      </c>
      <c r="D37" s="83">
        <f>'[5]Accounts by GL'!M215</f>
        <v>0</v>
      </c>
      <c r="E37" s="82"/>
      <c r="F37" s="27"/>
    </row>
    <row r="38" spans="1:10">
      <c r="A38" s="75" t="str">
        <f>'[5]Accounts by GL'!B216</f>
        <v>Refunded Tuition-Full Cost of Instruction (Repeat Course Fee)</v>
      </c>
      <c r="B38" s="76"/>
      <c r="C38" s="77" t="str">
        <f>'[5]Accounts by GL'!C216</f>
        <v>40269</v>
      </c>
      <c r="D38" s="83">
        <f>'[5]Accounts by GL'!M216</f>
        <v>0</v>
      </c>
      <c r="E38" s="82"/>
      <c r="F38" s="27"/>
    </row>
    <row r="39" spans="1:10">
      <c r="A39" s="75" t="str">
        <f>'[5]Accounts by GL'!B217</f>
        <v>Tuition - Self-supporting</v>
      </c>
      <c r="B39" s="76"/>
      <c r="C39" s="77" t="str">
        <f>'[5]Accounts by GL'!C217</f>
        <v>40270</v>
      </c>
      <c r="D39" s="83">
        <f>'[5]Accounts by GL'!M217</f>
        <v>0</v>
      </c>
      <c r="E39" s="82"/>
      <c r="F39" s="116"/>
      <c r="G39" s="8"/>
    </row>
    <row r="40" spans="1:10">
      <c r="A40" s="75" t="str">
        <f>'[5]Accounts by GL'!B218</f>
        <v>Laboratory Fees</v>
      </c>
      <c r="B40" s="76"/>
      <c r="C40" s="77" t="str">
        <f>'[5]Accounts by GL'!C218</f>
        <v>40400</v>
      </c>
      <c r="D40" s="83">
        <f>'[5]Accounts by GL'!M218</f>
        <v>453008.20999999996</v>
      </c>
      <c r="E40" s="82"/>
      <c r="F40" s="116"/>
    </row>
    <row r="41" spans="1:10">
      <c r="A41" s="75" t="str">
        <f>'[5]Accounts by GL'!B219</f>
        <v>Distance Learning Course User Fee</v>
      </c>
      <c r="B41" s="76"/>
      <c r="C41" s="77" t="str">
        <f>'[5]Accounts by GL'!C219</f>
        <v>40450</v>
      </c>
      <c r="D41" s="83">
        <f>'[5]Accounts by GL'!M219</f>
        <v>1053210</v>
      </c>
      <c r="E41" s="82"/>
      <c r="F41" s="115"/>
    </row>
    <row r="42" spans="1:10">
      <c r="A42" s="75" t="str">
        <f>'[5]Accounts by GL'!B220</f>
        <v>Application Fees</v>
      </c>
      <c r="B42" s="76"/>
      <c r="C42" s="77" t="str">
        <f>'[5]Accounts by GL'!C220</f>
        <v>40500</v>
      </c>
      <c r="D42" s="83">
        <f>'[5]Accounts by GL'!M220</f>
        <v>134181</v>
      </c>
      <c r="E42" s="82"/>
      <c r="F42" s="116"/>
    </row>
    <row r="43" spans="1:10">
      <c r="A43" s="75" t="str">
        <f>'[5]Accounts by GL'!B221</f>
        <v>Graduation Fees</v>
      </c>
      <c r="B43" s="76"/>
      <c r="C43" s="77" t="str">
        <f>'[5]Accounts by GL'!C221</f>
        <v>40600</v>
      </c>
      <c r="D43" s="83">
        <f>'[5]Accounts by GL'!M221</f>
        <v>53227</v>
      </c>
      <c r="E43" s="82"/>
      <c r="F43" s="27"/>
    </row>
    <row r="44" spans="1:10">
      <c r="A44" s="75" t="str">
        <f>'[5]Accounts by GL'!B222</f>
        <v>Transcripts Fees</v>
      </c>
      <c r="B44" s="76"/>
      <c r="C44" s="77" t="str">
        <f>'[5]Accounts by GL'!C222</f>
        <v>40700</v>
      </c>
      <c r="D44" s="83">
        <f>'[5]Accounts by GL'!M222</f>
        <v>7894.1</v>
      </c>
      <c r="E44" s="82"/>
      <c r="F44" s="27"/>
      <c r="J44" s="8"/>
    </row>
    <row r="45" spans="1:10">
      <c r="A45" s="75" t="str">
        <f>'[5]Accounts by GL'!B223</f>
        <v>Financial Aid Fund Fees</v>
      </c>
      <c r="B45" s="76"/>
      <c r="C45" s="77" t="str">
        <f>'[5]Accounts by GL'!C223</f>
        <v>40800</v>
      </c>
      <c r="D45" s="83">
        <f>'[5]Accounts by GL'!M223</f>
        <v>784764.73</v>
      </c>
      <c r="E45" s="82"/>
      <c r="F45" s="27"/>
    </row>
    <row r="46" spans="1:10">
      <c r="A46" s="75" t="str">
        <f>'[5]Accounts by GL'!B224</f>
        <v>Student Activities &amp; Service Fees</v>
      </c>
      <c r="B46" s="76"/>
      <c r="C46" s="77" t="str">
        <f>'[5]Accounts by GL'!C224</f>
        <v>40850</v>
      </c>
      <c r="D46" s="83">
        <f>'[5]Accounts by GL'!M224</f>
        <v>1299497.67</v>
      </c>
      <c r="E46" s="82"/>
      <c r="F46" s="27"/>
    </row>
    <row r="47" spans="1:10">
      <c r="A47" s="75" t="str">
        <f>'[5]Accounts by GL'!B225</f>
        <v>Student Activities &amp; Service Fees - Baccalaureate</v>
      </c>
      <c r="B47" s="76"/>
      <c r="C47" s="77" t="str">
        <f>'[5]Accounts by GL'!C225</f>
        <v>40854</v>
      </c>
      <c r="D47" s="83">
        <f>'[5]Accounts by GL'!M225</f>
        <v>108933.9</v>
      </c>
      <c r="E47" s="82"/>
      <c r="F47" s="27"/>
    </row>
    <row r="48" spans="1:10">
      <c r="A48" s="75" t="str">
        <f>'[5]Accounts by GL'!B226</f>
        <v>CIF - A &amp; P, PSV, EPI, College Prep</v>
      </c>
      <c r="B48" s="76"/>
      <c r="C48" s="77" t="str">
        <f>'[5]Accounts by GL'!C226</f>
        <v>40860</v>
      </c>
      <c r="D48" s="83">
        <f>'[5]Accounts by GL'!M226</f>
        <v>2327398.42</v>
      </c>
      <c r="E48" s="82"/>
      <c r="F48" s="27"/>
    </row>
    <row r="49" spans="1:6">
      <c r="A49" s="75" t="str">
        <f>'[5]Accounts by GL'!B227</f>
        <v>CIF - PSAV</v>
      </c>
      <c r="B49" s="76"/>
      <c r="C49" s="77" t="str">
        <f>'[5]Accounts by GL'!C227</f>
        <v>40861</v>
      </c>
      <c r="D49" s="83">
        <f>'[5]Accounts by GL'!M227</f>
        <v>30217.200000000001</v>
      </c>
      <c r="E49" s="82"/>
      <c r="F49" s="27"/>
    </row>
    <row r="50" spans="1:6">
      <c r="A50" s="75" t="str">
        <f>'[5]Accounts by GL'!B228</f>
        <v>CIF - Baccalaureate</v>
      </c>
      <c r="B50" s="76"/>
      <c r="C50" s="77" t="str">
        <f>'[5]Accounts by GL'!C228</f>
        <v>40864</v>
      </c>
      <c r="D50" s="83">
        <f>'[5]Accounts by GL'!M228</f>
        <v>191182.59</v>
      </c>
      <c r="E50" s="82"/>
      <c r="F50" s="27"/>
    </row>
    <row r="51" spans="1:6">
      <c r="A51" s="75" t="str">
        <f>'[5]Accounts by GL'!B229</f>
        <v>Technology Fee</v>
      </c>
      <c r="B51" s="76"/>
      <c r="C51" s="77" t="str">
        <f>'[5]Accounts by GL'!C229</f>
        <v>40870</v>
      </c>
      <c r="D51" s="83">
        <f>'[5]Accounts by GL'!M229</f>
        <v>755475</v>
      </c>
      <c r="E51" s="82"/>
      <c r="F51" s="27"/>
    </row>
    <row r="52" spans="1:6">
      <c r="A52" s="75" t="str">
        <f>'[5]Accounts by GL'!B230</f>
        <v>Other Student Fees</v>
      </c>
      <c r="B52" s="76"/>
      <c r="C52" s="77" t="str">
        <f>'[5]Accounts by GL'!C230</f>
        <v>40900</v>
      </c>
      <c r="D52" s="83">
        <f>'[5]Accounts by GL'!M230</f>
        <v>870493.45</v>
      </c>
      <c r="E52" s="82"/>
      <c r="F52" s="27"/>
    </row>
    <row r="53" spans="1:6">
      <c r="A53" s="75" t="str">
        <f>'[5]Accounts by GL'!B231</f>
        <v>Late Fees</v>
      </c>
      <c r="B53" s="76"/>
      <c r="C53" s="77" t="str">
        <f>'[5]Accounts by GL'!C231</f>
        <v>40910</v>
      </c>
      <c r="D53" s="83">
        <f>'[5]Accounts by GL'!M231</f>
        <v>12442.99</v>
      </c>
      <c r="E53" s="82"/>
      <c r="F53" s="27"/>
    </row>
    <row r="54" spans="1:6">
      <c r="A54" s="75" t="str">
        <f>'[5]Accounts by GL'!B232</f>
        <v>Testing Fees</v>
      </c>
      <c r="B54" s="76"/>
      <c r="C54" s="77" t="str">
        <f>'[5]Accounts by GL'!C232</f>
        <v>40920</v>
      </c>
      <c r="D54" s="83">
        <f>'[5]Accounts by GL'!M232</f>
        <v>58202.259999999995</v>
      </c>
      <c r="E54" s="82"/>
      <c r="F54" s="27"/>
    </row>
    <row r="55" spans="1:6">
      <c r="A55" s="75" t="str">
        <f>'[5]Accounts by GL'!B233</f>
        <v>Student Insurance Fees</v>
      </c>
      <c r="B55" s="76"/>
      <c r="C55" s="77" t="str">
        <f>'[5]Accounts by GL'!C233</f>
        <v>40930</v>
      </c>
      <c r="D55" s="83">
        <f>'[5]Accounts by GL'!M233</f>
        <v>0</v>
      </c>
      <c r="E55" s="82"/>
      <c r="F55" s="27"/>
    </row>
    <row r="56" spans="1:6">
      <c r="A56" s="75" t="str">
        <f>'[5]Accounts by GL'!B234</f>
        <v>Safety &amp; Security Fees</v>
      </c>
      <c r="B56" s="76"/>
      <c r="C56" s="77" t="str">
        <f>'[5]Accounts by GL'!C234</f>
        <v>40940</v>
      </c>
      <c r="D56" s="83">
        <f>'[5]Accounts by GL'!M234</f>
        <v>0</v>
      </c>
      <c r="E56" s="82"/>
      <c r="F56" s="27"/>
    </row>
    <row r="57" spans="1:6">
      <c r="A57" s="75" t="str">
        <f>'[5]Accounts by GL'!B235</f>
        <v>Picture Identification Card Fees</v>
      </c>
      <c r="B57" s="76"/>
      <c r="C57" s="77" t="str">
        <f>'[5]Accounts by GL'!C235</f>
        <v>40950</v>
      </c>
      <c r="D57" s="83">
        <f>'[5]Accounts by GL'!M235</f>
        <v>0</v>
      </c>
      <c r="E57" s="82"/>
      <c r="F57" s="27"/>
    </row>
    <row r="58" spans="1:6">
      <c r="A58" s="75" t="str">
        <f>'[5]Accounts by GL'!B236</f>
        <v>Parking Fees</v>
      </c>
      <c r="B58" s="76"/>
      <c r="C58" s="77" t="str">
        <f>'[5]Accounts by GL'!C236</f>
        <v>40960</v>
      </c>
      <c r="D58" s="83">
        <f>'[5]Accounts by GL'!M236</f>
        <v>0</v>
      </c>
      <c r="E58" s="82"/>
      <c r="F58" s="27"/>
    </row>
    <row r="59" spans="1:6">
      <c r="A59" s="75" t="str">
        <f>'[5]Accounts by GL'!B237</f>
        <v>Library Fees</v>
      </c>
      <c r="B59" s="76"/>
      <c r="C59" s="77" t="str">
        <f>'[5]Accounts by GL'!C237</f>
        <v>40970</v>
      </c>
      <c r="D59" s="83">
        <f>'[5]Accounts by GL'!M237</f>
        <v>0</v>
      </c>
      <c r="E59" s="82"/>
      <c r="F59" s="27"/>
    </row>
    <row r="60" spans="1:6">
      <c r="A60" s="75" t="str">
        <f>'[5]Accounts by GL'!B238</f>
        <v>Contract Course Fees</v>
      </c>
      <c r="B60" s="76"/>
      <c r="C60" s="77" t="str">
        <f>'[5]Accounts by GL'!C238</f>
        <v>40990</v>
      </c>
      <c r="D60" s="83">
        <f>'[5]Accounts by GL'!M238</f>
        <v>0</v>
      </c>
      <c r="E60" s="82"/>
      <c r="F60" s="27"/>
    </row>
    <row r="61" spans="1:6" ht="13.5" thickBot="1">
      <c r="A61" s="75" t="str">
        <f>'[5]Accounts by GL'!B239</f>
        <v>Residual Student Fees</v>
      </c>
      <c r="B61" s="76"/>
      <c r="C61" s="77" t="str">
        <f>'[5]Accounts by GL'!C239</f>
        <v>40991</v>
      </c>
      <c r="D61" s="83">
        <f>'[5]Accounts by GL'!M239</f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f>SUM(D27:D61)</f>
        <v>8174494</v>
      </c>
      <c r="E62" s="82"/>
    </row>
    <row r="63" spans="1:6" ht="13.5" thickBot="1">
      <c r="A63" s="15" t="s">
        <v>114</v>
      </c>
      <c r="B63" s="16"/>
      <c r="C63" s="17"/>
      <c r="D63" s="18">
        <f>D24+D62</f>
        <v>23356633.120000001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tr">
        <f>B1</f>
        <v>PASCO-HERNANDO STATE COLLEGE</v>
      </c>
      <c r="C65" s="132"/>
      <c r="D65" s="132"/>
      <c r="E65" s="31"/>
    </row>
    <row r="66" spans="1:5" ht="13.5" thickBot="1">
      <c r="A66" s="133"/>
      <c r="B66" s="119" t="str">
        <f>A3</f>
        <v xml:space="preserve">2019-2020 FEES 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f>'[5]Accounts by GL'!D185+'[5]Accounts by GL'!D186</f>
        <v>9393946.7699999996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f>'[5]Accounts by GL'!D187</f>
        <v>4299204.4399999995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f>'[5]Accounts by GL'!D188</f>
        <v>548587.58000000007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f>'[5]Accounts by GL'!D189</f>
        <v>425880.46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f>'[5]Accounts by GL'!D190</f>
        <v>41347.800000000003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f>'[5]Accounts by GL'!D191</f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f>'[5]Accounts by GL'!D192</f>
        <v>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f>'[5]Accounts by GL'!D193+'[5]Accounts by GL'!D194</f>
        <v>249611.21999999997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f>'[5]Accounts by GL'!D195</f>
        <v>135015.77999999997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f>'[5]Accounts by GL'!D196</f>
        <v>42512.05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f>'[5]Accounts by GL'!D197</f>
        <v>46033.02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f>'[5]Accounts by GL'!D198</f>
        <v>0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f>'[5]Accounts by GL'!D199</f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f>'[5]Accounts by GL'!D200</f>
        <v>0</v>
      </c>
      <c r="E83" s="30"/>
    </row>
    <row r="84" spans="1:5" ht="13.5" thickBot="1">
      <c r="A84" s="15" t="s">
        <v>128</v>
      </c>
      <c r="B84" s="16"/>
      <c r="C84" s="17"/>
      <c r="D84" s="18">
        <f>SUM(D70:D83)</f>
        <v>15182139.120000001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f>'[5]Accounts by GL'!E185+'[5]Accounts by GL'!E186</f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f>'[5]Accounts by GL'!E193+'[5]Accounts by GL'!E194</f>
        <v>0</v>
      </c>
      <c r="E88" s="30"/>
    </row>
    <row r="89" spans="1:5" ht="13.5" thickBot="1">
      <c r="A89" s="15" t="s">
        <v>130</v>
      </c>
      <c r="B89" s="16"/>
      <c r="C89" s="17"/>
      <c r="D89" s="18">
        <f>SUM(D87:D88)</f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f>+D84+D89</f>
        <v>15182139.120000001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f>SUM(D6:D13)</f>
        <v>14708967.050000001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f>SUM(D15:D22)</f>
        <v>473172.06999999995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f>D94+D96</f>
        <v>15182139.120000001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f>D51</f>
        <v>755475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f>D98+D100</f>
        <v>15937614.120000001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157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1154626.4099999999</v>
      </c>
      <c r="E6" s="79">
        <v>1196541.3599999999</v>
      </c>
      <c r="F6" s="8"/>
    </row>
    <row r="7" spans="1:16">
      <c r="A7" s="75" t="s">
        <v>9</v>
      </c>
      <c r="B7" s="76"/>
      <c r="C7" s="77" t="s">
        <v>10</v>
      </c>
      <c r="D7" s="78">
        <v>8104567.3900000006</v>
      </c>
      <c r="E7" s="79">
        <v>8891575.790000001</v>
      </c>
      <c r="F7" s="8"/>
    </row>
    <row r="8" spans="1:16">
      <c r="A8" s="75" t="s">
        <v>11</v>
      </c>
      <c r="B8" s="76"/>
      <c r="C8" s="77" t="s">
        <v>12</v>
      </c>
      <c r="D8" s="78">
        <v>3580205.5900000003</v>
      </c>
      <c r="E8" s="79">
        <v>3938633.5900000003</v>
      </c>
      <c r="F8" s="8"/>
    </row>
    <row r="9" spans="1:16">
      <c r="A9" s="75" t="s">
        <v>137</v>
      </c>
      <c r="B9" s="76"/>
      <c r="C9" s="77" t="s">
        <v>14</v>
      </c>
      <c r="D9" s="78">
        <v>685147.3</v>
      </c>
      <c r="E9" s="79">
        <v>767312</v>
      </c>
      <c r="F9" s="8"/>
    </row>
    <row r="10" spans="1:16">
      <c r="A10" s="75" t="s">
        <v>15</v>
      </c>
      <c r="B10" s="76"/>
      <c r="C10" s="77" t="s">
        <v>16</v>
      </c>
      <c r="D10" s="78">
        <v>489150</v>
      </c>
      <c r="E10" s="79">
        <v>601895.19999999995</v>
      </c>
      <c r="F10" s="8"/>
    </row>
    <row r="11" spans="1:16">
      <c r="A11" s="75" t="s">
        <v>17</v>
      </c>
      <c r="B11" s="76"/>
      <c r="C11" s="77" t="s">
        <v>18</v>
      </c>
      <c r="D11" s="78">
        <v>0</v>
      </c>
      <c r="E11" s="79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35040</v>
      </c>
      <c r="E13" s="79">
        <v>35040</v>
      </c>
      <c r="F13" s="8"/>
    </row>
    <row r="14" spans="1:16" ht="13.5" thickBot="1">
      <c r="A14" s="15" t="s">
        <v>23</v>
      </c>
      <c r="B14" s="16"/>
      <c r="C14" s="17"/>
      <c r="D14" s="18">
        <v>14048736.690000001</v>
      </c>
      <c r="E14" s="18">
        <v>15430997.939999999</v>
      </c>
      <c r="F14" s="8"/>
    </row>
    <row r="15" spans="1:16">
      <c r="A15" s="19" t="s">
        <v>24</v>
      </c>
      <c r="B15" s="76"/>
      <c r="C15" s="21" t="s">
        <v>25</v>
      </c>
      <c r="D15" s="22">
        <v>41914.949999999997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787008.4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358428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82164.7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112745.20000000001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0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1382261.25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15430997.940000001</v>
      </c>
      <c r="E24" s="18">
        <v>15430997.939999999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391122.76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-82104.320000000007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0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0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0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0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246962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860682.48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475643.39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171060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2190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0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801421.93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1217815.3899999999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111123.9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1738755.66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38341.4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135098.46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763986.2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0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20075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103910.5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0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0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2435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0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0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85.45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6998605.2000000011</v>
      </c>
      <c r="E62" s="82"/>
    </row>
    <row r="63" spans="1:6" ht="13.5" thickBot="1">
      <c r="A63" s="15" t="s">
        <v>114</v>
      </c>
      <c r="B63" s="16"/>
      <c r="C63" s="17"/>
      <c r="D63" s="18">
        <v>22429603.140000001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157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9259193.8000000007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3580205.5900000003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685147.3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489150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0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35040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828923.35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358428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82164.7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112745.20000000001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0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15430997.939999999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15430997.939999999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14048736.690000001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1382261.25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15430997.940000001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763986.2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16194984.140000001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158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2112730.41</v>
      </c>
      <c r="E6" s="79">
        <v>2187951.0100000002</v>
      </c>
      <c r="F6" s="8"/>
    </row>
    <row r="7" spans="1:16">
      <c r="A7" s="75" t="s">
        <v>9</v>
      </c>
      <c r="B7" s="76"/>
      <c r="C7" s="77" t="s">
        <v>10</v>
      </c>
      <c r="D7" s="78">
        <v>8267130.96</v>
      </c>
      <c r="E7" s="79">
        <v>8791107.2599999998</v>
      </c>
      <c r="F7" s="8"/>
    </row>
    <row r="8" spans="1:16">
      <c r="A8" s="75" t="s">
        <v>11</v>
      </c>
      <c r="B8" s="76"/>
      <c r="C8" s="77" t="s">
        <v>12</v>
      </c>
      <c r="D8" s="78">
        <v>3641678.43</v>
      </c>
      <c r="E8" s="79">
        <v>3806321.22</v>
      </c>
      <c r="F8" s="8"/>
    </row>
    <row r="9" spans="1:16">
      <c r="A9" s="75" t="s">
        <v>137</v>
      </c>
      <c r="B9" s="76"/>
      <c r="C9" s="77" t="s">
        <v>14</v>
      </c>
      <c r="D9" s="78">
        <v>225235.88</v>
      </c>
      <c r="E9" s="79">
        <v>225588.19</v>
      </c>
      <c r="F9" s="8"/>
    </row>
    <row r="10" spans="1:16">
      <c r="A10" s="75" t="s">
        <v>15</v>
      </c>
      <c r="B10" s="76"/>
      <c r="C10" s="77" t="s">
        <v>16</v>
      </c>
      <c r="D10" s="78">
        <v>369778.26</v>
      </c>
      <c r="E10" s="79">
        <v>431364.1</v>
      </c>
      <c r="F10" s="8"/>
    </row>
    <row r="11" spans="1:16">
      <c r="A11" s="75" t="s">
        <v>17</v>
      </c>
      <c r="B11" s="76"/>
      <c r="C11" s="77" t="s">
        <v>18</v>
      </c>
      <c r="D11" s="78">
        <v>168043.4</v>
      </c>
      <c r="E11" s="79">
        <v>170775.03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0</v>
      </c>
      <c r="E13" s="79">
        <v>0</v>
      </c>
      <c r="F13" s="8"/>
    </row>
    <row r="14" spans="1:16" ht="13.5" thickBot="1">
      <c r="A14" s="15" t="s">
        <v>23</v>
      </c>
      <c r="B14" s="16"/>
      <c r="C14" s="17"/>
      <c r="D14" s="18">
        <v>14784597.340000002</v>
      </c>
      <c r="E14" s="18">
        <v>15613106.809999999</v>
      </c>
      <c r="F14" s="8"/>
    </row>
    <row r="15" spans="1:16">
      <c r="A15" s="19" t="s">
        <v>24</v>
      </c>
      <c r="B15" s="76"/>
      <c r="C15" s="21" t="s">
        <v>25</v>
      </c>
      <c r="D15" s="22">
        <v>75220.600000000006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523976.3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164642.79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352.31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61585.84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2731.63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828509.47000000009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15613106.810000002</v>
      </c>
      <c r="E24" s="18">
        <v>15613106.810000002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5012.75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2638922.71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0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0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0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0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0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583279.06000000006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0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0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0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6801.3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769546.16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1244933.1100000001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211296.06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1857966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11275.19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300402.18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780809.41999999993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177412.9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11375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69226.3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0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0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1080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0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0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-5732.78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8663605.3600000013</v>
      </c>
      <c r="E62" s="82"/>
    </row>
    <row r="63" spans="1:6" ht="13.5" thickBot="1">
      <c r="A63" s="15" t="s">
        <v>114</v>
      </c>
      <c r="B63" s="16"/>
      <c r="C63" s="17"/>
      <c r="D63" s="18">
        <v>24276712.170000002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158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10379861.370000001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3641678.43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225235.88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369778.26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168043.4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599196.9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164642.79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352.31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61585.84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2731.63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15613106.810000002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15613106.810000002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14784597.340000002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828509.47000000009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15613106.810000002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780809.41999999993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16393916.230000002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159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643390.62</v>
      </c>
      <c r="E6" s="79">
        <v>657951.66</v>
      </c>
      <c r="F6" s="8"/>
    </row>
    <row r="7" spans="1:16">
      <c r="A7" s="75" t="s">
        <v>9</v>
      </c>
      <c r="B7" s="76"/>
      <c r="C7" s="77" t="s">
        <v>10</v>
      </c>
      <c r="D7" s="78">
        <v>5377676.4000000004</v>
      </c>
      <c r="E7" s="79">
        <v>6021486.2000000002</v>
      </c>
      <c r="F7" s="8"/>
    </row>
    <row r="8" spans="1:16">
      <c r="A8" s="75" t="s">
        <v>11</v>
      </c>
      <c r="B8" s="76"/>
      <c r="C8" s="77" t="s">
        <v>12</v>
      </c>
      <c r="D8" s="78">
        <v>2002299.48</v>
      </c>
      <c r="E8" s="79">
        <v>2160408.4</v>
      </c>
      <c r="F8" s="8"/>
    </row>
    <row r="9" spans="1:16">
      <c r="A9" s="75" t="s">
        <v>137</v>
      </c>
      <c r="B9" s="76"/>
      <c r="C9" s="77" t="s">
        <v>14</v>
      </c>
      <c r="D9" s="78">
        <v>249216.66</v>
      </c>
      <c r="E9" s="79">
        <v>269804.61</v>
      </c>
      <c r="F9" s="8"/>
    </row>
    <row r="10" spans="1:16">
      <c r="A10" s="75" t="s">
        <v>15</v>
      </c>
      <c r="B10" s="76"/>
      <c r="C10" s="77" t="s">
        <v>16</v>
      </c>
      <c r="D10" s="78">
        <v>118575.36</v>
      </c>
      <c r="E10" s="79">
        <v>139877.46</v>
      </c>
      <c r="F10" s="8"/>
    </row>
    <row r="11" spans="1:16">
      <c r="A11" s="75" t="s">
        <v>17</v>
      </c>
      <c r="B11" s="76"/>
      <c r="C11" s="77" t="s">
        <v>18</v>
      </c>
      <c r="D11" s="78">
        <v>80968.679999999993</v>
      </c>
      <c r="E11" s="79">
        <v>80968.679999999993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11010</v>
      </c>
      <c r="E13" s="79">
        <v>11010</v>
      </c>
      <c r="F13" s="8"/>
    </row>
    <row r="14" spans="1:16" ht="13.5" thickBot="1">
      <c r="A14" s="15" t="s">
        <v>23</v>
      </c>
      <c r="B14" s="16"/>
      <c r="C14" s="17"/>
      <c r="D14" s="18">
        <v>8483137.1999999993</v>
      </c>
      <c r="E14" s="18">
        <v>9341507.0099999998</v>
      </c>
      <c r="F14" s="8"/>
    </row>
    <row r="15" spans="1:16">
      <c r="A15" s="19" t="s">
        <v>24</v>
      </c>
      <c r="B15" s="76"/>
      <c r="C15" s="21" t="s">
        <v>25</v>
      </c>
      <c r="D15" s="22">
        <v>14561.04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643809.80000000005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158108.92000000001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20587.95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21302.1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0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858369.81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9341507.0099999998</v>
      </c>
      <c r="E24" s="18">
        <v>9341507.0099999979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70887.45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49641.53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0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0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0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0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1344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323848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625781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85274.1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640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12194.6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411843.02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757567.44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64333.440000000002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1208243.21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0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90209.279999999999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456486.13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411701.15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0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72914.73000000001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7601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0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0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0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4908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4655418.08</v>
      </c>
      <c r="E62" s="82"/>
    </row>
    <row r="63" spans="1:6" ht="13.5" thickBot="1">
      <c r="A63" s="15" t="s">
        <v>114</v>
      </c>
      <c r="B63" s="16"/>
      <c r="C63" s="17"/>
      <c r="D63" s="18">
        <v>13996925.09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159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6021067.0200000005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2002299.48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249216.66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118575.36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80968.679999999993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11010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658370.84000000008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158108.92000000001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20587.95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21302.1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0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9341507.0099999979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9341507.0099999979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8483137.1999999993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858369.81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9341507.0099999998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456486.13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9797993.1400000006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0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160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3.1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7741597.9299999997</v>
      </c>
      <c r="E6" s="79">
        <v>8225466.0199999996</v>
      </c>
      <c r="F6" s="8"/>
    </row>
    <row r="7" spans="1:16">
      <c r="A7" s="75" t="s">
        <v>9</v>
      </c>
      <c r="B7" s="76"/>
      <c r="C7" s="77" t="s">
        <v>10</v>
      </c>
      <c r="D7" s="78">
        <v>22908879.809999999</v>
      </c>
      <c r="E7" s="79">
        <v>25872757.369999997</v>
      </c>
      <c r="F7" s="8"/>
    </row>
    <row r="8" spans="1:16">
      <c r="A8" s="75" t="s">
        <v>11</v>
      </c>
      <c r="B8" s="76"/>
      <c r="C8" s="77" t="s">
        <v>12</v>
      </c>
      <c r="D8" s="78">
        <v>10806034.550000001</v>
      </c>
      <c r="E8" s="79">
        <v>12019771.950000001</v>
      </c>
      <c r="F8" s="8"/>
    </row>
    <row r="9" spans="1:16">
      <c r="A9" s="75" t="s">
        <v>137</v>
      </c>
      <c r="B9" s="76"/>
      <c r="C9" s="77" t="s">
        <v>14</v>
      </c>
      <c r="D9" s="78">
        <v>430708.78</v>
      </c>
      <c r="E9" s="79">
        <v>472914.4</v>
      </c>
      <c r="F9" s="8"/>
    </row>
    <row r="10" spans="1:16">
      <c r="A10" s="75" t="s">
        <v>15</v>
      </c>
      <c r="B10" s="76"/>
      <c r="C10" s="77" t="s">
        <v>16</v>
      </c>
      <c r="D10" s="78">
        <v>1327987.77</v>
      </c>
      <c r="E10" s="79">
        <v>1668192.36</v>
      </c>
      <c r="F10" s="8"/>
    </row>
    <row r="11" spans="1:16">
      <c r="A11" s="75" t="s">
        <v>17</v>
      </c>
      <c r="B11" s="76"/>
      <c r="C11" s="77" t="s">
        <v>18</v>
      </c>
      <c r="D11" s="78">
        <v>0</v>
      </c>
      <c r="E11" s="79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0</v>
      </c>
      <c r="E13" s="79">
        <v>0</v>
      </c>
      <c r="F13" s="8"/>
    </row>
    <row r="14" spans="1:16" ht="13.5" thickBot="1">
      <c r="A14" s="15" t="s">
        <v>23</v>
      </c>
      <c r="B14" s="16"/>
      <c r="C14" s="17"/>
      <c r="D14" s="18">
        <v>43215208.840000004</v>
      </c>
      <c r="E14" s="18">
        <v>48259102.100000001</v>
      </c>
      <c r="F14" s="8"/>
    </row>
    <row r="15" spans="1:16">
      <c r="A15" s="19" t="s">
        <v>24</v>
      </c>
      <c r="B15" s="76"/>
      <c r="C15" s="21" t="s">
        <v>25</v>
      </c>
      <c r="D15" s="22">
        <v>483868.09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2963877.56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1213737.3999999999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42205.62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340204.59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0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5043893.26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48259102.100000001</v>
      </c>
      <c r="E24" s="18">
        <v>48259102.100000009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21037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1590634.31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0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0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0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0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0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3297307.79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4355133.68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387545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0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81485.2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2405866.7599999998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3196341.63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753990.12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6507914.4400000004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21491.599999999999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1030781.7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2404585.3199999998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1830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0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47242.87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0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0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0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12581.77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0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26115769.189999998</v>
      </c>
      <c r="E62" s="82"/>
    </row>
    <row r="63" spans="1:6" ht="13.5" thickBot="1">
      <c r="A63" s="15" t="s">
        <v>114</v>
      </c>
      <c r="B63" s="16"/>
      <c r="C63" s="17"/>
      <c r="D63" s="18">
        <v>74374871.289999992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50" t="s">
        <v>160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30650477.739999998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10806034.550000001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430708.78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1327987.77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0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3447745.65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1213737.3999999999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42205.62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340204.59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0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48259102.100000001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48259102.100000001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43215208.840000004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5043893.26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48259102.100000001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2404585.3199999998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50663687.420000002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7:16"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161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1397951.59</v>
      </c>
      <c r="E6" s="79">
        <v>1570005.7000000002</v>
      </c>
      <c r="F6" s="8"/>
    </row>
    <row r="7" spans="1:16">
      <c r="A7" s="75" t="s">
        <v>9</v>
      </c>
      <c r="B7" s="76"/>
      <c r="C7" s="77" t="s">
        <v>10</v>
      </c>
      <c r="D7" s="78">
        <v>16849666.190000005</v>
      </c>
      <c r="E7" s="79">
        <v>21745382.980000004</v>
      </c>
      <c r="F7" s="8"/>
    </row>
    <row r="8" spans="1:16">
      <c r="A8" s="75" t="s">
        <v>11</v>
      </c>
      <c r="B8" s="76"/>
      <c r="C8" s="77" t="s">
        <v>12</v>
      </c>
      <c r="D8" s="78">
        <v>2469200.4099999997</v>
      </c>
      <c r="E8" s="79">
        <v>2912261.9299999997</v>
      </c>
      <c r="F8" s="8"/>
    </row>
    <row r="9" spans="1:16">
      <c r="A9" s="75" t="s">
        <v>137</v>
      </c>
      <c r="B9" s="76"/>
      <c r="C9" s="77" t="s">
        <v>14</v>
      </c>
      <c r="D9" s="78">
        <v>389716.36</v>
      </c>
      <c r="E9" s="79">
        <v>428343.17</v>
      </c>
      <c r="F9" s="8"/>
    </row>
    <row r="10" spans="1:16">
      <c r="A10" s="75" t="s">
        <v>15</v>
      </c>
      <c r="B10" s="76"/>
      <c r="C10" s="77" t="s">
        <v>16</v>
      </c>
      <c r="D10" s="78">
        <v>719071.25</v>
      </c>
      <c r="E10" s="79">
        <v>1213410.25</v>
      </c>
      <c r="F10" s="8"/>
    </row>
    <row r="11" spans="1:16">
      <c r="A11" s="75" t="s">
        <v>17</v>
      </c>
      <c r="B11" s="76"/>
      <c r="C11" s="77" t="s">
        <v>18</v>
      </c>
      <c r="D11" s="78">
        <v>0</v>
      </c>
      <c r="E11" s="79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0</v>
      </c>
      <c r="E13" s="79">
        <v>0</v>
      </c>
      <c r="F13" s="8"/>
    </row>
    <row r="14" spans="1:16" ht="13.5" thickBot="1">
      <c r="A14" s="15" t="s">
        <v>23</v>
      </c>
      <c r="B14" s="16"/>
      <c r="C14" s="17"/>
      <c r="D14" s="18">
        <v>21825605.800000004</v>
      </c>
      <c r="E14" s="18">
        <v>27869404.030000005</v>
      </c>
      <c r="F14" s="8"/>
    </row>
    <row r="15" spans="1:16">
      <c r="A15" s="19" t="s">
        <v>24</v>
      </c>
      <c r="B15" s="76"/>
      <c r="C15" s="21" t="s">
        <v>25</v>
      </c>
      <c r="D15" s="22">
        <v>172054.11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4895716.79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443061.52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38626.81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494339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0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6043798.2299999995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27869404.030000005</v>
      </c>
      <c r="E24" s="18">
        <v>27869404.030000001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194920.78999999998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0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0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0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0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239104.5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1409951.9000000001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888150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0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0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0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1353276.74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2005020.04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139810.47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2806869.84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0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170270.13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1262350.8600000001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1389044.76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0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13327.5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0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0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0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0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0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11872097.530000001</v>
      </c>
      <c r="E62" s="82"/>
    </row>
    <row r="63" spans="1:6" ht="13.5" thickBot="1">
      <c r="A63" s="15" t="s">
        <v>114</v>
      </c>
      <c r="B63" s="16"/>
      <c r="C63" s="17"/>
      <c r="D63" s="18">
        <v>39741501.560000002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161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18247617.780000005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2469200.4099999997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389716.36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719071.25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0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5067770.9000000004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443061.52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38626.81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494339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0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27869404.030000001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27869404.030000001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21825605.800000004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6043798.2299999995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27869404.030000005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1262350.8600000001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29131754.890000004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162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2774133</v>
      </c>
      <c r="E6" s="79">
        <v>2867094</v>
      </c>
      <c r="F6" s="8"/>
    </row>
    <row r="7" spans="1:16">
      <c r="A7" s="75" t="s">
        <v>9</v>
      </c>
      <c r="B7" s="76"/>
      <c r="C7" s="77" t="s">
        <v>10</v>
      </c>
      <c r="D7" s="78">
        <v>15833371</v>
      </c>
      <c r="E7" s="79">
        <v>16734935</v>
      </c>
      <c r="F7" s="8"/>
    </row>
    <row r="8" spans="1:16">
      <c r="A8" s="75" t="s">
        <v>11</v>
      </c>
      <c r="B8" s="76"/>
      <c r="C8" s="77" t="s">
        <v>12</v>
      </c>
      <c r="D8" s="78">
        <v>6651301</v>
      </c>
      <c r="E8" s="79">
        <v>7017934</v>
      </c>
      <c r="F8" s="8"/>
    </row>
    <row r="9" spans="1:16">
      <c r="A9" s="75" t="s">
        <v>137</v>
      </c>
      <c r="B9" s="76"/>
      <c r="C9" s="77" t="s">
        <v>14</v>
      </c>
      <c r="D9" s="78">
        <v>548601</v>
      </c>
      <c r="E9" s="79">
        <v>569634</v>
      </c>
      <c r="F9" s="8"/>
    </row>
    <row r="10" spans="1:16">
      <c r="A10" s="75" t="s">
        <v>15</v>
      </c>
      <c r="B10" s="76"/>
      <c r="C10" s="77" t="s">
        <v>16</v>
      </c>
      <c r="D10" s="78">
        <v>638889</v>
      </c>
      <c r="E10" s="79">
        <v>708476</v>
      </c>
      <c r="F10" s="8"/>
    </row>
    <row r="11" spans="1:16">
      <c r="A11" s="75" t="s">
        <v>17</v>
      </c>
      <c r="B11" s="76"/>
      <c r="C11" s="77" t="s">
        <v>18</v>
      </c>
      <c r="D11" s="78">
        <v>180063</v>
      </c>
      <c r="E11" s="79">
        <v>180063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119910</v>
      </c>
      <c r="E13" s="79">
        <v>119910</v>
      </c>
      <c r="F13" s="8"/>
    </row>
    <row r="14" spans="1:16" ht="13.5" thickBot="1">
      <c r="A14" s="15" t="s">
        <v>23</v>
      </c>
      <c r="B14" s="16"/>
      <c r="C14" s="17"/>
      <c r="D14" s="18">
        <v>26746268</v>
      </c>
      <c r="E14" s="18">
        <v>28198046</v>
      </c>
      <c r="F14" s="8"/>
    </row>
    <row r="15" spans="1:16">
      <c r="A15" s="19" t="s">
        <v>24</v>
      </c>
      <c r="B15" s="76"/>
      <c r="C15" s="21" t="s">
        <v>25</v>
      </c>
      <c r="D15" s="22">
        <v>92961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901564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366633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21033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69587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0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1451778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28198046</v>
      </c>
      <c r="E24" s="18">
        <v>28198046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69293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394313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47410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31998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13042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306710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886669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1311564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0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920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56651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1168067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2301995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264516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2898390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30489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321103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1406123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6700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0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218035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33833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0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101949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0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0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11869770</v>
      </c>
      <c r="E62" s="82"/>
    </row>
    <row r="63" spans="1:6" ht="13.5" thickBot="1">
      <c r="A63" s="15" t="s">
        <v>114</v>
      </c>
      <c r="B63" s="16"/>
      <c r="C63" s="17"/>
      <c r="D63" s="18">
        <v>40067816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162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18607504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6651301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548601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638889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180063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119910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994525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366633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21033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69587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0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28198046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28198046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26746268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1451778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28198046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1406123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29604169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163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260877.61</v>
      </c>
      <c r="E6" s="79">
        <v>260877.61</v>
      </c>
      <c r="F6" s="8"/>
    </row>
    <row r="7" spans="1:16">
      <c r="A7" s="75" t="s">
        <v>9</v>
      </c>
      <c r="B7" s="76"/>
      <c r="C7" s="77" t="s">
        <v>10</v>
      </c>
      <c r="D7" s="78">
        <v>2594093.14</v>
      </c>
      <c r="E7" s="79">
        <v>2637325.42</v>
      </c>
      <c r="F7" s="8"/>
    </row>
    <row r="8" spans="1:16">
      <c r="A8" s="75" t="s">
        <v>11</v>
      </c>
      <c r="B8" s="76"/>
      <c r="C8" s="77" t="s">
        <v>12</v>
      </c>
      <c r="D8" s="78">
        <v>5225.88</v>
      </c>
      <c r="E8" s="79">
        <v>5225.88</v>
      </c>
      <c r="F8" s="8"/>
    </row>
    <row r="9" spans="1:16">
      <c r="A9" s="75" t="s">
        <v>137</v>
      </c>
      <c r="B9" s="76"/>
      <c r="C9" s="77" t="s">
        <v>14</v>
      </c>
      <c r="D9" s="78">
        <v>547961.5</v>
      </c>
      <c r="E9" s="79">
        <v>568933.30000000005</v>
      </c>
      <c r="F9" s="8"/>
    </row>
    <row r="10" spans="1:16">
      <c r="A10" s="75" t="s">
        <v>15</v>
      </c>
      <c r="B10" s="76"/>
      <c r="C10" s="77" t="s">
        <v>16</v>
      </c>
      <c r="D10" s="78">
        <v>43944.9</v>
      </c>
      <c r="E10" s="79">
        <v>45370.14</v>
      </c>
      <c r="F10" s="8"/>
    </row>
    <row r="11" spans="1:16">
      <c r="A11" s="75" t="s">
        <v>17</v>
      </c>
      <c r="B11" s="76"/>
      <c r="C11" s="77" t="s">
        <v>18</v>
      </c>
      <c r="D11" s="78">
        <v>0</v>
      </c>
      <c r="E11" s="79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44887.5</v>
      </c>
      <c r="E13" s="79">
        <v>44887.5</v>
      </c>
      <c r="F13" s="8"/>
    </row>
    <row r="14" spans="1:16" ht="13.5" thickBot="1">
      <c r="A14" s="15" t="s">
        <v>23</v>
      </c>
      <c r="B14" s="16"/>
      <c r="C14" s="17"/>
      <c r="D14" s="18">
        <v>3496990.53</v>
      </c>
      <c r="E14" s="18">
        <v>3562619.85</v>
      </c>
      <c r="F14" s="8"/>
    </row>
    <row r="15" spans="1:16">
      <c r="A15" s="19" t="s">
        <v>24</v>
      </c>
      <c r="B15" s="76"/>
      <c r="C15" s="21" t="s">
        <v>25</v>
      </c>
      <c r="D15" s="22">
        <v>0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43232.28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0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20971.8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1425.24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0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65629.320000000007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3562619.8499999996</v>
      </c>
      <c r="E24" s="18">
        <v>3562619.8499999996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223589.39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8076.36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0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0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0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243191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551493.12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0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33895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10650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1632.25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257664.1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264206.40000000002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26273.16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270366.40000000002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28407.16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26273.16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175880.8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710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39440.239999999998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25600.5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0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0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0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0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5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0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2187354.04</v>
      </c>
      <c r="E62" s="82"/>
    </row>
    <row r="63" spans="1:6" ht="13.5" thickBot="1">
      <c r="A63" s="15" t="s">
        <v>114</v>
      </c>
      <c r="B63" s="16"/>
      <c r="C63" s="17"/>
      <c r="D63" s="18">
        <v>5749973.8899999997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163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2854970.75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5225.88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547961.5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43944.9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0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44887.5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43232.28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0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20971.8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1425.24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0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3562619.8499999996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3562619.8499999996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3496990.53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65629.320000000007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3562619.8499999996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175880.8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3738500.6499999994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0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8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2" t="s">
        <v>164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91422.84</v>
      </c>
      <c r="E6" s="79">
        <v>96379.5</v>
      </c>
      <c r="F6" s="8"/>
    </row>
    <row r="7" spans="1:16">
      <c r="A7" s="75" t="s">
        <v>9</v>
      </c>
      <c r="B7" s="76"/>
      <c r="C7" s="77" t="s">
        <v>10</v>
      </c>
      <c r="D7" s="78">
        <v>15657396.16</v>
      </c>
      <c r="E7" s="79">
        <v>17445125.469999999</v>
      </c>
      <c r="F7" s="8"/>
    </row>
    <row r="8" spans="1:16">
      <c r="A8" s="75" t="s">
        <v>11</v>
      </c>
      <c r="B8" s="76"/>
      <c r="C8" s="77" t="s">
        <v>12</v>
      </c>
      <c r="D8" s="78">
        <v>2529989.65</v>
      </c>
      <c r="E8" s="79">
        <v>2706936.85</v>
      </c>
      <c r="F8" s="8"/>
    </row>
    <row r="9" spans="1:16">
      <c r="A9" s="75" t="s">
        <v>137</v>
      </c>
      <c r="B9" s="76"/>
      <c r="C9" s="77" t="s">
        <v>14</v>
      </c>
      <c r="D9" s="78">
        <v>606385.18000000005</v>
      </c>
      <c r="E9" s="79">
        <v>615472.18000000005</v>
      </c>
      <c r="F9" s="8"/>
    </row>
    <row r="10" spans="1:16">
      <c r="A10" s="75" t="s">
        <v>15</v>
      </c>
      <c r="B10" s="76"/>
      <c r="C10" s="77" t="s">
        <v>16</v>
      </c>
      <c r="D10" s="78">
        <v>452086.05</v>
      </c>
      <c r="E10" s="79">
        <v>591478.05000000005</v>
      </c>
      <c r="F10" s="8"/>
    </row>
    <row r="11" spans="1:16">
      <c r="A11" s="75" t="s">
        <v>17</v>
      </c>
      <c r="B11" s="76"/>
      <c r="C11" s="77" t="s">
        <v>18</v>
      </c>
      <c r="D11" s="78">
        <v>0</v>
      </c>
      <c r="E11" s="79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14130</v>
      </c>
      <c r="E13" s="79">
        <v>14130</v>
      </c>
      <c r="F13" s="8"/>
    </row>
    <row r="14" spans="1:16" ht="13.5" thickBot="1">
      <c r="A14" s="15" t="s">
        <v>23</v>
      </c>
      <c r="B14" s="16"/>
      <c r="C14" s="17"/>
      <c r="D14" s="18">
        <v>19351409.879999999</v>
      </c>
      <c r="E14" s="18">
        <v>21469522.050000001</v>
      </c>
      <c r="F14" s="8"/>
    </row>
    <row r="15" spans="1:16">
      <c r="A15" s="19" t="s">
        <v>24</v>
      </c>
      <c r="B15" s="76"/>
      <c r="C15" s="21" t="s">
        <v>25</v>
      </c>
      <c r="D15" s="22">
        <v>4956.66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1787729.31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176947.20000000001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9087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139392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0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2118112.17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21469522.049999997</v>
      </c>
      <c r="E24" s="18">
        <v>21469522.049999997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96829.43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0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0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0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0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0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146361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676535.29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849643.05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2475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0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0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1012975.25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1283654.04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8978.0400000000009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2958430.53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30179.360000000001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18947.34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1035608.82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1655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50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22986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0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0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7679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0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266225.92000000004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8419213.0700000003</v>
      </c>
      <c r="E62" s="82"/>
    </row>
    <row r="63" spans="1:6" ht="13.5" thickBot="1">
      <c r="A63" s="15" t="s">
        <v>114</v>
      </c>
      <c r="B63" s="16"/>
      <c r="C63" s="17"/>
      <c r="D63" s="18">
        <v>29888735.119999997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164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15748819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2529989.65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606385.18000000005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452086.05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0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14130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1792685.97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176947.20000000001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9087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139392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0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21469522.049999997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21469522.049999997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19351409.879999999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2118112.17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21469522.049999997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1035608.82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22505130.869999997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16">
      <c r="C177" s="1"/>
    </row>
    <row r="178" spans="3:16">
      <c r="C178" s="1"/>
    </row>
    <row r="179" spans="3:16">
      <c r="C179" s="1"/>
    </row>
    <row r="180" spans="3:16">
      <c r="C180" s="1"/>
    </row>
    <row r="181" spans="3:16">
      <c r="C181" s="1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184" spans="3:16">
      <c r="C184" s="1"/>
    </row>
    <row r="185" spans="3:16">
      <c r="C185" s="1"/>
    </row>
    <row r="186" spans="3:16">
      <c r="C186" s="1"/>
    </row>
    <row r="187" spans="3:16">
      <c r="C187" s="1"/>
    </row>
    <row r="188" spans="3:16">
      <c r="C188" s="1"/>
    </row>
    <row r="189" spans="3:16">
      <c r="C189" s="1"/>
    </row>
    <row r="190" spans="3:16">
      <c r="C190" s="1"/>
    </row>
    <row r="191" spans="3:16">
      <c r="C191" s="1"/>
    </row>
    <row r="192" spans="3:16">
      <c r="C192" s="1"/>
    </row>
    <row r="202" spans="1:6">
      <c r="A202" s="60"/>
      <c r="B202" s="61"/>
      <c r="C202" s="62"/>
      <c r="D202" s="61"/>
      <c r="E202" s="61"/>
      <c r="F202" s="63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9" spans="1:6">
      <c r="A359" s="60"/>
      <c r="B359" s="61"/>
      <c r="C359" s="62"/>
      <c r="D359" s="61"/>
      <c r="E359" s="61"/>
      <c r="F359" s="63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42578125" defaultRowHeight="12.75"/>
  <cols>
    <col min="1" max="1" width="56.42578125" style="1" customWidth="1"/>
    <col min="2" max="2" width="13" style="1" customWidth="1"/>
    <col min="3" max="3" width="13.5703125" style="58" bestFit="1" customWidth="1"/>
    <col min="4" max="4" width="20.5703125" style="1" customWidth="1"/>
    <col min="5" max="5" width="21" style="1" customWidth="1"/>
    <col min="6" max="16384" width="9.42578125" style="1"/>
  </cols>
  <sheetData>
    <row r="1" spans="1:16">
      <c r="B1" s="122" t="s">
        <v>165</v>
      </c>
      <c r="C1" s="123"/>
      <c r="D1" s="123"/>
      <c r="E1" s="123"/>
    </row>
    <row r="2" spans="1:16" ht="13.5" thickBot="1">
      <c r="A2" s="122"/>
      <c r="B2" s="122"/>
      <c r="C2" s="122"/>
      <c r="D2" s="124" t="s">
        <v>1</v>
      </c>
      <c r="E2" s="125" t="s">
        <v>167</v>
      </c>
    </row>
    <row r="3" spans="1:16" ht="13.5" thickBot="1">
      <c r="A3" s="126" t="s">
        <v>166</v>
      </c>
      <c r="B3" s="127"/>
      <c r="C3" s="128"/>
      <c r="D3" s="127"/>
      <c r="E3" s="129"/>
      <c r="F3" s="8"/>
    </row>
    <row r="4" spans="1:16" ht="12.75" customHeight="1">
      <c r="A4" s="9"/>
      <c r="B4" s="10"/>
      <c r="C4" s="11"/>
      <c r="D4" s="11" t="s">
        <v>2</v>
      </c>
      <c r="E4" s="130" t="s">
        <v>3</v>
      </c>
      <c r="F4" s="8"/>
    </row>
    <row r="5" spans="1:16">
      <c r="A5" s="74" t="s">
        <v>4</v>
      </c>
      <c r="B5" s="12"/>
      <c r="C5" s="13" t="s">
        <v>5</v>
      </c>
      <c r="D5" s="13" t="s">
        <v>6</v>
      </c>
      <c r="E5" s="131"/>
      <c r="F5" s="8"/>
    </row>
    <row r="6" spans="1:16">
      <c r="A6" s="75" t="s">
        <v>7</v>
      </c>
      <c r="B6" s="76"/>
      <c r="C6" s="77" t="s">
        <v>8</v>
      </c>
      <c r="D6" s="78">
        <v>2731762.19</v>
      </c>
      <c r="E6" s="79">
        <v>3008509.04</v>
      </c>
      <c r="F6" s="8"/>
    </row>
    <row r="7" spans="1:16">
      <c r="A7" s="75" t="s">
        <v>9</v>
      </c>
      <c r="B7" s="76"/>
      <c r="C7" s="77" t="s">
        <v>10</v>
      </c>
      <c r="D7" s="78">
        <v>47503633.150000013</v>
      </c>
      <c r="E7" s="79">
        <v>57271198.370000012</v>
      </c>
      <c r="F7" s="8"/>
    </row>
    <row r="8" spans="1:16">
      <c r="A8" s="75" t="s">
        <v>11</v>
      </c>
      <c r="B8" s="76"/>
      <c r="C8" s="77" t="s">
        <v>12</v>
      </c>
      <c r="D8" s="78">
        <v>19932053.780000001</v>
      </c>
      <c r="E8" s="79">
        <v>23082729.350000001</v>
      </c>
      <c r="F8" s="8"/>
    </row>
    <row r="9" spans="1:16">
      <c r="A9" s="75" t="s">
        <v>137</v>
      </c>
      <c r="B9" s="76"/>
      <c r="C9" s="77" t="s">
        <v>14</v>
      </c>
      <c r="D9" s="78">
        <v>513690.94000000006</v>
      </c>
      <c r="E9" s="79">
        <v>661132.52</v>
      </c>
      <c r="F9" s="8"/>
    </row>
    <row r="10" spans="1:16">
      <c r="A10" s="75" t="s">
        <v>15</v>
      </c>
      <c r="B10" s="76"/>
      <c r="C10" s="77" t="s">
        <v>16</v>
      </c>
      <c r="D10" s="78">
        <v>2814242.36</v>
      </c>
      <c r="E10" s="79">
        <v>3788867.1999999997</v>
      </c>
      <c r="F10" s="8"/>
    </row>
    <row r="11" spans="1:16">
      <c r="A11" s="75" t="s">
        <v>17</v>
      </c>
      <c r="B11" s="76"/>
      <c r="C11" s="77" t="s">
        <v>18</v>
      </c>
      <c r="D11" s="78">
        <v>181604.02</v>
      </c>
      <c r="E11" s="79">
        <v>183339.11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5" t="s">
        <v>19</v>
      </c>
      <c r="B12" s="76"/>
      <c r="C12" s="77" t="s">
        <v>20</v>
      </c>
      <c r="D12" s="78">
        <v>0</v>
      </c>
      <c r="E12" s="79">
        <v>0</v>
      </c>
      <c r="F12" s="8"/>
    </row>
    <row r="13" spans="1:16" ht="13.5" thickBot="1">
      <c r="A13" s="75" t="s">
        <v>21</v>
      </c>
      <c r="B13" s="76"/>
      <c r="C13" s="77" t="s">
        <v>22</v>
      </c>
      <c r="D13" s="78">
        <v>0</v>
      </c>
      <c r="E13" s="79">
        <v>0</v>
      </c>
      <c r="F13" s="8"/>
    </row>
    <row r="14" spans="1:16" ht="13.5" thickBot="1">
      <c r="A14" s="15" t="s">
        <v>23</v>
      </c>
      <c r="B14" s="16"/>
      <c r="C14" s="17"/>
      <c r="D14" s="18">
        <v>73676986.439999998</v>
      </c>
      <c r="E14" s="18">
        <v>87995775.590000018</v>
      </c>
      <c r="F14" s="8"/>
    </row>
    <row r="15" spans="1:16">
      <c r="A15" s="19" t="s">
        <v>24</v>
      </c>
      <c r="B15" s="76"/>
      <c r="C15" s="21" t="s">
        <v>25</v>
      </c>
      <c r="D15" s="22">
        <v>276746.84999999998</v>
      </c>
      <c r="E15" s="80"/>
      <c r="F15" s="8"/>
    </row>
    <row r="16" spans="1:16">
      <c r="A16" s="19" t="s">
        <v>26</v>
      </c>
      <c r="B16" s="76"/>
      <c r="C16" s="21" t="s">
        <v>27</v>
      </c>
      <c r="D16" s="22">
        <v>9767565.2200000007</v>
      </c>
      <c r="E16" s="80"/>
      <c r="F16" s="8"/>
    </row>
    <row r="17" spans="1:6">
      <c r="A17" s="19" t="s">
        <v>28</v>
      </c>
      <c r="B17" s="76"/>
      <c r="C17" s="21" t="s">
        <v>29</v>
      </c>
      <c r="D17" s="22">
        <v>3150675.57</v>
      </c>
      <c r="E17" s="80"/>
      <c r="F17" s="8"/>
    </row>
    <row r="18" spans="1:6">
      <c r="A18" s="19" t="s">
        <v>138</v>
      </c>
      <c r="B18" s="76"/>
      <c r="C18" s="21" t="s">
        <v>31</v>
      </c>
      <c r="D18" s="22">
        <v>147441.57999999999</v>
      </c>
      <c r="E18" s="80"/>
      <c r="F18" s="8"/>
    </row>
    <row r="19" spans="1:6">
      <c r="A19" s="19" t="s">
        <v>32</v>
      </c>
      <c r="B19" s="76"/>
      <c r="C19" s="21" t="s">
        <v>33</v>
      </c>
      <c r="D19" s="22">
        <v>974624.84</v>
      </c>
      <c r="E19" s="80"/>
      <c r="F19" s="8"/>
    </row>
    <row r="20" spans="1:6">
      <c r="A20" s="19" t="s">
        <v>34</v>
      </c>
      <c r="B20" s="76"/>
      <c r="C20" s="21" t="s">
        <v>35</v>
      </c>
      <c r="D20" s="22">
        <v>1735.09</v>
      </c>
      <c r="E20" s="80"/>
      <c r="F20" s="8"/>
    </row>
    <row r="21" spans="1:6">
      <c r="A21" s="19" t="s">
        <v>36</v>
      </c>
      <c r="B21" s="81"/>
      <c r="C21" s="21" t="s">
        <v>37</v>
      </c>
      <c r="D21" s="22">
        <v>0</v>
      </c>
      <c r="E21" s="80"/>
      <c r="F21" s="8"/>
    </row>
    <row r="22" spans="1:6" ht="13.5" thickBot="1">
      <c r="A22" s="19" t="s">
        <v>38</v>
      </c>
      <c r="B22" s="81"/>
      <c r="C22" s="21" t="s">
        <v>39</v>
      </c>
      <c r="D22" s="22">
        <v>0</v>
      </c>
      <c r="E22" s="82"/>
      <c r="F22" s="8"/>
    </row>
    <row r="23" spans="1:6" ht="13.5" thickBot="1">
      <c r="A23" s="15" t="s">
        <v>40</v>
      </c>
      <c r="B23" s="16"/>
      <c r="C23" s="17"/>
      <c r="D23" s="18">
        <v>14318789.15</v>
      </c>
      <c r="E23" s="23" t="s">
        <v>41</v>
      </c>
      <c r="F23" s="8"/>
    </row>
    <row r="24" spans="1:6" ht="13.5" thickBot="1">
      <c r="A24" s="15" t="s">
        <v>42</v>
      </c>
      <c r="B24" s="16"/>
      <c r="C24" s="17"/>
      <c r="D24" s="18">
        <v>87995775.590000004</v>
      </c>
      <c r="E24" s="18">
        <v>87995775.589999989</v>
      </c>
      <c r="F24" s="8"/>
    </row>
    <row r="25" spans="1:6">
      <c r="A25" s="115"/>
      <c r="B25" s="24"/>
      <c r="C25" s="25"/>
      <c r="D25" s="26"/>
      <c r="E25" s="82"/>
      <c r="F25" s="8"/>
    </row>
    <row r="26" spans="1:6">
      <c r="A26" s="74" t="s">
        <v>43</v>
      </c>
      <c r="B26" s="24"/>
      <c r="C26" s="25"/>
      <c r="D26" s="26"/>
      <c r="E26" s="80"/>
      <c r="F26" s="8"/>
    </row>
    <row r="27" spans="1:6">
      <c r="A27" s="75" t="s">
        <v>44</v>
      </c>
      <c r="B27" s="76"/>
      <c r="C27" s="77" t="s">
        <v>45</v>
      </c>
      <c r="D27" s="83">
        <v>0</v>
      </c>
      <c r="E27" s="80"/>
      <c r="F27" s="27"/>
    </row>
    <row r="28" spans="1:6">
      <c r="A28" s="75" t="s">
        <v>46</v>
      </c>
      <c r="B28" s="76"/>
      <c r="C28" s="77" t="s">
        <v>47</v>
      </c>
      <c r="D28" s="83">
        <v>5996986.8600000003</v>
      </c>
      <c r="E28" s="80"/>
      <c r="F28" s="27"/>
    </row>
    <row r="29" spans="1:6">
      <c r="A29" s="75" t="s">
        <v>48</v>
      </c>
      <c r="B29" s="76"/>
      <c r="C29" s="77" t="s">
        <v>49</v>
      </c>
      <c r="D29" s="83">
        <v>0</v>
      </c>
      <c r="E29" s="80"/>
      <c r="F29" s="27"/>
    </row>
    <row r="30" spans="1:6">
      <c r="A30" s="75" t="s">
        <v>50</v>
      </c>
      <c r="B30" s="76"/>
      <c r="C30" s="77" t="s">
        <v>51</v>
      </c>
      <c r="D30" s="83">
        <v>0</v>
      </c>
      <c r="E30" s="82"/>
      <c r="F30" s="27"/>
    </row>
    <row r="31" spans="1:6">
      <c r="A31" s="75" t="s">
        <v>52</v>
      </c>
      <c r="B31" s="76"/>
      <c r="C31" s="77" t="s">
        <v>53</v>
      </c>
      <c r="D31" s="83">
        <v>1700398.12</v>
      </c>
      <c r="E31" s="82"/>
      <c r="F31" s="27"/>
    </row>
    <row r="32" spans="1:6">
      <c r="A32" s="75" t="s">
        <v>54</v>
      </c>
      <c r="B32" s="76"/>
      <c r="C32" s="77" t="s">
        <v>55</v>
      </c>
      <c r="D32" s="83">
        <v>0</v>
      </c>
      <c r="E32" s="82"/>
      <c r="F32" s="27"/>
    </row>
    <row r="33" spans="1:10">
      <c r="A33" s="75" t="s">
        <v>56</v>
      </c>
      <c r="B33" s="76"/>
      <c r="C33" s="77" t="s">
        <v>57</v>
      </c>
      <c r="D33" s="83">
        <v>0</v>
      </c>
      <c r="E33" s="82"/>
      <c r="F33" s="27"/>
    </row>
    <row r="34" spans="1:10">
      <c r="A34" s="75" t="s">
        <v>58</v>
      </c>
      <c r="B34" s="76"/>
      <c r="C34" s="77" t="s">
        <v>59</v>
      </c>
      <c r="D34" s="83">
        <v>0</v>
      </c>
      <c r="E34" s="82"/>
      <c r="F34" s="27"/>
    </row>
    <row r="35" spans="1:10">
      <c r="A35" s="75" t="s">
        <v>60</v>
      </c>
      <c r="B35" s="76"/>
      <c r="C35" s="77" t="s">
        <v>61</v>
      </c>
      <c r="D35" s="83">
        <v>0</v>
      </c>
      <c r="E35" s="82"/>
      <c r="F35" s="27"/>
    </row>
    <row r="36" spans="1:10">
      <c r="A36" s="75" t="s">
        <v>62</v>
      </c>
      <c r="B36" s="76"/>
      <c r="C36" s="77" t="s">
        <v>63</v>
      </c>
      <c r="D36" s="83">
        <v>0</v>
      </c>
      <c r="E36" s="82"/>
      <c r="F36" s="27"/>
    </row>
    <row r="37" spans="1:10">
      <c r="A37" s="75" t="s">
        <v>64</v>
      </c>
      <c r="B37" s="76"/>
      <c r="C37" s="77" t="s">
        <v>139</v>
      </c>
      <c r="D37" s="83">
        <v>0</v>
      </c>
      <c r="E37" s="82"/>
      <c r="F37" s="27"/>
    </row>
    <row r="38" spans="1:10">
      <c r="A38" s="75" t="s">
        <v>65</v>
      </c>
      <c r="B38" s="76"/>
      <c r="C38" s="77" t="s">
        <v>66</v>
      </c>
      <c r="D38" s="83">
        <v>0</v>
      </c>
      <c r="E38" s="82"/>
      <c r="F38" s="27"/>
    </row>
    <row r="39" spans="1:10">
      <c r="A39" s="75" t="s">
        <v>67</v>
      </c>
      <c r="B39" s="76"/>
      <c r="C39" s="77" t="s">
        <v>68</v>
      </c>
      <c r="D39" s="83">
        <v>0</v>
      </c>
      <c r="E39" s="82"/>
      <c r="F39" s="116"/>
      <c r="G39" s="8"/>
    </row>
    <row r="40" spans="1:10">
      <c r="A40" s="75" t="s">
        <v>69</v>
      </c>
      <c r="B40" s="76"/>
      <c r="C40" s="77" t="s">
        <v>70</v>
      </c>
      <c r="D40" s="83">
        <v>3308381</v>
      </c>
      <c r="E40" s="82"/>
      <c r="F40" s="116"/>
    </row>
    <row r="41" spans="1:10">
      <c r="A41" s="75" t="s">
        <v>71</v>
      </c>
      <c r="B41" s="76"/>
      <c r="C41" s="77" t="s">
        <v>72</v>
      </c>
      <c r="D41" s="83">
        <v>3397768</v>
      </c>
      <c r="E41" s="82"/>
      <c r="F41" s="115"/>
    </row>
    <row r="42" spans="1:10">
      <c r="A42" s="75" t="s">
        <v>73</v>
      </c>
      <c r="B42" s="76"/>
      <c r="C42" s="77" t="s">
        <v>74</v>
      </c>
      <c r="D42" s="83">
        <v>1019736</v>
      </c>
      <c r="E42" s="82"/>
      <c r="F42" s="116"/>
    </row>
    <row r="43" spans="1:10">
      <c r="A43" s="75" t="s">
        <v>75</v>
      </c>
      <c r="B43" s="76"/>
      <c r="C43" s="77" t="s">
        <v>76</v>
      </c>
      <c r="D43" s="83">
        <v>1768</v>
      </c>
      <c r="E43" s="82"/>
      <c r="F43" s="27"/>
    </row>
    <row r="44" spans="1:10">
      <c r="A44" s="75" t="s">
        <v>77</v>
      </c>
      <c r="B44" s="76"/>
      <c r="C44" s="77" t="s">
        <v>78</v>
      </c>
      <c r="D44" s="83">
        <v>165690</v>
      </c>
      <c r="E44" s="82"/>
      <c r="F44" s="27"/>
      <c r="J44" s="8"/>
    </row>
    <row r="45" spans="1:10">
      <c r="A45" s="75" t="s">
        <v>79</v>
      </c>
      <c r="B45" s="76"/>
      <c r="C45" s="77" t="s">
        <v>80</v>
      </c>
      <c r="D45" s="83">
        <v>4148062.8200000003</v>
      </c>
      <c r="E45" s="82"/>
      <c r="F45" s="27"/>
    </row>
    <row r="46" spans="1:10">
      <c r="A46" s="75" t="s">
        <v>81</v>
      </c>
      <c r="B46" s="76"/>
      <c r="C46" s="77" t="s">
        <v>82</v>
      </c>
      <c r="D46" s="83">
        <v>6276152.2200000007</v>
      </c>
      <c r="E46" s="82"/>
      <c r="F46" s="27"/>
    </row>
    <row r="47" spans="1:10">
      <c r="A47" s="75" t="s">
        <v>83</v>
      </c>
      <c r="B47" s="76"/>
      <c r="C47" s="77" t="s">
        <v>84</v>
      </c>
      <c r="D47" s="83">
        <v>210410.27</v>
      </c>
      <c r="E47" s="82"/>
      <c r="F47" s="27"/>
    </row>
    <row r="48" spans="1:10">
      <c r="A48" s="75" t="s">
        <v>85</v>
      </c>
      <c r="B48" s="76"/>
      <c r="C48" s="77" t="s">
        <v>86</v>
      </c>
      <c r="D48" s="83">
        <v>5951758.6299999999</v>
      </c>
      <c r="E48" s="82"/>
      <c r="F48" s="27"/>
    </row>
    <row r="49" spans="1:6">
      <c r="A49" s="75" t="s">
        <v>87</v>
      </c>
      <c r="B49" s="76"/>
      <c r="C49" s="77" t="s">
        <v>88</v>
      </c>
      <c r="D49" s="83">
        <v>27714.65</v>
      </c>
      <c r="E49" s="82"/>
      <c r="F49" s="27"/>
    </row>
    <row r="50" spans="1:6">
      <c r="A50" s="75" t="s">
        <v>89</v>
      </c>
      <c r="B50" s="76"/>
      <c r="C50" s="77" t="s">
        <v>90</v>
      </c>
      <c r="D50" s="83">
        <v>185839.92</v>
      </c>
      <c r="E50" s="82"/>
      <c r="F50" s="27"/>
    </row>
    <row r="51" spans="1:6">
      <c r="A51" s="75" t="s">
        <v>91</v>
      </c>
      <c r="B51" s="76"/>
      <c r="C51" s="77" t="s">
        <v>92</v>
      </c>
      <c r="D51" s="83">
        <v>4181433.74</v>
      </c>
      <c r="E51" s="82"/>
      <c r="F51" s="27"/>
    </row>
    <row r="52" spans="1:6">
      <c r="A52" s="75" t="s">
        <v>93</v>
      </c>
      <c r="B52" s="76"/>
      <c r="C52" s="77" t="s">
        <v>94</v>
      </c>
      <c r="D52" s="83">
        <v>209165.5</v>
      </c>
      <c r="E52" s="82"/>
      <c r="F52" s="27"/>
    </row>
    <row r="53" spans="1:6">
      <c r="A53" s="75" t="s">
        <v>95</v>
      </c>
      <c r="B53" s="76"/>
      <c r="C53" s="77" t="s">
        <v>96</v>
      </c>
      <c r="D53" s="83">
        <v>927590</v>
      </c>
      <c r="E53" s="82"/>
      <c r="F53" s="27"/>
    </row>
    <row r="54" spans="1:6">
      <c r="A54" s="75" t="s">
        <v>97</v>
      </c>
      <c r="B54" s="76"/>
      <c r="C54" s="77" t="s">
        <v>98</v>
      </c>
      <c r="D54" s="83">
        <v>56992.42</v>
      </c>
      <c r="E54" s="82"/>
      <c r="F54" s="27"/>
    </row>
    <row r="55" spans="1:6">
      <c r="A55" s="75" t="s">
        <v>99</v>
      </c>
      <c r="B55" s="76"/>
      <c r="C55" s="77" t="s">
        <v>100</v>
      </c>
      <c r="D55" s="83">
        <v>0</v>
      </c>
      <c r="E55" s="82"/>
      <c r="F55" s="27"/>
    </row>
    <row r="56" spans="1:6">
      <c r="A56" s="75" t="s">
        <v>101</v>
      </c>
      <c r="B56" s="76"/>
      <c r="C56" s="77" t="s">
        <v>102</v>
      </c>
      <c r="D56" s="83">
        <v>0</v>
      </c>
      <c r="E56" s="82"/>
      <c r="F56" s="27"/>
    </row>
    <row r="57" spans="1:6">
      <c r="A57" s="75" t="s">
        <v>103</v>
      </c>
      <c r="B57" s="76"/>
      <c r="C57" s="77" t="s">
        <v>104</v>
      </c>
      <c r="D57" s="83">
        <v>0</v>
      </c>
      <c r="E57" s="82"/>
      <c r="F57" s="27"/>
    </row>
    <row r="58" spans="1:6">
      <c r="A58" s="75" t="s">
        <v>105</v>
      </c>
      <c r="B58" s="76"/>
      <c r="C58" s="77" t="s">
        <v>106</v>
      </c>
      <c r="D58" s="83">
        <v>0</v>
      </c>
      <c r="E58" s="82"/>
      <c r="F58" s="27"/>
    </row>
    <row r="59" spans="1:6">
      <c r="A59" s="75" t="s">
        <v>107</v>
      </c>
      <c r="B59" s="76"/>
      <c r="C59" s="77" t="s">
        <v>108</v>
      </c>
      <c r="D59" s="83">
        <v>0</v>
      </c>
      <c r="E59" s="82"/>
      <c r="F59" s="27"/>
    </row>
    <row r="60" spans="1:6">
      <c r="A60" s="75" t="s">
        <v>109</v>
      </c>
      <c r="B60" s="76"/>
      <c r="C60" s="77" t="s">
        <v>110</v>
      </c>
      <c r="D60" s="83">
        <v>1785285.1300000001</v>
      </c>
      <c r="E60" s="82"/>
      <c r="F60" s="27"/>
    </row>
    <row r="61" spans="1:6" ht="13.5" thickBot="1">
      <c r="A61" s="75" t="s">
        <v>111</v>
      </c>
      <c r="B61" s="76"/>
      <c r="C61" s="77" t="s">
        <v>112</v>
      </c>
      <c r="D61" s="83">
        <v>0</v>
      </c>
      <c r="E61" s="82"/>
      <c r="F61" s="27"/>
    </row>
    <row r="62" spans="1:6" ht="13.5" thickBot="1">
      <c r="A62" s="15" t="s">
        <v>113</v>
      </c>
      <c r="B62" s="16"/>
      <c r="C62" s="17"/>
      <c r="D62" s="18">
        <v>39551133.280000009</v>
      </c>
      <c r="E62" s="82"/>
    </row>
    <row r="63" spans="1:6" ht="13.5" thickBot="1">
      <c r="A63" s="15" t="s">
        <v>114</v>
      </c>
      <c r="B63" s="16"/>
      <c r="C63" s="17"/>
      <c r="D63" s="18">
        <v>127546908.87</v>
      </c>
      <c r="E63" s="28"/>
    </row>
    <row r="64" spans="1:6">
      <c r="A64" s="8"/>
      <c r="B64" s="8"/>
      <c r="C64" s="29"/>
      <c r="D64" s="30"/>
      <c r="E64" s="30"/>
    </row>
    <row r="65" spans="1:5">
      <c r="A65" s="132"/>
      <c r="B65" s="118" t="s">
        <v>165</v>
      </c>
      <c r="C65" s="132"/>
      <c r="D65" s="132"/>
      <c r="E65" s="31"/>
    </row>
    <row r="66" spans="1:5" ht="13.5" thickBot="1">
      <c r="A66" s="133"/>
      <c r="B66" s="119" t="s">
        <v>166</v>
      </c>
      <c r="C66" s="134"/>
      <c r="D66" s="135"/>
      <c r="E66" s="31"/>
    </row>
    <row r="67" spans="1:5">
      <c r="A67" s="84" t="s">
        <v>115</v>
      </c>
      <c r="B67" s="12"/>
      <c r="C67" s="32"/>
      <c r="D67" s="85"/>
      <c r="E67" s="30"/>
    </row>
    <row r="68" spans="1:5" ht="6.75" customHeight="1">
      <c r="A68" s="86"/>
      <c r="B68" s="24"/>
      <c r="C68" s="32"/>
      <c r="D68" s="87"/>
      <c r="E68" s="30"/>
    </row>
    <row r="69" spans="1:5" ht="13.5" thickBot="1">
      <c r="A69" s="84" t="s">
        <v>116</v>
      </c>
      <c r="B69" s="24"/>
      <c r="C69" s="32" t="s">
        <v>117</v>
      </c>
      <c r="D69" s="85" t="s">
        <v>118</v>
      </c>
      <c r="E69" s="30"/>
    </row>
    <row r="70" spans="1:5">
      <c r="A70" s="33" t="s">
        <v>119</v>
      </c>
      <c r="B70" s="34" t="s">
        <v>120</v>
      </c>
      <c r="C70" s="67" t="s">
        <v>140</v>
      </c>
      <c r="D70" s="68">
        <v>50235395.340000011</v>
      </c>
      <c r="E70" s="30"/>
    </row>
    <row r="71" spans="1:5">
      <c r="A71" s="88" t="s">
        <v>119</v>
      </c>
      <c r="B71" s="89" t="s">
        <v>121</v>
      </c>
      <c r="C71" s="90" t="s">
        <v>12</v>
      </c>
      <c r="D71" s="91">
        <v>19932053.780000001</v>
      </c>
      <c r="E71" s="30"/>
    </row>
    <row r="72" spans="1:5">
      <c r="A72" s="88" t="s">
        <v>119</v>
      </c>
      <c r="B72" s="89" t="s">
        <v>122</v>
      </c>
      <c r="C72" s="90">
        <v>40130</v>
      </c>
      <c r="D72" s="91">
        <v>513690.94000000006</v>
      </c>
      <c r="E72" s="30"/>
    </row>
    <row r="73" spans="1:5">
      <c r="A73" s="88" t="s">
        <v>119</v>
      </c>
      <c r="B73" s="89" t="s">
        <v>141</v>
      </c>
      <c r="C73" s="90" t="s">
        <v>16</v>
      </c>
      <c r="D73" s="91">
        <v>2814242.36</v>
      </c>
      <c r="E73" s="30"/>
    </row>
    <row r="74" spans="1:5">
      <c r="A74" s="88" t="s">
        <v>119</v>
      </c>
      <c r="B74" s="89" t="s">
        <v>124</v>
      </c>
      <c r="C74" s="90">
        <v>40160</v>
      </c>
      <c r="D74" s="91">
        <v>181604.02</v>
      </c>
      <c r="E74" s="30"/>
    </row>
    <row r="75" spans="1:5">
      <c r="A75" s="88" t="s">
        <v>119</v>
      </c>
      <c r="B75" s="89" t="s">
        <v>125</v>
      </c>
      <c r="C75" s="90">
        <v>40180</v>
      </c>
      <c r="D75" s="91">
        <v>0</v>
      </c>
      <c r="E75" s="30"/>
    </row>
    <row r="76" spans="1:5">
      <c r="A76" s="88" t="s">
        <v>119</v>
      </c>
      <c r="B76" s="89" t="s">
        <v>126</v>
      </c>
      <c r="C76" s="90">
        <v>40190</v>
      </c>
      <c r="D76" s="91">
        <v>0</v>
      </c>
      <c r="E76" s="30"/>
    </row>
    <row r="77" spans="1:5">
      <c r="A77" s="88" t="s">
        <v>127</v>
      </c>
      <c r="B77" s="89" t="s">
        <v>120</v>
      </c>
      <c r="C77" s="90" t="s">
        <v>142</v>
      </c>
      <c r="D77" s="91">
        <v>10044312.07</v>
      </c>
      <c r="E77" s="30"/>
    </row>
    <row r="78" spans="1:5">
      <c r="A78" s="88" t="s">
        <v>127</v>
      </c>
      <c r="B78" s="89" t="s">
        <v>121</v>
      </c>
      <c r="C78" s="90" t="s">
        <v>29</v>
      </c>
      <c r="D78" s="91">
        <v>3150675.57</v>
      </c>
      <c r="E78" s="30"/>
    </row>
    <row r="79" spans="1:5">
      <c r="A79" s="88" t="s">
        <v>127</v>
      </c>
      <c r="B79" s="89" t="s">
        <v>122</v>
      </c>
      <c r="C79" s="90">
        <v>40330</v>
      </c>
      <c r="D79" s="91">
        <v>147441.57999999999</v>
      </c>
      <c r="E79" s="30"/>
    </row>
    <row r="80" spans="1:5">
      <c r="A80" s="88" t="s">
        <v>127</v>
      </c>
      <c r="B80" s="89" t="s">
        <v>141</v>
      </c>
      <c r="C80" s="90" t="s">
        <v>33</v>
      </c>
      <c r="D80" s="91">
        <v>974624.84</v>
      </c>
      <c r="E80" s="30"/>
    </row>
    <row r="81" spans="1:5">
      <c r="A81" s="88" t="s">
        <v>127</v>
      </c>
      <c r="B81" s="92" t="s">
        <v>124</v>
      </c>
      <c r="C81" s="90">
        <v>40360</v>
      </c>
      <c r="D81" s="91">
        <v>1735.09</v>
      </c>
      <c r="E81" s="30"/>
    </row>
    <row r="82" spans="1:5">
      <c r="A82" s="88" t="s">
        <v>127</v>
      </c>
      <c r="B82" s="92" t="s">
        <v>125</v>
      </c>
      <c r="C82" s="90">
        <v>40380</v>
      </c>
      <c r="D82" s="91">
        <v>0</v>
      </c>
      <c r="E82" s="30"/>
    </row>
    <row r="83" spans="1:5" ht="13.5" thickBot="1">
      <c r="A83" s="88" t="s">
        <v>127</v>
      </c>
      <c r="B83" s="92" t="s">
        <v>126</v>
      </c>
      <c r="C83" s="90">
        <v>40390</v>
      </c>
      <c r="D83" s="91">
        <v>0</v>
      </c>
      <c r="E83" s="30"/>
    </row>
    <row r="84" spans="1:5" ht="13.5" thickBot="1">
      <c r="A84" s="15" t="s">
        <v>128</v>
      </c>
      <c r="B84" s="16"/>
      <c r="C84" s="17"/>
      <c r="D84" s="18">
        <v>87995775.589999989</v>
      </c>
      <c r="E84" s="30"/>
    </row>
    <row r="85" spans="1:5">
      <c r="A85" s="93"/>
      <c r="B85" s="35"/>
      <c r="C85" s="36"/>
      <c r="D85" s="94"/>
      <c r="E85" s="30"/>
    </row>
    <row r="86" spans="1:5" ht="13.5" thickBot="1">
      <c r="A86" s="95" t="s">
        <v>129</v>
      </c>
      <c r="B86" s="35"/>
      <c r="C86" s="36"/>
      <c r="D86" s="94"/>
      <c r="E86" s="30"/>
    </row>
    <row r="87" spans="1:5">
      <c r="A87" s="96" t="s">
        <v>119</v>
      </c>
      <c r="B87" s="97" t="s">
        <v>120</v>
      </c>
      <c r="C87" s="67" t="s">
        <v>140</v>
      </c>
      <c r="D87" s="91">
        <v>0</v>
      </c>
      <c r="E87" s="30"/>
    </row>
    <row r="88" spans="1:5" ht="13.5" thickBot="1">
      <c r="A88" s="98" t="s">
        <v>127</v>
      </c>
      <c r="B88" s="99" t="s">
        <v>120</v>
      </c>
      <c r="C88" s="90" t="s">
        <v>142</v>
      </c>
      <c r="D88" s="100">
        <v>0</v>
      </c>
      <c r="E88" s="30"/>
    </row>
    <row r="89" spans="1:5" ht="13.5" thickBot="1">
      <c r="A89" s="15" t="s">
        <v>130</v>
      </c>
      <c r="B89" s="16"/>
      <c r="C89" s="17"/>
      <c r="D89" s="18">
        <v>0</v>
      </c>
      <c r="E89" s="30"/>
    </row>
    <row r="90" spans="1:5" ht="13.5" thickBot="1">
      <c r="A90" s="86"/>
      <c r="B90" s="35"/>
      <c r="C90" s="36"/>
      <c r="D90" s="94"/>
      <c r="E90" s="30"/>
    </row>
    <row r="91" spans="1:5" ht="13.5" thickBot="1">
      <c r="A91" s="15" t="s">
        <v>131</v>
      </c>
      <c r="B91" s="16"/>
      <c r="C91" s="17"/>
      <c r="D91" s="18">
        <v>87995775.589999989</v>
      </c>
      <c r="E91" s="30"/>
    </row>
    <row r="92" spans="1:5" ht="13.5" thickBot="1">
      <c r="A92" s="37"/>
      <c r="B92" s="37"/>
      <c r="C92" s="38"/>
      <c r="D92" s="39"/>
      <c r="E92" s="31"/>
    </row>
    <row r="93" spans="1:5" ht="13.5" thickBot="1">
      <c r="A93" s="40" t="s">
        <v>132</v>
      </c>
      <c r="B93" s="41"/>
      <c r="C93" s="42"/>
      <c r="D93" s="43"/>
      <c r="E93" s="30"/>
    </row>
    <row r="94" spans="1:5">
      <c r="A94" s="44" t="s">
        <v>119</v>
      </c>
      <c r="B94" s="45"/>
      <c r="C94" s="46"/>
      <c r="D94" s="47">
        <v>73676986.439999998</v>
      </c>
      <c r="E94" s="30"/>
    </row>
    <row r="95" spans="1:5">
      <c r="A95" s="101"/>
      <c r="B95" s="35"/>
      <c r="C95" s="102"/>
      <c r="D95" s="103"/>
      <c r="E95" s="30"/>
    </row>
    <row r="96" spans="1:5">
      <c r="A96" s="104" t="s">
        <v>127</v>
      </c>
      <c r="B96" s="105"/>
      <c r="C96" s="106"/>
      <c r="D96" s="107">
        <v>14318789.15</v>
      </c>
      <c r="E96" s="30"/>
    </row>
    <row r="97" spans="1:256" ht="13.5" thickBot="1">
      <c r="A97" s="48"/>
      <c r="B97" s="35"/>
      <c r="C97" s="102"/>
      <c r="D97" s="103"/>
      <c r="E97" s="30"/>
    </row>
    <row r="98" spans="1:256" ht="13.5" thickBot="1">
      <c r="A98" s="49" t="s">
        <v>3</v>
      </c>
      <c r="B98" s="50"/>
      <c r="C98" s="51"/>
      <c r="D98" s="52">
        <v>87995775.590000004</v>
      </c>
      <c r="E98" s="30"/>
    </row>
    <row r="99" spans="1:256">
      <c r="A99" s="108"/>
      <c r="B99" s="45"/>
      <c r="C99" s="38"/>
      <c r="D99" s="53"/>
      <c r="E99" s="30"/>
    </row>
    <row r="100" spans="1:256">
      <c r="A100" s="109" t="s">
        <v>133</v>
      </c>
      <c r="B100" s="54"/>
      <c r="C100" s="55"/>
      <c r="D100" s="110">
        <v>4181433.74</v>
      </c>
      <c r="E100" s="30"/>
    </row>
    <row r="101" spans="1:256" ht="13.5" thickBot="1">
      <c r="A101" s="108"/>
      <c r="B101" s="56"/>
      <c r="C101" s="38"/>
      <c r="D101" s="103"/>
      <c r="E101" s="30"/>
    </row>
    <row r="102" spans="1:256" ht="13.5" thickBot="1">
      <c r="A102" s="15" t="s">
        <v>134</v>
      </c>
      <c r="B102" s="16"/>
      <c r="C102" s="17"/>
      <c r="D102" s="18">
        <v>92177209.329999998</v>
      </c>
      <c r="E102" s="30"/>
    </row>
    <row r="104" spans="1:256">
      <c r="A104" s="57" t="s">
        <v>135</v>
      </c>
      <c r="B104" s="8"/>
      <c r="C104" s="29"/>
      <c r="D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0.75" customHeight="1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82" spans="3:16">
      <c r="C182" s="1"/>
      <c r="G182" s="8"/>
      <c r="H182" s="8"/>
      <c r="I182" s="8"/>
      <c r="J182" s="8"/>
      <c r="K182" s="8"/>
      <c r="L182" s="8"/>
      <c r="M182" s="8"/>
      <c r="N182" s="8"/>
      <c r="O182" s="8"/>
      <c r="P182" s="59"/>
    </row>
    <row r="183" spans="3:16">
      <c r="C183" s="1"/>
    </row>
    <row r="202" spans="1:6">
      <c r="A202" s="60"/>
      <c r="B202" s="61"/>
      <c r="C202" s="62"/>
      <c r="D202" s="61"/>
      <c r="E202" s="61"/>
      <c r="F202" s="63"/>
    </row>
    <row r="227" spans="1:6">
      <c r="A227" s="8"/>
      <c r="B227" s="8"/>
      <c r="C227" s="29"/>
      <c r="D227" s="8"/>
      <c r="E227" s="8"/>
      <c r="F227" s="8"/>
    </row>
    <row r="228" spans="1:6">
      <c r="A228" s="111"/>
      <c r="B228" s="112"/>
      <c r="C228" s="113"/>
      <c r="D228" s="112"/>
      <c r="E228" s="112"/>
      <c r="F228" s="114"/>
    </row>
    <row r="229" spans="1:6">
      <c r="A229" s="8"/>
      <c r="B229" s="8"/>
      <c r="C229" s="29"/>
      <c r="D229" s="8"/>
      <c r="E229" s="8"/>
      <c r="F229" s="8"/>
    </row>
    <row r="244" spans="1:6">
      <c r="A244" s="8"/>
      <c r="B244" s="8"/>
      <c r="C244" s="29"/>
      <c r="D244" s="8"/>
      <c r="E244" s="8"/>
      <c r="F244" s="8"/>
    </row>
    <row r="245" spans="1:6">
      <c r="A245" s="111"/>
      <c r="B245" s="112"/>
      <c r="C245" s="113"/>
      <c r="D245" s="112"/>
      <c r="E245" s="112"/>
      <c r="F245" s="114"/>
    </row>
    <row r="246" spans="1:6">
      <c r="A246" s="8"/>
      <c r="B246" s="8"/>
      <c r="C246" s="29"/>
      <c r="D246" s="8"/>
      <c r="E246" s="8"/>
      <c r="F246" s="8"/>
    </row>
    <row r="293" spans="1:6">
      <c r="A293" s="8"/>
      <c r="B293" s="8"/>
      <c r="C293" s="29"/>
      <c r="D293" s="8"/>
      <c r="E293" s="8"/>
      <c r="F293" s="8"/>
    </row>
    <row r="294" spans="1:6">
      <c r="A294" s="111"/>
      <c r="B294" s="112"/>
      <c r="C294" s="113"/>
      <c r="D294" s="112"/>
      <c r="E294" s="112"/>
      <c r="F294" s="114"/>
    </row>
    <row r="295" spans="1:6">
      <c r="A295" s="8"/>
      <c r="B295" s="8"/>
      <c r="C295" s="29"/>
      <c r="D295" s="8"/>
      <c r="E295" s="8"/>
      <c r="F295" s="8"/>
    </row>
    <row r="305" spans="1:6">
      <c r="A305" s="8"/>
      <c r="B305" s="8"/>
      <c r="C305" s="29"/>
      <c r="D305" s="8"/>
      <c r="E305" s="8"/>
      <c r="F305" s="8"/>
    </row>
    <row r="306" spans="1:6">
      <c r="A306" s="111"/>
      <c r="B306" s="112"/>
      <c r="C306" s="113"/>
      <c r="D306" s="112"/>
      <c r="E306" s="112"/>
      <c r="F306" s="114"/>
    </row>
    <row r="307" spans="1:6">
      <c r="A307" s="8"/>
      <c r="B307" s="8"/>
      <c r="C307" s="29"/>
      <c r="D307" s="8"/>
      <c r="E307" s="8"/>
      <c r="F307" s="8"/>
    </row>
    <row r="319" spans="1:6">
      <c r="A319" s="8"/>
      <c r="B319" s="8"/>
      <c r="C319" s="29"/>
      <c r="D319" s="8"/>
      <c r="E319" s="8"/>
      <c r="F319" s="8"/>
    </row>
    <row r="320" spans="1:6">
      <c r="A320" s="111"/>
      <c r="B320" s="112"/>
      <c r="C320" s="113"/>
      <c r="D320" s="112"/>
      <c r="E320" s="112"/>
      <c r="F320" s="114"/>
    </row>
    <row r="321" spans="1:6">
      <c r="A321" s="64"/>
      <c r="B321" s="8"/>
      <c r="C321" s="29"/>
      <c r="D321" s="8"/>
      <c r="E321" s="8"/>
      <c r="F321" s="59"/>
    </row>
    <row r="322" spans="1:6">
      <c r="A322" s="64"/>
      <c r="B322" s="8"/>
      <c r="C322" s="29"/>
      <c r="D322" s="8"/>
      <c r="E322" s="8"/>
      <c r="F322" s="59"/>
    </row>
    <row r="323" spans="1:6">
      <c r="A323" s="60"/>
      <c r="B323" s="61"/>
      <c r="C323" s="62"/>
      <c r="D323" s="61"/>
      <c r="E323" s="61"/>
      <c r="F323" s="63"/>
    </row>
    <row r="324" spans="1:6">
      <c r="A324" s="8"/>
      <c r="B324" s="8"/>
      <c r="C324" s="29"/>
      <c r="D324" s="8"/>
      <c r="E324" s="8"/>
      <c r="F324" s="8"/>
    </row>
    <row r="325" spans="1:6">
      <c r="A325" s="64"/>
      <c r="B325" s="8"/>
      <c r="C325" s="29"/>
      <c r="D325" s="8"/>
      <c r="E325" s="8"/>
      <c r="F325" s="59"/>
    </row>
    <row r="332" spans="1:6">
      <c r="A332" s="8"/>
      <c r="B332" s="8"/>
      <c r="C332" s="29"/>
      <c r="D332" s="8"/>
      <c r="E332" s="8"/>
      <c r="F332" s="8"/>
    </row>
    <row r="333" spans="1:6">
      <c r="A333" s="111"/>
      <c r="B333" s="112"/>
      <c r="C333" s="113"/>
      <c r="D333" s="112"/>
      <c r="E333" s="112"/>
      <c r="F333" s="114"/>
    </row>
    <row r="334" spans="1:6">
      <c r="A334" s="8"/>
      <c r="B334" s="8"/>
      <c r="C334" s="29"/>
      <c r="D334" s="8"/>
      <c r="E334" s="8"/>
      <c r="F334" s="8"/>
    </row>
    <row r="359" spans="1:6">
      <c r="A359" s="60"/>
      <c r="B359" s="61"/>
      <c r="C359" s="62"/>
      <c r="D359" s="61"/>
      <c r="E359" s="61"/>
      <c r="F359" s="63"/>
    </row>
    <row r="413" spans="1:6">
      <c r="A413" s="8"/>
      <c r="B413" s="8"/>
      <c r="C413" s="29"/>
      <c r="D413" s="8"/>
      <c r="E413" s="8"/>
      <c r="F413" s="8"/>
    </row>
    <row r="414" spans="1:6">
      <c r="A414" s="111"/>
      <c r="B414" s="112"/>
      <c r="C414" s="113"/>
      <c r="D414" s="112"/>
      <c r="E414" s="112"/>
      <c r="F414" s="114"/>
    </row>
    <row r="415" spans="1:6">
      <c r="A415" s="8"/>
      <c r="B415" s="8"/>
      <c r="C415" s="29"/>
      <c r="D415" s="8"/>
      <c r="E415" s="8"/>
      <c r="F415" s="8"/>
    </row>
    <row r="478" spans="1:6">
      <c r="A478" s="8"/>
      <c r="B478" s="8"/>
      <c r="C478" s="29"/>
      <c r="D478" s="8"/>
      <c r="E478" s="8"/>
      <c r="F478" s="8"/>
    </row>
    <row r="479" spans="1:6">
      <c r="A479" s="111"/>
      <c r="B479" s="112"/>
      <c r="C479" s="113"/>
      <c r="D479" s="112"/>
      <c r="E479" s="112"/>
      <c r="F479" s="114"/>
    </row>
    <row r="480" spans="1:6">
      <c r="A480" s="8"/>
      <c r="B480" s="8"/>
      <c r="C480" s="29"/>
      <c r="D480" s="8"/>
      <c r="E480" s="8"/>
      <c r="F480" s="8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11" ma:contentTypeDescription="Create a new document." ma:contentTypeScope="" ma:versionID="8ac39b71cf849cef1aff796064444dde">
  <xsd:schema xmlns:xsd="http://www.w3.org/2001/XMLSchema" xmlns:xs="http://www.w3.org/2001/XMLSchema" xmlns:p="http://schemas.microsoft.com/office/2006/metadata/properties" xmlns:ns2="ee822479-6e51-4d14-b6b0-2c589e913e66" xmlns:ns3="2c7317a0-2a0a-4464-9f4b-630f7a7e8d0f" targetNamespace="http://schemas.microsoft.com/office/2006/metadata/properties" ma:root="true" ma:fieldsID="2954b43a52796bbd699fcc6a232e7bd4" ns2:_="" ns3:_="">
    <xsd:import namespace="ee822479-6e51-4d14-b6b0-2c589e913e66"/>
    <xsd:import namespace="2c7317a0-2a0a-4464-9f4b-630f7a7e8d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317a0-2a0a-4464-9f4b-630f7a7e8d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51E562-1CA8-4E3D-8700-6D8FF274F3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C29070-26D0-4540-95D2-AA45B9110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2c7317a0-2a0a-4464-9f4b-630f7a7e8d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275253-BBFA-497C-9053-5CDB22FDADD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c7317a0-2a0a-4464-9f4b-630f7a7e8d0f"/>
    <ds:schemaRef ds:uri="ee822479-6e51-4d14-b6b0-2c589e913e6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27</vt:i4>
      </vt:variant>
    </vt:vector>
  </HeadingPairs>
  <TitlesOfParts>
    <vt:vector size="56" baseType="lpstr">
      <vt:lpstr>FCS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SCFMANATEE</vt:lpstr>
      <vt:lpstr>MIAMIDADE</vt:lpstr>
      <vt:lpstr>NORTHFL</vt:lpstr>
      <vt:lpstr>NORTHWESTFL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BROWARD!Print_Area</vt:lpstr>
      <vt:lpstr>CENTRALFL!Print_Area</vt:lpstr>
      <vt:lpstr>CHIPOLA!Print_Area</vt:lpstr>
      <vt:lpstr>DAYTONA!Print_Area</vt:lpstr>
      <vt:lpstr>FCS!Print_Area</vt:lpstr>
      <vt:lpstr>FLKEYS!Print_Area</vt:lpstr>
      <vt:lpstr>FLORIDASW!Print_Area</vt:lpstr>
      <vt:lpstr>FSCJ!Print_Area</vt:lpstr>
      <vt:lpstr>GATEWAY!Print_Area</vt:lpstr>
      <vt:lpstr>GULFCOAST!Print_Area</vt:lpstr>
      <vt:lpstr>HILLSBOROUGH!Print_Area</vt:lpstr>
      <vt:lpstr>INDIANRIVER!Print_Area</vt:lpstr>
      <vt:lpstr>LAKESUMTER!Print_Area</vt:lpstr>
      <vt:lpstr>MIAMIDADE!Print_Area</vt:lpstr>
      <vt:lpstr>NORTHFL!Print_Area</vt:lpstr>
      <vt:lpstr>NORTHWESTFL!Print_Area</vt:lpstr>
      <vt:lpstr>PALMBEACH!Print_Area</vt:lpstr>
      <vt:lpstr>PASCOHERNANDO!Print_Area</vt:lpstr>
      <vt:lpstr>PENSACOLA!Print_Area</vt:lpstr>
      <vt:lpstr>POLK!Print_Area</vt:lpstr>
      <vt:lpstr>SANTAFE!Print_Area</vt:lpstr>
      <vt:lpstr>SCFMANATEE!Print_Area</vt:lpstr>
      <vt:lpstr>SEMINOLE!Print_Area</vt:lpstr>
      <vt:lpstr>SOUTHFL!Print_Area</vt:lpstr>
      <vt:lpstr>STJOHNS!Print_Area</vt:lpstr>
      <vt:lpstr>STPETE!Print_Area</vt:lpstr>
      <vt:lpstr>VALENCIA!Print_Area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Dickens, Jamaal</dc:creator>
  <cp:lastModifiedBy>Sisley, Dottie</cp:lastModifiedBy>
  <cp:revision/>
  <cp:lastPrinted>2021-02-15T15:44:54Z</cp:lastPrinted>
  <dcterms:created xsi:type="dcterms:W3CDTF">2014-11-25T21:05:56Z</dcterms:created>
  <dcterms:modified xsi:type="dcterms:W3CDTF">2021-02-15T15:55:35Z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