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19-20 Reports\"/>
    </mc:Choice>
  </mc:AlternateContent>
  <bookViews>
    <workbookView xWindow="0" yWindow="0" windowWidth="28800" windowHeight="11730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<sst xmlns="http://schemas.openxmlformats.org/spreadsheetml/2006/main" count="1070" uniqueCount="95">
  <si>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</si>
  <si>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</si>
  <si>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</si>
  <si>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</si>
  <si>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</si>
  <si>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</si>
  <si>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</si>
  <si>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</si>
  <si>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</si>
  <si>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</si>
  <si>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</si>
  <si>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</si>
  <si>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</si>
  <si>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</si>
  <si>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</si>
  <si>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</si>
  <si>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</si>
  <si>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</si>
  <si>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</si>
  <si>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</si>
  <si>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</si>
  <si>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</si>
  <si>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</si>
  <si>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</si>
  <si>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</si>
  <si>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</si>
  <si>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</si>
  <si>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</si>
  <si>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</si>
  <si>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</si>
  <si>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</si>
  <si>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</si>
  <si>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</si>
  <si>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</si>
  <si>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</si>
  <si>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</si>
  <si>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</si>
  <si>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</si>
  <si>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</si>
  <si>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</si>
  <si>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</si>
  <si>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</si>
  <si>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</si>
  <si>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</si>
  <si>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</si>
  <si>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</si>
  <si>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</si>
  <si>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</si>
  <si>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</si>
  <si>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</si>
  <si>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</si>
  <si>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</si>
  <si>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</si>
  <si>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</si>
  <si>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</si>
  <si>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</si>
  <si>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</si>
  <si>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</si>
  <si>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</si>
  <si>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</si>
  <si>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Commencement activities</t>
  </si>
  <si>
    <t>Interest/Gain or Loss on Investments</t>
  </si>
  <si>
    <t>Child Care Centers, Campus Cards, and Sustainability Council</t>
  </si>
  <si>
    <t>Interest revenue.</t>
  </si>
  <si>
    <t>Additional revenue is from replacement student ID's</t>
  </si>
  <si>
    <t>Diploma replacement fees</t>
  </si>
  <si>
    <t xml:space="preserve">Computes Activities &amp; Services Columns </t>
  </si>
  <si>
    <t>for Percent Chart</t>
  </si>
  <si>
    <t>2019-20</t>
  </si>
  <si>
    <t>Fiscal Year 2019-2020</t>
  </si>
  <si>
    <t>2020.v02</t>
  </si>
  <si>
    <t>Donations Restricted for Student Activities</t>
  </si>
  <si>
    <t>Monies collected for golf tournament hosted by DSC.</t>
  </si>
  <si>
    <t>Interest</t>
  </si>
  <si>
    <t>THE COLLEGE OF THE FLORIDA KEYS</t>
  </si>
  <si>
    <t>Interest income</t>
  </si>
  <si>
    <t>Contribution</t>
  </si>
  <si>
    <t>Replacement furniture for the SA center.</t>
  </si>
  <si>
    <t>Misc Income - Tickets sold at reduced cost</t>
  </si>
  <si>
    <t>Interest earned for 2019-20 $7,313.45 + Interest unreported for prior years(2015-2018) $9,602.78 + additional revenue previously unreported to reflect correct ending balance - $60,414.93</t>
  </si>
  <si>
    <t>Bad debt expense of $12,749.18 &amp; Accrued Leave Expense of ($1,852.17)</t>
  </si>
  <si>
    <t>NORTH FLORIDA COLLEGE</t>
  </si>
  <si>
    <t>Donation &amp; Rental to Baseball &amp; Transportation Membership</t>
  </si>
  <si>
    <t xml:space="preserve">Ending Balance should be </t>
  </si>
  <si>
    <t>Should be:</t>
  </si>
  <si>
    <t>Interest Earned and ID Card Replacement Fees</t>
  </si>
  <si>
    <t>$10,195.25 - Other Sales &amp; Service (Locker Fees &amp; Replacement Student ID Card)</t>
  </si>
  <si>
    <t>Uninsured Revenue for course retakes due to COVID 19 change in modality.</t>
  </si>
  <si>
    <t>Academic Success Center, Graduation, Help Desk,  Student Conclave-Physical Therapist Assistant Program, Pharmacy Technician Club, Library</t>
  </si>
  <si>
    <t>FGITBSR Fund Type 24 JL 8/13/2020</t>
  </si>
  <si>
    <t>For the 2019-2020 Fiscal Year</t>
  </si>
  <si>
    <t xml:space="preserve">Chipola,Daytona, Florida State College of Jacksonsville, Florida Southwestern, Hillsborough, Indian River, Gateway, Lake-Sumter, Manatee-Sarasota, Palm Beach, Pasco-Hernando, Polk, Santa Fe, Seminole, and Valencia </t>
  </si>
  <si>
    <t xml:space="preserve">Hillsborough, Gateway, Manatee-Sarasota, Seminole, and Valencia </t>
  </si>
  <si>
    <t xml:space="preserve">Computes Activities &amp; Services </t>
  </si>
  <si>
    <t>Columns for Percent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</si>
</sst>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47">
    <xf numFmtId="0" fontId="0" fillId="0" borderId="0" xfId="0"/>
    <xf numFmtId="0" fontId="4" fillId="0" borderId="0" xfId="3" applyFont="1" applyProtection="1"/>
    <xf numFmtId="0" fontId="3" fillId="0" borderId="0" xfId="3" applyNumberFormat="1" applyFont="1" applyAlignment="1">
      <alignment horizontal="center"/>
    </xf>
    <xf numFmtId="0" fontId="3" fillId="0" borderId="2" xfId="3" applyFont="1" applyBorder="1" applyAlignment="1" applyProtection="1">
      <alignment horizontal="center"/>
    </xf>
    <xf numFmtId="0" fontId="4" fillId="0" borderId="0" xfId="3" applyFont="1" applyFill="1" applyBorder="1" applyProtection="1"/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4" fillId="0" borderId="0" xfId="3" applyFont="1" applyFill="1" applyProtection="1"/>
    <xf numFmtId="0" fontId="7" fillId="17" borderId="19" xfId="3" applyFont="1" applyFill="1" applyBorder="1" applyProtection="1"/>
    <xf numFmtId="43" fontId="8" fillId="15" borderId="0" xfId="1" applyFont="1" applyFill="1" applyBorder="1" applyAlignment="1" applyProtection="1">
      <protection locked="0"/>
    </xf>
    <xf numFmtId="0" fontId="7" fillId="17" borderId="26" xfId="3" applyFont="1" applyFill="1" applyBorder="1" applyProtection="1"/>
    <xf numFmtId="0" fontId="3" fillId="0" borderId="0" xfId="3" applyFont="1" applyBorder="1" applyAlignment="1" applyProtection="1">
      <alignment horizontal="center"/>
    </xf>
    <xf numFmtId="43" fontId="4" fillId="15" borderId="0" xfId="1" applyFont="1" applyFill="1" applyProtection="1">
      <protection locked="0"/>
    </xf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0" fontId="4" fillId="0" borderId="0" xfId="3" applyFont="1" applyBorder="1" applyProtection="1"/>
    <xf numFmtId="0" fontId="3" fillId="0" borderId="0" xfId="3" applyNumberFormat="1" applyFont="1" applyAlignment="1">
      <alignment horizontal="right"/>
    </xf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NumberFormat="1" applyFont="1" applyAlignment="1">
      <alignment horizontal="center"/>
    </xf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7" fillId="17" borderId="0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59" fillId="0" borderId="17" xfId="2" applyFont="1" applyFill="1" applyBorder="1" applyProtection="1"/>
    <xf numFmtId="0" fontId="4" fillId="0" borderId="20" xfId="3" applyFont="1" applyBorder="1" applyProtection="1"/>
    <xf numFmtId="44" fontId="59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59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59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59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58" fillId="0" borderId="0" xfId="0" applyFont="1" applyFill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/>
    <xf numFmtId="0" fontId="3" fillId="0" borderId="0" xfId="3" applyNumberFormat="1" applyFont="1" applyAlignment="1">
      <alignment horizontal="center" vertical="center"/>
    </xf>
    <xf numFmtId="0" fontId="60" fillId="0" borderId="0" xfId="3" applyNumberFormat="1" applyFont="1" applyAlignment="1"/>
    <xf numFmtId="0" fontId="60" fillId="0" borderId="0" xfId="3" applyNumberFormat="1" applyFont="1" applyAlignment="1">
      <alignment horizontal="center" vertical="center"/>
    </xf>
    <xf numFmtId="0" fontId="60" fillId="0" borderId="0" xfId="3" applyNumberFormat="1" applyFont="1" applyAlignment="1">
      <alignment horizontal="center"/>
    </xf>
    <xf numFmtId="0" fontId="60" fillId="0" borderId="0" xfId="3" applyFont="1" applyProtection="1"/>
    <xf numFmtId="0" fontId="60" fillId="0" borderId="0" xfId="3" applyNumberFormat="1" applyFont="1" applyAlignment="1">
      <alignment horizontal="right"/>
    </xf>
    <xf numFmtId="0" fontId="9" fillId="0" borderId="0" xfId="3" applyNumberFormat="1" applyFont="1" applyAlignment="1"/>
    <xf numFmtId="0" fontId="6" fillId="17" borderId="18" xfId="3" applyFont="1" applyFill="1" applyBorder="1" applyAlignment="1" applyProtection="1">
      <alignment horizontal="center"/>
    </xf>
    <xf numFmtId="0" fontId="6" fillId="17" borderId="0" xfId="3" applyFont="1" applyFill="1" applyBorder="1" applyAlignment="1" applyProtection="1">
      <alignment wrapText="1"/>
    </xf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horizontal="center"/>
    </xf>
    <xf numFmtId="0" fontId="61" fillId="17" borderId="21" xfId="3" applyFont="1" applyFill="1" applyBorder="1" applyAlignment="1" applyProtection="1">
      <alignment horizontal="center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4" fillId="0" borderId="0" xfId="3" applyFont="1" applyProtection="1">
      <protection locked="0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44" fontId="4" fillId="15" borderId="33" xfId="2" applyFont="1" applyFill="1" applyBorder="1" applyAlignment="1" applyProtection="1">
      <alignment vertical="top" wrapText="1"/>
      <protection locked="0"/>
    </xf>
    <xf numFmtId="0" fontId="4" fillId="60" borderId="32" xfId="3" applyFont="1" applyFill="1" applyBorder="1" applyAlignment="1" applyProtection="1">
      <alignment horizontal="left" vertical="top" wrapText="1"/>
      <protection locked="0"/>
    </xf>
    <xf numFmtId="0" fontId="4" fillId="60" borderId="33" xfId="3" applyFont="1" applyFill="1" applyBorder="1" applyAlignment="1" applyProtection="1">
      <alignment horizontal="left" vertical="top" wrapText="1"/>
      <protection locked="0"/>
    </xf>
    <xf numFmtId="0" fontId="0" fillId="17" borderId="89" xfId="0" applyFill="1" applyBorder="1"/>
    <xf numFmtId="0" fontId="0" fillId="17" borderId="0" xfId="0" applyFill="1" applyBorder="1"/>
    <xf numFmtId="0" fontId="6" fillId="17" borderId="89" xfId="3" applyFont="1" applyFill="1" applyBorder="1" applyAlignment="1" applyProtection="1">
      <alignment horizontal="center" wrapText="1"/>
    </xf>
    <xf numFmtId="0" fontId="7" fillId="17" borderId="90" xfId="3" applyFont="1" applyFill="1" applyBorder="1" applyAlignment="1" applyProtection="1">
      <alignment horizontal="center"/>
    </xf>
    <xf numFmtId="44" fontId="7" fillId="17" borderId="89" xfId="2" applyFont="1" applyFill="1" applyBorder="1" applyProtection="1"/>
    <xf numFmtId="44" fontId="7" fillId="17" borderId="91" xfId="2" applyFont="1" applyFill="1" applyBorder="1" applyProtection="1"/>
    <xf numFmtId="4" fontId="7" fillId="17" borderId="89" xfId="3" applyNumberFormat="1" applyFont="1" applyFill="1" applyBorder="1" applyProtection="1"/>
    <xf numFmtId="164" fontId="7" fillId="17" borderId="90" xfId="3" applyNumberFormat="1" applyFont="1" applyFill="1" applyBorder="1" applyProtection="1"/>
    <xf numFmtId="0" fontId="0" fillId="15" borderId="92" xfId="3" applyFont="1" applyFill="1" applyBorder="1" applyAlignment="1" applyProtection="1">
      <alignment horizontal="left" vertical="top" wrapText="1"/>
      <protection locked="0"/>
    </xf>
    <xf numFmtId="43" fontId="4" fillId="15" borderId="93" xfId="1" applyFont="1" applyFill="1" applyBorder="1" applyProtection="1">
      <protection locked="0"/>
    </xf>
    <xf numFmtId="43" fontId="4" fillId="15" borderId="94" xfId="1" applyFont="1" applyFill="1" applyBorder="1" applyProtection="1">
      <protection locked="0"/>
    </xf>
    <xf numFmtId="0" fontId="4" fillId="60" borderId="31" xfId="3" applyFont="1" applyFill="1" applyBorder="1" applyAlignment="1" applyProtection="1">
      <alignment vertical="top" wrapText="1"/>
      <protection locked="0"/>
    </xf>
    <xf numFmtId="0" fontId="4" fillId="60" borderId="32" xfId="3" applyFont="1" applyFill="1" applyBorder="1" applyAlignment="1" applyProtection="1">
      <alignment vertical="top" wrapText="1"/>
      <protection locked="0"/>
    </xf>
    <xf numFmtId="0" fontId="4" fillId="60" borderId="33" xfId="3" applyFont="1" applyFill="1" applyBorder="1" applyAlignment="1" applyProtection="1">
      <alignment vertical="top" wrapText="1"/>
      <protection locked="0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46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bestFit="1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2.28515625" customWidth="1"/>
  </cols>
  <sheetData>
    <row r="1" spans="1:28" ht="18">
      <c r="B1" s="128" t="s">
        <v>31</v>
      </c>
      <c r="C1" s="1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B2" s="129" t="s">
        <v>0</v>
      </c>
      <c r="C2" s="129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B3" s="129" t="s">
        <v>1</v>
      </c>
      <c r="C3" s="129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B4" s="129" t="s">
        <v>90</v>
      </c>
      <c r="C4" s="129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.5" customHeight="1">
      <c r="A5" s="26"/>
      <c r="B5" s="26"/>
      <c r="C5" s="26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>
      <c r="A6" s="27"/>
      <c r="B6" s="28" t="s">
        <v>2</v>
      </c>
      <c r="C6" s="29" t="s">
        <v>70</v>
      </c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.25" customHeight="1" thickTop="1">
      <c r="A7" s="30"/>
      <c r="B7" s="31"/>
      <c r="C7" s="32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33" t="s">
        <v>4</v>
      </c>
      <c r="B8" s="34"/>
      <c r="C8" s="35">
        <f>SUM(EASTERNFL:VALENCIA!C8)</f>
        <v>-16259875.859999992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.5" customHeight="1">
      <c r="A9" s="36"/>
      <c r="B9" s="37"/>
      <c r="C9" s="38"/>
      <c r="D9" s="5"/>
      <c r="E9" s="1"/>
      <c r="F9" s="6"/>
      <c r="G9" s="7"/>
      <c r="H9" s="8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" customHeight="1">
      <c r="A10" s="39" t="s">
        <v>5</v>
      </c>
      <c r="B10" s="40"/>
      <c r="C10" s="41">
        <f>SUM(EASTERNFL:VALENCIA!C10)</f>
        <v>54949649.290000007</v>
      </c>
      <c r="D10" s="5"/>
      <c r="E10" s="1"/>
      <c r="F10" s="133"/>
      <c r="G10" s="112" t="s">
        <v>93</v>
      </c>
      <c r="H10" s="134"/>
      <c r="I10" s="12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>
      <c r="A11" s="39" t="s">
        <v>6</v>
      </c>
      <c r="B11" s="40"/>
      <c r="C11" s="41">
        <f>SUM(EASTERNFL:VALENCIA!C11)</f>
        <v>4358971.7299999995</v>
      </c>
      <c r="D11" s="5"/>
      <c r="E11" s="1"/>
      <c r="F11" s="135"/>
      <c r="G11" s="123" t="s">
        <v>94</v>
      </c>
      <c r="H11" s="123"/>
      <c r="I11" s="12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42" t="s">
        <v>7</v>
      </c>
      <c r="B12" s="40"/>
      <c r="C12" s="41">
        <f>SUM(EASTERNFL:VALENCIA!C12)</f>
        <v>381429.76000000001</v>
      </c>
      <c r="D12" s="5"/>
      <c r="E12" s="1"/>
      <c r="F12" s="136" t="s">
        <v>68</v>
      </c>
      <c r="G12" s="70"/>
      <c r="H12" s="7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6.5" thickBot="1">
      <c r="A13" s="43" t="s">
        <v>8</v>
      </c>
      <c r="B13" s="44"/>
      <c r="C13" s="45">
        <f>SUM(C10:C12)</f>
        <v>59690050.780000001</v>
      </c>
      <c r="D13" s="5"/>
      <c r="E13" s="1"/>
      <c r="F13" s="137">
        <f>B15+B16</f>
        <v>37846465.819999978</v>
      </c>
      <c r="G13" s="70" t="s">
        <v>9</v>
      </c>
      <c r="H13" s="7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6.5" thickBot="1">
      <c r="A14" s="46" t="s">
        <v>10</v>
      </c>
      <c r="B14" s="40"/>
      <c r="C14" s="47"/>
      <c r="D14" s="12"/>
      <c r="E14" s="1"/>
      <c r="F14" s="138">
        <f>SUM(B17:B24)</f>
        <v>12638796.020000001</v>
      </c>
      <c r="G14" s="70" t="s">
        <v>11</v>
      </c>
      <c r="H14" s="7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48" t="s">
        <v>12</v>
      </c>
      <c r="B15" s="49">
        <f>SUM(EASTERNFL:VALENCIA!B15)</f>
        <v>23329969.229999982</v>
      </c>
      <c r="C15" s="47"/>
      <c r="D15" s="12"/>
      <c r="E15" s="1"/>
      <c r="F15" s="139"/>
      <c r="G15" s="70"/>
      <c r="H15" s="7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48" t="s">
        <v>13</v>
      </c>
      <c r="B16" s="49">
        <f>SUM(EASTERNFL:VALENCIA!B16)</f>
        <v>14516496.589999998</v>
      </c>
      <c r="C16" s="47"/>
      <c r="D16" s="12"/>
      <c r="E16" s="1"/>
      <c r="F16" s="137">
        <f>F13+F14</f>
        <v>50485261.839999981</v>
      </c>
      <c r="G16" s="70" t="s">
        <v>14</v>
      </c>
      <c r="H16" s="7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9" ht="15.75">
      <c r="A17" s="48" t="s">
        <v>15</v>
      </c>
      <c r="B17" s="49">
        <f>SUM(EASTERNFL:VALENCIA!B17)</f>
        <v>2608996.6700000004</v>
      </c>
      <c r="C17" s="47"/>
      <c r="D17" s="12"/>
      <c r="E17" s="1"/>
      <c r="F17" s="140">
        <f>F14/F16</f>
        <v>0.25034625075443612</v>
      </c>
      <c r="G17" s="73" t="s">
        <v>16</v>
      </c>
      <c r="H17" s="74"/>
      <c r="I17" s="13"/>
    </row>
    <row r="18" spans="1:9" ht="15.75">
      <c r="A18" s="48" t="s">
        <v>17</v>
      </c>
      <c r="B18" s="49">
        <f>SUM(EASTERNFL:VALENCIA!B18)</f>
        <v>320209.7</v>
      </c>
      <c r="C18" s="47"/>
      <c r="D18" s="12"/>
      <c r="E18" s="1"/>
      <c r="F18" s="1"/>
      <c r="G18" s="14"/>
      <c r="H18" s="1"/>
      <c r="I18" s="1"/>
    </row>
    <row r="19" spans="1:9" ht="15.75">
      <c r="A19" s="48" t="s">
        <v>18</v>
      </c>
      <c r="B19" s="49">
        <f>SUM(EASTERNFL:VALENCIA!B19)</f>
        <v>854546.13</v>
      </c>
      <c r="C19" s="47"/>
      <c r="D19" s="12"/>
      <c r="E19" s="1"/>
      <c r="F19" s="1"/>
      <c r="G19" s="14"/>
      <c r="H19" s="1"/>
      <c r="I19" s="1"/>
    </row>
    <row r="20" spans="1:9" ht="15.75">
      <c r="A20" s="48" t="s">
        <v>19</v>
      </c>
      <c r="B20" s="49">
        <f>SUM(EASTERNFL:VALENCIA!B20)</f>
        <v>354626.02</v>
      </c>
      <c r="C20" s="47"/>
      <c r="D20" s="12"/>
      <c r="E20" s="1"/>
      <c r="F20" s="1"/>
      <c r="G20" s="1"/>
      <c r="H20" s="1"/>
      <c r="I20" s="1"/>
    </row>
    <row r="21" spans="1:9" ht="15.75">
      <c r="A21" s="48" t="s">
        <v>20</v>
      </c>
      <c r="B21" s="49">
        <f>SUM(EASTERNFL:VALENCIA!B21)</f>
        <v>379999.30000000005</v>
      </c>
      <c r="C21" s="47"/>
      <c r="D21" s="12"/>
      <c r="E21" s="1"/>
      <c r="F21" s="1"/>
      <c r="G21" s="1"/>
      <c r="H21" s="1"/>
      <c r="I21" s="1"/>
    </row>
    <row r="22" spans="1:9" ht="15.75">
      <c r="A22" s="50" t="s">
        <v>21</v>
      </c>
      <c r="B22" s="49">
        <f>SUM(EASTERNFL:VALENCIA!B22)</f>
        <v>286948.44</v>
      </c>
      <c r="C22" s="47"/>
      <c r="D22" s="12"/>
      <c r="E22" s="1"/>
      <c r="F22" s="1"/>
      <c r="G22" s="1"/>
      <c r="H22" s="1"/>
      <c r="I22" s="1"/>
    </row>
    <row r="23" spans="1:9" ht="15.75">
      <c r="A23" s="48" t="s">
        <v>22</v>
      </c>
      <c r="B23" s="49">
        <f>SUM(EASTERNFL:VALENCIA!B23)</f>
        <v>6795522.5300000003</v>
      </c>
      <c r="C23" s="47"/>
      <c r="D23" s="12"/>
      <c r="E23" s="1"/>
      <c r="F23" s="1"/>
      <c r="G23" s="1"/>
      <c r="H23" s="1"/>
      <c r="I23" s="1"/>
    </row>
    <row r="24" spans="1:9" ht="15.75">
      <c r="A24" s="42" t="s">
        <v>23</v>
      </c>
      <c r="B24" s="51">
        <f>SUM(EASTERNFL:VALENCIA!B24)</f>
        <v>1037947.23</v>
      </c>
      <c r="C24" s="47"/>
      <c r="D24" s="15"/>
      <c r="E24" s="1"/>
      <c r="F24" s="1"/>
      <c r="G24" s="1"/>
      <c r="H24" s="1"/>
      <c r="I24" s="1"/>
    </row>
    <row r="25" spans="1:9" ht="15.75">
      <c r="A25" s="46" t="s">
        <v>24</v>
      </c>
      <c r="B25" s="40"/>
      <c r="C25" s="52">
        <f>SUM(B15:B24)</f>
        <v>50485261.839999981</v>
      </c>
      <c r="D25" s="15"/>
      <c r="E25" s="1"/>
      <c r="F25" s="1"/>
      <c r="G25" s="1"/>
      <c r="H25" s="1"/>
      <c r="I25" s="1"/>
    </row>
    <row r="26" spans="1:9" ht="15.75">
      <c r="A26" s="46"/>
      <c r="B26" s="40"/>
      <c r="C26" s="47"/>
      <c r="D26" s="15"/>
      <c r="E26" s="1"/>
      <c r="F26" s="1"/>
      <c r="G26" s="1"/>
      <c r="H26" s="1"/>
      <c r="I26" s="1"/>
    </row>
    <row r="27" spans="1:9" ht="14.25" customHeight="1" thickBot="1">
      <c r="A27" s="46" t="s">
        <v>25</v>
      </c>
      <c r="B27" s="40"/>
      <c r="C27" s="53">
        <f>C8+C13-C25</f>
        <v>-7055086.919999972</v>
      </c>
      <c r="D27" s="1"/>
      <c r="E27" s="1"/>
      <c r="F27" s="1"/>
      <c r="G27" s="1"/>
      <c r="H27" s="1"/>
      <c r="I27" s="1"/>
    </row>
    <row r="28" spans="1:9" ht="16.5" thickTop="1" thickBot="1">
      <c r="A28" s="16"/>
      <c r="B28" s="17"/>
      <c r="C28" s="18"/>
      <c r="D28" s="1"/>
      <c r="E28" s="1"/>
      <c r="F28" s="1"/>
      <c r="G28" s="1"/>
      <c r="H28" s="1"/>
      <c r="I28" s="1"/>
    </row>
    <row r="29" spans="1:9" ht="15.75" thickTop="1">
      <c r="A29" s="19" t="s">
        <v>26</v>
      </c>
      <c r="B29" s="19"/>
      <c r="C29" s="1"/>
      <c r="D29" s="1"/>
      <c r="E29" s="1"/>
      <c r="F29" s="1"/>
      <c r="G29" s="1"/>
      <c r="H29" s="1"/>
      <c r="I29" s="1"/>
    </row>
    <row r="30" spans="1:9" ht="39.75" customHeight="1">
      <c r="A30" s="125" t="s">
        <v>91</v>
      </c>
      <c r="B30" s="131"/>
      <c r="C30" s="132"/>
      <c r="D30" s="1"/>
      <c r="E30" s="1"/>
      <c r="F30" s="1"/>
      <c r="G30" s="1"/>
      <c r="H30" s="1"/>
      <c r="I30" s="1"/>
    </row>
    <row r="31" spans="1:9">
      <c r="A31" s="19" t="s">
        <v>27</v>
      </c>
      <c r="B31" s="19"/>
      <c r="C31" s="1"/>
      <c r="D31" s="1"/>
      <c r="E31" s="1"/>
      <c r="F31" s="1"/>
      <c r="G31" s="1"/>
      <c r="H31" s="1"/>
      <c r="I31" s="1"/>
    </row>
    <row r="32" spans="1:9" ht="29.25" customHeight="1">
      <c r="A32" s="125" t="s">
        <v>92</v>
      </c>
      <c r="B32" s="126"/>
      <c r="C32" s="127"/>
      <c r="D32" s="1"/>
      <c r="E32" s="1"/>
      <c r="F32" s="1"/>
      <c r="G32" s="1"/>
      <c r="H32" s="1"/>
      <c r="I32" s="1"/>
    </row>
    <row r="34" spans="1:4">
      <c r="A34" s="1"/>
      <c r="B34" s="1"/>
      <c r="C34" s="1"/>
      <c r="D34" s="15"/>
    </row>
    <row r="35" spans="1:4" hidden="1">
      <c r="A35" s="20" t="s">
        <v>28</v>
      </c>
      <c r="B35" s="15"/>
      <c r="C35" s="15"/>
      <c r="D35" s="15"/>
    </row>
    <row r="36" spans="1:4" hidden="1">
      <c r="A36" s="1"/>
      <c r="B36" s="15"/>
      <c r="C36" s="15"/>
      <c r="D36" s="15"/>
    </row>
    <row r="37" spans="1:4" hidden="1">
      <c r="A37" s="1"/>
      <c r="B37" s="15"/>
      <c r="C37" s="15"/>
      <c r="D37" s="15"/>
    </row>
    <row r="38" spans="1:4" hidden="1">
      <c r="A38" s="1"/>
      <c r="B38" s="15"/>
      <c r="C38" s="15"/>
      <c r="D38" s="15"/>
    </row>
    <row r="39" spans="1:4" hidden="1">
      <c r="A39" s="1"/>
      <c r="B39" s="15"/>
      <c r="C39" s="15"/>
      <c r="D39" s="15"/>
    </row>
    <row r="40" spans="1:4" hidden="1">
      <c r="A40" s="1"/>
      <c r="B40" s="15"/>
      <c r="C40" s="15"/>
      <c r="D40" s="15"/>
    </row>
    <row r="41" spans="1:4" hidden="1">
      <c r="A41" s="1"/>
      <c r="B41" s="15"/>
      <c r="C41" s="15"/>
      <c r="D41" s="15"/>
    </row>
    <row r="42" spans="1:4" hidden="1">
      <c r="A42" s="1"/>
      <c r="B42" s="15"/>
      <c r="C42" s="15"/>
      <c r="D42" s="15"/>
    </row>
    <row r="43" spans="1:4" hidden="1">
      <c r="A43" s="1"/>
      <c r="B43" s="15"/>
      <c r="C43" s="15"/>
      <c r="D43" s="15"/>
    </row>
    <row r="44" spans="1:4" hidden="1">
      <c r="A44" s="1"/>
      <c r="B44" s="15"/>
      <c r="C44" s="15"/>
      <c r="D44" s="15"/>
    </row>
    <row r="45" spans="1:4" hidden="1">
      <c r="A45" s="1"/>
      <c r="B45" s="15"/>
      <c r="C45" s="15"/>
      <c r="D45" s="15"/>
    </row>
    <row r="46" spans="1:4" hidden="1">
      <c r="A46" s="1"/>
      <c r="B46" s="15"/>
      <c r="C46" s="15"/>
      <c r="D46" s="15"/>
    </row>
    <row r="47" spans="1:4" hidden="1">
      <c r="A47" s="1"/>
      <c r="B47" s="15"/>
      <c r="C47" s="15"/>
      <c r="D47" s="15"/>
    </row>
    <row r="48" spans="1:4" hidden="1">
      <c r="A48" s="1"/>
      <c r="B48" s="15"/>
      <c r="C48" s="15"/>
      <c r="D48" s="15"/>
    </row>
    <row r="49" spans="1:4" hidden="1">
      <c r="A49" s="1"/>
      <c r="B49" s="15"/>
      <c r="C49" s="15"/>
      <c r="D49" s="15"/>
    </row>
    <row r="50" spans="1:4" hidden="1">
      <c r="A50" s="1"/>
      <c r="B50" s="15"/>
      <c r="C50" s="15"/>
      <c r="D50" s="15"/>
    </row>
    <row r="51" spans="1:4" hidden="1">
      <c r="A51" s="1"/>
      <c r="B51" s="15"/>
      <c r="C51" s="15"/>
      <c r="D51" s="15"/>
    </row>
    <row r="53" spans="1:4">
      <c r="A53" s="102"/>
    </row>
    <row r="54" spans="1:4" ht="14.25" customHeight="1">
      <c r="A54" s="10"/>
      <c r="B54" s="1"/>
      <c r="C54" s="1"/>
      <c r="D54" s="1"/>
    </row>
    <row r="56" spans="1:4" ht="23.25" hidden="1">
      <c r="A56" s="21" t="s">
        <v>29</v>
      </c>
      <c r="B56" s="22" t="s">
        <v>30</v>
      </c>
      <c r="C56" s="23"/>
      <c r="D56" s="1"/>
    </row>
    <row r="57" spans="1:4" hidden="1">
      <c r="A57" s="24" t="s">
        <v>59</v>
      </c>
      <c r="B57" s="25"/>
      <c r="C57" s="23"/>
      <c r="D57" s="1"/>
    </row>
    <row r="58" spans="1:4" hidden="1">
      <c r="A58" s="24" t="s">
        <v>57</v>
      </c>
      <c r="B58" s="25"/>
      <c r="C58" s="23"/>
      <c r="D58" s="1"/>
    </row>
    <row r="59" spans="1:4" hidden="1">
      <c r="A59" s="24" t="s">
        <v>58</v>
      </c>
      <c r="B59" s="25"/>
      <c r="C59" s="23"/>
      <c r="D59" s="1"/>
    </row>
    <row r="60" spans="1:4" hidden="1">
      <c r="A60" s="24" t="s">
        <v>56</v>
      </c>
      <c r="B60" s="25"/>
      <c r="C60" s="23"/>
      <c r="D60" s="1"/>
    </row>
    <row r="61" spans="1:4" hidden="1">
      <c r="A61" s="24" t="s">
        <v>32</v>
      </c>
      <c r="B61" s="25"/>
      <c r="C61" s="23"/>
      <c r="D61" s="1"/>
    </row>
    <row r="62" spans="1:4" hidden="1">
      <c r="A62" s="24" t="s">
        <v>55</v>
      </c>
      <c r="B62" s="25"/>
      <c r="C62" s="23"/>
      <c r="D62" s="1"/>
    </row>
    <row r="63" spans="1:4" hidden="1">
      <c r="A63" s="24" t="s">
        <v>49</v>
      </c>
      <c r="B63" s="25"/>
      <c r="C63" s="23"/>
      <c r="D63" s="1"/>
    </row>
    <row r="64" spans="1:4" hidden="1">
      <c r="A64" s="24" t="s">
        <v>53</v>
      </c>
      <c r="B64" s="25"/>
      <c r="C64" s="23"/>
      <c r="D64" s="1"/>
    </row>
    <row r="65" spans="1:3" hidden="1">
      <c r="A65" s="24" t="s">
        <v>54</v>
      </c>
      <c r="B65" s="25"/>
      <c r="C65" s="23"/>
    </row>
    <row r="66" spans="1:3" hidden="1">
      <c r="A66" s="24" t="s">
        <v>52</v>
      </c>
      <c r="B66" s="25"/>
      <c r="C66" s="23"/>
    </row>
    <row r="67" spans="1:3" hidden="1">
      <c r="A67" s="24" t="s">
        <v>51</v>
      </c>
      <c r="B67" s="25"/>
      <c r="C67" s="23"/>
    </row>
    <row r="68" spans="1:3" hidden="1">
      <c r="A68" s="24" t="s">
        <v>50</v>
      </c>
      <c r="B68" s="25"/>
      <c r="C68" s="23"/>
    </row>
    <row r="69" spans="1:3" hidden="1">
      <c r="A69" s="24" t="s">
        <v>48</v>
      </c>
      <c r="B69" s="25"/>
      <c r="C69" s="23"/>
    </row>
    <row r="70" spans="1:3" hidden="1">
      <c r="A70" s="24" t="s">
        <v>46</v>
      </c>
      <c r="B70" s="25"/>
      <c r="C70" s="23"/>
    </row>
    <row r="71" spans="1:3" hidden="1">
      <c r="A71" s="24" t="s">
        <v>45</v>
      </c>
      <c r="B71" s="25"/>
      <c r="C71" s="23"/>
    </row>
    <row r="72" spans="1:3" hidden="1">
      <c r="A72" s="24" t="s">
        <v>44</v>
      </c>
      <c r="B72" s="25"/>
      <c r="C72" s="23"/>
    </row>
    <row r="73" spans="1:3" hidden="1">
      <c r="A73" s="24" t="s">
        <v>43</v>
      </c>
      <c r="B73" s="25"/>
      <c r="C73" s="23"/>
    </row>
    <row r="74" spans="1:3" hidden="1">
      <c r="A74" s="24" t="s">
        <v>42</v>
      </c>
      <c r="B74" s="25"/>
      <c r="C74" s="23"/>
    </row>
    <row r="75" spans="1:3" hidden="1">
      <c r="A75" s="24" t="s">
        <v>41</v>
      </c>
      <c r="B75" s="25"/>
      <c r="C75" s="23"/>
    </row>
    <row r="76" spans="1:3" hidden="1">
      <c r="A76" s="24" t="s">
        <v>40</v>
      </c>
      <c r="B76" s="25"/>
      <c r="C76" s="23"/>
    </row>
    <row r="77" spans="1:3" hidden="1">
      <c r="A77" s="24" t="s">
        <v>37</v>
      </c>
      <c r="B77" s="25"/>
      <c r="C77" s="23"/>
    </row>
    <row r="78" spans="1:3" hidden="1">
      <c r="A78" s="24" t="s">
        <v>36</v>
      </c>
      <c r="B78" s="25"/>
      <c r="C78" s="23"/>
    </row>
    <row r="79" spans="1:3" hidden="1">
      <c r="A79" s="24" t="s">
        <v>35</v>
      </c>
      <c r="B79" s="25"/>
      <c r="C79" s="23"/>
    </row>
    <row r="80" spans="1:3" hidden="1">
      <c r="A80" s="24" t="s">
        <v>39</v>
      </c>
      <c r="B80" s="25"/>
      <c r="C80" s="23"/>
    </row>
    <row r="81" spans="1:3" hidden="1">
      <c r="A81" s="24" t="s">
        <v>38</v>
      </c>
      <c r="B81" s="25"/>
      <c r="C81" s="23"/>
    </row>
    <row r="82" spans="1:3" hidden="1">
      <c r="A82" s="24" t="s">
        <v>47</v>
      </c>
      <c r="B82" s="25"/>
      <c r="C82" s="23"/>
    </row>
    <row r="83" spans="1:3" hidden="1">
      <c r="A83" s="24" t="s">
        <v>34</v>
      </c>
      <c r="B83" s="25"/>
      <c r="C83" s="23"/>
    </row>
    <row r="84" spans="1:3" hidden="1">
      <c r="A84" s="24" t="s">
        <v>33</v>
      </c>
      <c r="B84" s="25"/>
      <c r="C84" s="23"/>
    </row>
    <row r="85" spans="1:3" hidden="1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</sheetData>
  <sheetProtection formatColumns="0"/>
  <conditionalFormatting sqref="A30">
    <cfRule type="expression" dxfId="145" priority="6">
      <formula>$C$12&lt;&gt;0</formula>
    </cfRule>
  </conditionalFormatting>
  <conditionalFormatting sqref="A29">
    <cfRule type="expression" dxfId="144" priority="5">
      <formula>$C$12&lt;&gt;0</formula>
    </cfRule>
  </conditionalFormatting>
  <conditionalFormatting sqref="A32:C32">
    <cfRule type="expression" dxfId="143" priority="4">
      <formula>$B$24&lt;&gt;0</formula>
    </cfRule>
  </conditionalFormatting>
  <conditionalFormatting sqref="A31">
    <cfRule type="expression" dxfId="142" priority="3">
      <formula>$B$24&lt;&gt;0</formula>
    </cfRule>
  </conditionalFormatting>
  <conditionalFormatting sqref="A12">
    <cfRule type="expression" dxfId="141" priority="2">
      <formula>$C$12&lt;&gt;0</formula>
    </cfRule>
  </conditionalFormatting>
  <conditionalFormatting sqref="A24">
    <cfRule type="expression" dxfId="140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15066.65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540181.71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14062.66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554244.37</v>
      </c>
      <c r="D13" s="66"/>
      <c r="F13" s="75">
        <v>253884.51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245502.02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33760.83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220123.68</v>
      </c>
      <c r="C16" s="95"/>
      <c r="D16" s="63"/>
      <c r="F16" s="75">
        <v>499386.53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0.4916072125533702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245502.02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499386.53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69924.489999999991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99" priority="5">
      <formula>$C$12&lt;&gt;0</formula>
    </cfRule>
  </conditionalFormatting>
  <conditionalFormatting sqref="A29">
    <cfRule type="expression" dxfId="98" priority="4">
      <formula>$C$12&lt;&gt;0</formula>
    </cfRule>
  </conditionalFormatting>
  <conditionalFormatting sqref="A31">
    <cfRule type="expression" dxfId="97" priority="3">
      <formula>$B$24&lt;&gt;0</formula>
    </cfRule>
  </conditionalFormatting>
  <conditionalFormatting sqref="A12">
    <cfRule type="expression" dxfId="96" priority="2">
      <formula>$C$12&lt;&gt;0</formula>
    </cfRule>
  </conditionalFormatting>
  <conditionalFormatting sqref="A24">
    <cfRule type="expression" dxfId="9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477465.15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4134575.83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13058.83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4147634.66</v>
      </c>
      <c r="D13" s="66"/>
      <c r="F13" s="75">
        <v>3091521.96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859483.82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2700122.49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391399.47</v>
      </c>
      <c r="C16" s="95"/>
      <c r="D16" s="63"/>
      <c r="F16" s="75">
        <v>3951005.78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375492.98</v>
      </c>
      <c r="C17" s="95"/>
      <c r="D17" s="63"/>
      <c r="F17" s="72">
        <v>0.21753544992282953</v>
      </c>
      <c r="G17" s="73" t="s">
        <v>16</v>
      </c>
      <c r="H17" s="74"/>
    </row>
    <row r="18" spans="1:8">
      <c r="A18" s="96" t="s">
        <v>17</v>
      </c>
      <c r="B18" s="97">
        <v>129448.23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229336.51</v>
      </c>
      <c r="C23" s="95"/>
      <c r="D23" s="63"/>
    </row>
    <row r="24" spans="1:8">
      <c r="A24" s="89" t="s">
        <v>23</v>
      </c>
      <c r="B24" s="99">
        <v>125206.1</v>
      </c>
      <c r="C24" s="95"/>
      <c r="D24" s="62"/>
    </row>
    <row r="25" spans="1:8" ht="12.75" customHeight="1">
      <c r="A25" s="94" t="s">
        <v>24</v>
      </c>
      <c r="B25" s="87"/>
      <c r="C25" s="100">
        <v>3951005.78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674094.03000000073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75</v>
      </c>
      <c r="B30" s="118"/>
      <c r="C30" s="119"/>
    </row>
    <row r="31" spans="1:8">
      <c r="A31" s="58" t="s">
        <v>27</v>
      </c>
      <c r="B31" s="58"/>
    </row>
    <row r="32" spans="1:8" ht="25.5">
      <c r="A32" s="117" t="s">
        <v>62</v>
      </c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94" priority="5">
      <formula>$C$12&lt;&gt;0</formula>
    </cfRule>
  </conditionalFormatting>
  <conditionalFormatting sqref="A29">
    <cfRule type="expression" dxfId="93" priority="4">
      <formula>$C$12&lt;&gt;0</formula>
    </cfRule>
  </conditionalFormatting>
  <conditionalFormatting sqref="A31">
    <cfRule type="expression" dxfId="92" priority="3">
      <formula>$B$24&lt;&gt;0</formula>
    </cfRule>
  </conditionalFormatting>
  <conditionalFormatting sqref="A12">
    <cfRule type="expression" dxfId="91" priority="2">
      <formula>$C$12&lt;&gt;0</formula>
    </cfRule>
  </conditionalFormatting>
  <conditionalFormatting sqref="A24">
    <cfRule type="expression" dxfId="9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112742.08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1015721.8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255367.42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200000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1471089.22</v>
      </c>
      <c r="D13" s="66"/>
      <c r="F13" s="75">
        <v>1197017.0899999999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225567.4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295644.5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901372.59</v>
      </c>
      <c r="C16" s="95"/>
      <c r="D16" s="63"/>
      <c r="F16" s="75">
        <v>1422584.4899999998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0.15856168936581055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221013.82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4553.58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1422584.49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161246.81000000006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76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89" priority="5">
      <formula>$C$12&lt;&gt;0</formula>
    </cfRule>
  </conditionalFormatting>
  <conditionalFormatting sqref="A29">
    <cfRule type="expression" dxfId="88" priority="4">
      <formula>$C$12&lt;&gt;0</formula>
    </cfRule>
  </conditionalFormatting>
  <conditionalFormatting sqref="A31">
    <cfRule type="expression" dxfId="87" priority="3">
      <formula>$B$24&lt;&gt;0</formula>
    </cfRule>
  </conditionalFormatting>
  <conditionalFormatting sqref="A12">
    <cfRule type="expression" dxfId="86" priority="2">
      <formula>$C$12&lt;&gt;0</formula>
    </cfRule>
  </conditionalFormatting>
  <conditionalFormatting sqref="A24">
    <cfRule type="expression" dxfId="8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66720.960000000006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285987.07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22456.7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1135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309578.77</v>
      </c>
      <c r="D13" s="66"/>
      <c r="F13" s="75">
        <v>112886.34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213002.8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112886.34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325889.14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0.65360508791425198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205670.44</v>
      </c>
      <c r="C23" s="95"/>
      <c r="D23" s="63"/>
    </row>
    <row r="24" spans="1:8">
      <c r="A24" s="89" t="s">
        <v>23</v>
      </c>
      <c r="B24" s="99">
        <v>7332.36</v>
      </c>
      <c r="C24" s="95"/>
      <c r="D24" s="62"/>
    </row>
    <row r="25" spans="1:8" ht="12.75" customHeight="1">
      <c r="A25" s="94" t="s">
        <v>24</v>
      </c>
      <c r="B25" s="87"/>
      <c r="C25" s="100">
        <v>325889.14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50410.590000000026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63</v>
      </c>
      <c r="B30" s="118"/>
      <c r="C30" s="119"/>
    </row>
    <row r="31" spans="1:8">
      <c r="A31" s="58" t="s">
        <v>27</v>
      </c>
      <c r="B31" s="58"/>
    </row>
    <row r="32" spans="1:8">
      <c r="A32" s="117" t="s">
        <v>77</v>
      </c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84" priority="5">
      <formula>$C$12&lt;&gt;0</formula>
    </cfRule>
  </conditionalFormatting>
  <conditionalFormatting sqref="A29">
    <cfRule type="expression" dxfId="83" priority="4">
      <formula>$C$12&lt;&gt;0</formula>
    </cfRule>
  </conditionalFormatting>
  <conditionalFormatting sqref="A31">
    <cfRule type="expression" dxfId="82" priority="3">
      <formula>$B$24&lt;&gt;0</formula>
    </cfRule>
  </conditionalFormatting>
  <conditionalFormatting sqref="A12">
    <cfRule type="expression" dxfId="81" priority="2">
      <formula>$C$12&lt;&gt;0</formula>
    </cfRule>
  </conditionalFormatting>
  <conditionalFormatting sqref="A24">
    <cfRule type="expression" dxfId="8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238904.42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551244.31999999995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24271.39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475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575990.71</v>
      </c>
      <c r="D13" s="66"/>
      <c r="F13" s="75">
        <v>166295.89000000001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389276.54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112038.34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54257.55</v>
      </c>
      <c r="C16" s="95"/>
      <c r="D16" s="63"/>
      <c r="F16" s="75">
        <v>555572.42999999993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389276.54</v>
      </c>
      <c r="C17" s="95"/>
      <c r="D17" s="63"/>
      <c r="F17" s="72">
        <v>0.70067648965230334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555572.42999999993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259322.70000000007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78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79" priority="5">
      <formula>$C$12&lt;&gt;0</formula>
    </cfRule>
  </conditionalFormatting>
  <conditionalFormatting sqref="A29">
    <cfRule type="expression" dxfId="78" priority="4">
      <formula>$C$12&lt;&gt;0</formula>
    </cfRule>
  </conditionalFormatting>
  <conditionalFormatting sqref="A31">
    <cfRule type="expression" dxfId="77" priority="3">
      <formula>$B$24&lt;&gt;0</formula>
    </cfRule>
  </conditionalFormatting>
  <conditionalFormatting sqref="A12">
    <cfRule type="expression" dxfId="76" priority="2">
      <formula>$C$12&lt;&gt;0</formula>
    </cfRule>
  </conditionalFormatting>
  <conditionalFormatting sqref="A24">
    <cfRule type="expression" dxfId="7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1088049.1100000001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1399687.3499999999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81915.64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77331.16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1558934.1499999997</v>
      </c>
      <c r="D13" s="66"/>
      <c r="F13" s="75">
        <v>906463.65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425205.20999999996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68196.87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838266.78</v>
      </c>
      <c r="C16" s="95"/>
      <c r="D16" s="63"/>
      <c r="F16" s="75">
        <v>1331668.8599999999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205228.59999999998</v>
      </c>
      <c r="C17" s="95"/>
      <c r="D17" s="63"/>
      <c r="F17" s="72">
        <v>0.31930251038535212</v>
      </c>
      <c r="G17" s="73" t="s">
        <v>16</v>
      </c>
      <c r="H17" s="74"/>
    </row>
    <row r="18" spans="1:8">
      <c r="A18" s="96" t="s">
        <v>17</v>
      </c>
      <c r="B18" s="97">
        <v>3550.59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205529.01</v>
      </c>
      <c r="C23" s="95"/>
      <c r="D23" s="63"/>
    </row>
    <row r="24" spans="1:8">
      <c r="A24" s="89" t="s">
        <v>23</v>
      </c>
      <c r="B24" s="99">
        <v>10897.01</v>
      </c>
      <c r="C24" s="95"/>
      <c r="D24" s="62"/>
    </row>
    <row r="25" spans="1:8" ht="12.75" customHeight="1">
      <c r="A25" s="94" t="s">
        <v>24</v>
      </c>
      <c r="B25" s="87"/>
      <c r="C25" s="100">
        <v>1331668.8600000001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1315314.3999999997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51">
      <c r="A30" s="117" t="s">
        <v>79</v>
      </c>
      <c r="B30" s="118"/>
      <c r="C30" s="119"/>
    </row>
    <row r="31" spans="1:8">
      <c r="A31" s="58" t="s">
        <v>27</v>
      </c>
      <c r="B31" s="58"/>
    </row>
    <row r="32" spans="1:8" ht="25.5">
      <c r="A32" s="117" t="s">
        <v>80</v>
      </c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74" priority="5">
      <formula>$C$12&lt;&gt;0</formula>
    </cfRule>
  </conditionalFormatting>
  <conditionalFormatting sqref="A29">
    <cfRule type="expression" dxfId="73" priority="4">
      <formula>$C$12&lt;&gt;0</formula>
    </cfRule>
  </conditionalFormatting>
  <conditionalFormatting sqref="A31">
    <cfRule type="expression" dxfId="72" priority="3">
      <formula>$B$24&lt;&gt;0</formula>
    </cfRule>
  </conditionalFormatting>
  <conditionalFormatting sqref="A12">
    <cfRule type="expression" dxfId="71" priority="2">
      <formula>$C$12&lt;&gt;0</formula>
    </cfRule>
  </conditionalFormatting>
  <conditionalFormatting sqref="A24">
    <cfRule type="expression" dxfId="7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-25735434.57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9780927.5999999996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638928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10419855.6</v>
      </c>
      <c r="D13" s="66"/>
      <c r="F13" s="75">
        <v>4489956.1599999862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1407892.2100000002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3494125.5899999859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995830.57000000007</v>
      </c>
      <c r="C16" s="95"/>
      <c r="D16" s="63"/>
      <c r="F16" s="75">
        <v>5897848.3699999861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1044206.3700000001</v>
      </c>
      <c r="C17" s="95"/>
      <c r="D17" s="63"/>
      <c r="F17" s="72">
        <v>0.23871285283653426</v>
      </c>
      <c r="G17" s="73" t="s">
        <v>16</v>
      </c>
      <c r="H17" s="74"/>
    </row>
    <row r="18" spans="1:8">
      <c r="A18" s="96" t="s">
        <v>17</v>
      </c>
      <c r="B18" s="97">
        <v>8182.34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106499.49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81023.519999999975</v>
      </c>
      <c r="C22" s="95"/>
      <c r="D22" s="63"/>
    </row>
    <row r="23" spans="1:8">
      <c r="A23" s="96" t="s">
        <v>22</v>
      </c>
      <c r="B23" s="97">
        <v>167980.49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5897848.3699999861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-21213427.339999989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69" priority="5">
      <formula>$C$12&lt;&gt;0</formula>
    </cfRule>
  </conditionalFormatting>
  <conditionalFormatting sqref="A29">
    <cfRule type="expression" dxfId="68" priority="4">
      <formula>$C$12&lt;&gt;0</formula>
    </cfRule>
  </conditionalFormatting>
  <conditionalFormatting sqref="A31">
    <cfRule type="expression" dxfId="67" priority="3">
      <formula>$B$24&lt;&gt;0</formula>
    </cfRule>
  </conditionalFormatting>
  <conditionalFormatting sqref="A12">
    <cfRule type="expression" dxfId="66" priority="2">
      <formula>$C$12&lt;&gt;0</formula>
    </cfRule>
  </conditionalFormatting>
  <conditionalFormatting sqref="A24">
    <cfRule type="expression" dxfId="65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81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36695.370000000003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89620.73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89620.73</v>
      </c>
      <c r="D13" s="66"/>
      <c r="F13" s="75">
        <v>97882.34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97882.34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97882.34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97882.34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28433.760000000009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64" priority="5">
      <formula>$C$12&lt;&gt;0</formula>
    </cfRule>
  </conditionalFormatting>
  <conditionalFormatting sqref="A29">
    <cfRule type="expression" dxfId="63" priority="4">
      <formula>$C$12&lt;&gt;0</formula>
    </cfRule>
  </conditionalFormatting>
  <conditionalFormatting sqref="A31">
    <cfRule type="expression" dxfId="62" priority="3">
      <formula>$B$24&lt;&gt;0</formula>
    </cfRule>
  </conditionalFormatting>
  <conditionalFormatting sqref="A12">
    <cfRule type="expression" dxfId="61" priority="2">
      <formula>$C$12&lt;&gt;0</formula>
    </cfRule>
  </conditionalFormatting>
  <conditionalFormatting sqref="A24">
    <cfRule type="expression" dxfId="6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0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75490.509999999995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75490.509999999995</v>
      </c>
      <c r="D13" s="66"/>
      <c r="F13" s="75">
        <v>75490.509999999995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75490.509999999995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75490.509999999995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75490.509999999995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0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59" priority="5">
      <formula>$C$12&lt;&gt;0</formula>
    </cfRule>
  </conditionalFormatting>
  <conditionalFormatting sqref="A29">
    <cfRule type="expression" dxfId="58" priority="4">
      <formula>$C$12&lt;&gt;0</formula>
    </cfRule>
  </conditionalFormatting>
  <conditionalFormatting sqref="A31">
    <cfRule type="expression" dxfId="57" priority="3">
      <formula>$B$24&lt;&gt;0</formula>
    </cfRule>
  </conditionalFormatting>
  <conditionalFormatting sqref="A12">
    <cfRule type="expression" dxfId="56" priority="2">
      <formula>$C$12&lt;&gt;0</formula>
    </cfRule>
  </conditionalFormatting>
  <conditionalFormatting sqref="A24">
    <cfRule type="expression" dxfId="5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57.8554687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1203620.9099999999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3095079.56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266504.58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3639.89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3365224.0300000003</v>
      </c>
      <c r="D13" s="66"/>
      <c r="F13" s="75">
        <v>2401886.79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73194.720000000001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1842874.76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559012.03</v>
      </c>
      <c r="C16" s="95"/>
      <c r="D16" s="63"/>
      <c r="F16" s="75">
        <v>2475081.5100000002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2.9572650316473818E-2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73194.720000000001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2475081.5100000002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2093763.4300000002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82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 t="s">
        <v>83</v>
      </c>
      <c r="C35" s="62"/>
      <c r="D35" s="62"/>
    </row>
    <row r="36" spans="1:4">
      <c r="B36" s="62">
        <v>2074857.79</v>
      </c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54" priority="5">
      <formula>$C$12&lt;&gt;0</formula>
    </cfRule>
  </conditionalFormatting>
  <conditionalFormatting sqref="A29">
    <cfRule type="expression" dxfId="53" priority="4">
      <formula>$C$12&lt;&gt;0</formula>
    </cfRule>
  </conditionalFormatting>
  <conditionalFormatting sqref="A31">
    <cfRule type="expression" dxfId="52" priority="3">
      <formula>$B$24&lt;&gt;0</formula>
    </cfRule>
  </conditionalFormatting>
  <conditionalFormatting sqref="A12">
    <cfRule type="expression" dxfId="51" priority="2">
      <formula>$C$12&lt;&gt;0</formula>
    </cfRule>
  </conditionalFormatting>
  <conditionalFormatting sqref="A24">
    <cfRule type="expression" dxfId="50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0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1748188.51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269720.74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2017909.25</v>
      </c>
      <c r="D13" s="66"/>
      <c r="F13" s="75">
        <v>1558718.39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319709.96000000002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289196.7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1269521.69</v>
      </c>
      <c r="C16" s="95"/>
      <c r="D16" s="63"/>
      <c r="F16" s="75">
        <v>1878428.3499999999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78000</v>
      </c>
      <c r="C17" s="95"/>
      <c r="D17" s="63"/>
      <c r="F17" s="72">
        <v>0.17020077449320867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116.51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241593.45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1878428.3499999999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139480.90000000014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39" priority="5">
      <formula>$C$12&lt;&gt;0</formula>
    </cfRule>
  </conditionalFormatting>
  <conditionalFormatting sqref="A29">
    <cfRule type="expression" dxfId="138" priority="4">
      <formula>$C$12&lt;&gt;0</formula>
    </cfRule>
  </conditionalFormatting>
  <conditionalFormatting sqref="A31">
    <cfRule type="expression" dxfId="137" priority="3">
      <formula>$B$24&lt;&gt;0</formula>
    </cfRule>
  </conditionalFormatting>
  <conditionalFormatting sqref="A12">
    <cfRule type="expression" dxfId="136" priority="2">
      <formula>$C$12&lt;&gt;0</formula>
    </cfRule>
  </conditionalFormatting>
  <conditionalFormatting sqref="A24">
    <cfRule type="expression" dxfId="13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922359.85</v>
      </c>
      <c r="D8" s="66" t="s">
        <v>84</v>
      </c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1217815.3899999999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111123.9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1328939.2899999998</v>
      </c>
      <c r="D13" s="66"/>
      <c r="F13" s="75">
        <v>1030814.8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503534.02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527280.78</v>
      </c>
      <c r="C16" s="95"/>
      <c r="D16" s="63"/>
      <c r="F16" s="75">
        <v>1030814.8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1030814.8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1220484.3399999996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9" priority="5">
      <formula>$C$12&lt;&gt;0</formula>
    </cfRule>
  </conditionalFormatting>
  <conditionalFormatting sqref="A29">
    <cfRule type="expression" dxfId="48" priority="4">
      <formula>$C$12&lt;&gt;0</formula>
    </cfRule>
  </conditionalFormatting>
  <conditionalFormatting sqref="A31">
    <cfRule type="expression" dxfId="47" priority="3">
      <formula>$B$24&lt;&gt;0</formula>
    </cfRule>
  </conditionalFormatting>
  <conditionalFormatting sqref="A12">
    <cfRule type="expression" dxfId="46" priority="2">
      <formula>$C$12&lt;&gt;0</formula>
    </cfRule>
  </conditionalFormatting>
  <conditionalFormatting sqref="A24">
    <cfRule type="expression" dxfId="4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57631.1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1299497.67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108933.9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5283.6399999999994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1413715.2099999997</v>
      </c>
      <c r="D13" s="66"/>
      <c r="F13" s="75">
        <v>1217800.92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1150367.53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67433.39</v>
      </c>
      <c r="C16" s="95"/>
      <c r="D16" s="63"/>
      <c r="F16" s="75">
        <v>1217800.92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1217800.92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253545.3899999999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85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4" priority="5">
      <formula>$C$12&lt;&gt;0</formula>
    </cfRule>
  </conditionalFormatting>
  <conditionalFormatting sqref="A29">
    <cfRule type="expression" dxfId="43" priority="4">
      <formula>$C$12&lt;&gt;0</formula>
    </cfRule>
  </conditionalFormatting>
  <conditionalFormatting sqref="A31">
    <cfRule type="expression" dxfId="42" priority="3">
      <formula>$B$24&lt;&gt;0</formula>
    </cfRule>
  </conditionalFormatting>
  <conditionalFormatting sqref="A12">
    <cfRule type="expression" dxfId="41" priority="2">
      <formula>$C$12&lt;&gt;0</formula>
    </cfRule>
  </conditionalFormatting>
  <conditionalFormatting sqref="A24">
    <cfRule type="expression" dxfId="4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79545.03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1244933.1100000001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211296.06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1080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1457309.1700000002</v>
      </c>
      <c r="D13" s="66"/>
      <c r="F13" s="75">
        <v>617231.47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709843.13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320525.07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296706.40000000002</v>
      </c>
      <c r="C16" s="95"/>
      <c r="D16" s="63"/>
      <c r="F16" s="75">
        <v>1327074.6000000001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0.5348931627506095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709843.13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1327074.6000000001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209779.60000000009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64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39" priority="5">
      <formula>$C$12&lt;&gt;0</formula>
    </cfRule>
  </conditionalFormatting>
  <conditionalFormatting sqref="A29">
    <cfRule type="expression" dxfId="38" priority="4">
      <formula>$C$12&lt;&gt;0</formula>
    </cfRule>
  </conditionalFormatting>
  <conditionalFormatting sqref="A31">
    <cfRule type="expression" dxfId="37" priority="3">
      <formula>$B$24&lt;&gt;0</formula>
    </cfRule>
  </conditionalFormatting>
  <conditionalFormatting sqref="A12">
    <cfRule type="expression" dxfId="36" priority="2">
      <formula>$C$12&lt;&gt;0</formula>
    </cfRule>
  </conditionalFormatting>
  <conditionalFormatting sqref="A24">
    <cfRule type="expression" dxfId="3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42056.28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757567.44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64333.440000000002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821900.87999999989</v>
      </c>
      <c r="D13" s="66"/>
      <c r="F13" s="75">
        <v>822493.05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333568.06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488924.99</v>
      </c>
      <c r="C16" s="95"/>
      <c r="D16" s="63"/>
      <c r="F16" s="75">
        <v>822493.05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822493.05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41464.10999999987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34" priority="5">
      <formula>$C$12&lt;&gt;0</formula>
    </cfRule>
  </conditionalFormatting>
  <conditionalFormatting sqref="A29">
    <cfRule type="expression" dxfId="33" priority="4">
      <formula>$C$12&lt;&gt;0</formula>
    </cfRule>
  </conditionalFormatting>
  <conditionalFormatting sqref="A31">
    <cfRule type="expression" dxfId="32" priority="3">
      <formula>$B$24&lt;&gt;0</formula>
    </cfRule>
  </conditionalFormatting>
  <conditionalFormatting sqref="A12">
    <cfRule type="expression" dxfId="31" priority="2">
      <formula>$C$12&lt;&gt;0</formula>
    </cfRule>
  </conditionalFormatting>
  <conditionalFormatting sqref="A24">
    <cfRule type="expression" dxfId="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982344.92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3196341.63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753990.12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3950331.75</v>
      </c>
      <c r="D13" s="66"/>
      <c r="F13" s="75">
        <v>3344403.06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70502.13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1928442.04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1415961.02</v>
      </c>
      <c r="C16" s="95"/>
      <c r="D16" s="63"/>
      <c r="F16" s="75">
        <v>3414905.19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2.0645413584674074E-2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70502.13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3.15" customHeight="1">
      <c r="A25" s="94" t="s">
        <v>24</v>
      </c>
      <c r="B25" s="87"/>
      <c r="C25" s="100">
        <v>3414905.19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1517771.48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29" priority="5">
      <formula>$C$12&lt;&gt;0</formula>
    </cfRule>
  </conditionalFormatting>
  <conditionalFormatting sqref="A29">
    <cfRule type="expression" dxfId="28" priority="4">
      <formula>$C$12&lt;&gt;0</formula>
    </cfRule>
  </conditionalFormatting>
  <conditionalFormatting sqref="A31">
    <cfRule type="expression" dxfId="27" priority="3">
      <formula>$B$24&lt;&gt;0</formula>
    </cfRule>
  </conditionalFormatting>
  <conditionalFormatting sqref="A12">
    <cfRule type="expression" dxfId="26" priority="2">
      <formula>$C$12&lt;&gt;0</formula>
    </cfRule>
  </conditionalFormatting>
  <conditionalFormatting sqref="A24">
    <cfRule type="expression" dxfId="2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538949.56000000006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2005020.04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139810.47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10195.25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2155025.7600000002</v>
      </c>
      <c r="D13" s="66"/>
      <c r="F13" s="75">
        <v>1076591.8899999999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851398.67999999993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64809.52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1011782.37</v>
      </c>
      <c r="C16" s="95"/>
      <c r="D16" s="63"/>
      <c r="F16" s="75">
        <v>1927990.5699999998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0.44159898562159461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158985.48000000001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692413.2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1927990.5699999998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765984.75000000047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17" t="s">
        <v>86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24" priority="5">
      <formula>$C$12&lt;&gt;0</formula>
    </cfRule>
  </conditionalFormatting>
  <conditionalFormatting sqref="A29">
    <cfRule type="expression" dxfId="23" priority="4">
      <formula>$C$12&lt;&gt;0</formula>
    </cfRule>
  </conditionalFormatting>
  <conditionalFormatting sqref="A31">
    <cfRule type="expression" dxfId="22" priority="3">
      <formula>$B$24&lt;&gt;0</formula>
    </cfRule>
  </conditionalFormatting>
  <conditionalFormatting sqref="A12">
    <cfRule type="expression" dxfId="21" priority="2">
      <formula>$C$12&lt;&gt;0</formula>
    </cfRule>
  </conditionalFormatting>
  <conditionalFormatting sqref="A24">
    <cfRule type="expression" dxfId="2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162184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2301995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264516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18904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2585415</v>
      </c>
      <c r="D13" s="66"/>
      <c r="F13" s="75">
        <v>1272238.0499999998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1107865.75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744803.07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527434.98</v>
      </c>
      <c r="C16" s="95"/>
      <c r="D16" s="63"/>
      <c r="F16" s="75">
        <v>2380103.7999999998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50524.18</v>
      </c>
      <c r="C17" s="95"/>
      <c r="D17" s="63"/>
      <c r="F17" s="72">
        <v>0.46546951019531169</v>
      </c>
      <c r="G17" s="73" t="s">
        <v>16</v>
      </c>
      <c r="H17" s="74"/>
    </row>
    <row r="18" spans="1:8">
      <c r="A18" s="96" t="s">
        <v>17</v>
      </c>
      <c r="B18" s="97">
        <v>49213.54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187661.28</v>
      </c>
      <c r="C22" s="95"/>
      <c r="D22" s="63"/>
    </row>
    <row r="23" spans="1:8">
      <c r="A23" s="96" t="s">
        <v>22</v>
      </c>
      <c r="B23" s="97">
        <v>100930.81</v>
      </c>
      <c r="C23" s="95"/>
      <c r="D23" s="63"/>
    </row>
    <row r="24" spans="1:8">
      <c r="A24" s="89" t="s">
        <v>23</v>
      </c>
      <c r="B24" s="99">
        <v>719535.94</v>
      </c>
      <c r="C24" s="95"/>
      <c r="D24" s="62"/>
    </row>
    <row r="25" spans="1:8" ht="12.75" customHeight="1">
      <c r="A25" s="94" t="s">
        <v>24</v>
      </c>
      <c r="B25" s="87"/>
      <c r="C25" s="100">
        <v>2380103.7999999998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367495.20000000019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44" t="s">
        <v>87</v>
      </c>
      <c r="B30" s="145"/>
      <c r="C30" s="146"/>
    </row>
    <row r="31" spans="1:8">
      <c r="A31" s="58" t="s">
        <v>27</v>
      </c>
      <c r="B31" s="58"/>
    </row>
    <row r="32" spans="1:8" ht="64.5" customHeight="1">
      <c r="A32" s="141" t="s">
        <v>88</v>
      </c>
      <c r="B32" s="142"/>
      <c r="C32" s="143"/>
    </row>
    <row r="33" spans="1:4">
      <c r="B33" s="62"/>
      <c r="C33" s="62"/>
    </row>
    <row r="34" spans="1:4">
      <c r="B34" s="62"/>
      <c r="C34" s="62"/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9" priority="5">
      <formula>$C$12&lt;&gt;0</formula>
    </cfRule>
  </conditionalFormatting>
  <conditionalFormatting sqref="A29">
    <cfRule type="expression" dxfId="18" priority="4">
      <formula>$C$12&lt;&gt;0</formula>
    </cfRule>
  </conditionalFormatting>
  <conditionalFormatting sqref="A31">
    <cfRule type="expression" dxfId="17" priority="3">
      <formula>$B$24&lt;&gt;0</formula>
    </cfRule>
  </conditionalFormatting>
  <conditionalFormatting sqref="A12">
    <cfRule type="expression" dxfId="16" priority="2">
      <formula>$C$12&lt;&gt;0</formula>
    </cfRule>
  </conditionalFormatting>
  <conditionalFormatting sqref="A24">
    <cfRule type="expression" dxfId="1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85205.51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264206.40000000002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26273.16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/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290479.56</v>
      </c>
      <c r="D13" s="66"/>
      <c r="F13" s="75">
        <v>253676.11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>
        <v>85205.51</v>
      </c>
      <c r="F14" s="76">
        <v>8885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119150.56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134525.54999999999</v>
      </c>
      <c r="C16" s="95"/>
      <c r="D16" s="63">
        <v>113123.96</v>
      </c>
      <c r="F16" s="75">
        <v>262561.11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>
        <v>290479.56</v>
      </c>
      <c r="F17" s="72">
        <v>3.3839741155877963E-2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8885</v>
      </c>
      <c r="C19" s="95"/>
      <c r="D19" s="63">
        <v>262561.08999999997</v>
      </c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>
        <v>27918.47000000003</v>
      </c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262561.11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113123.96000000002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4" priority="5">
      <formula>$C$12&lt;&gt;0</formula>
    </cfRule>
  </conditionalFormatting>
  <conditionalFormatting sqref="A29">
    <cfRule type="expression" dxfId="13" priority="4">
      <formula>$C$12&lt;&gt;0</formula>
    </cfRule>
  </conditionalFormatting>
  <conditionalFormatting sqref="A31">
    <cfRule type="expression" dxfId="12" priority="3">
      <formula>$B$24&lt;&gt;0</formula>
    </cfRule>
  </conditionalFormatting>
  <conditionalFormatting sqref="A12">
    <cfRule type="expression" dxfId="11" priority="2">
      <formula>$C$12&lt;&gt;0</formula>
    </cfRule>
  </conditionalFormatting>
  <conditionalFormatting sqref="A24">
    <cfRule type="expression" dxfId="1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650164.39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1283654.04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8978.0400000000009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1292632.08</v>
      </c>
      <c r="D13" s="66"/>
      <c r="F13" s="75">
        <v>552571.92000000004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730603.68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228651.41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323920.51</v>
      </c>
      <c r="C16" s="95"/>
      <c r="D16" s="63"/>
      <c r="F16" s="75">
        <v>1283175.6000000001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0.56937154977074067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18263.64</v>
      </c>
      <c r="C22" s="95"/>
      <c r="D22" s="63"/>
    </row>
    <row r="23" spans="1:8">
      <c r="A23" s="96" t="s">
        <v>22</v>
      </c>
      <c r="B23" s="97">
        <v>712340.04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1283175.6000000001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659620.87000000011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9" priority="5">
      <formula>$C$12&lt;&gt;0</formula>
    </cfRule>
  </conditionalFormatting>
  <conditionalFormatting sqref="A29">
    <cfRule type="expression" dxfId="8" priority="4">
      <formula>$C$12&lt;&gt;0</formula>
    </cfRule>
  </conditionalFormatting>
  <conditionalFormatting sqref="A31">
    <cfRule type="expression" dxfId="7" priority="3">
      <formula>$B$24&lt;&gt;0</formula>
    </cfRule>
  </conditionalFormatting>
  <conditionalFormatting sqref="A12">
    <cfRule type="expression" dxfId="6" priority="2">
      <formula>$C$12&lt;&gt;0</formula>
    </cfRule>
  </conditionalFormatting>
  <conditionalFormatting sqref="A24">
    <cfRule type="expression" dxfId="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5703125" defaultRowHeight="12.75"/>
  <cols>
    <col min="1" max="1" width="46.5703125" style="55" customWidth="1"/>
    <col min="2" max="2" width="17.42578125" style="55" customWidth="1"/>
    <col min="3" max="3" width="18.5703125" style="55" customWidth="1"/>
    <col min="4" max="4" width="20" style="55" customWidth="1"/>
    <col min="5" max="5" width="2.42578125" style="55" customWidth="1"/>
    <col min="6" max="6" width="14.5703125" style="55" customWidth="1"/>
    <col min="7" max="7" width="14.42578125" style="55" customWidth="1"/>
    <col min="8" max="8" width="16" style="55" customWidth="1"/>
    <col min="9" max="16384" width="22.5703125" style="55"/>
  </cols>
  <sheetData>
    <row r="1" spans="1:27">
      <c r="A1" s="104"/>
      <c r="B1" s="105" t="s">
        <v>33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702701.57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6276152.2200000007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210410.27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1635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6488197.4900000002</v>
      </c>
      <c r="D13" s="66"/>
      <c r="F13" s="75">
        <v>5901959.9499999993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174975.82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5901959.9499999993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6076935.7699999996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2.879342922526891E-2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174975.82</v>
      </c>
      <c r="C24" s="95"/>
      <c r="D24" s="62"/>
    </row>
    <row r="25" spans="1:8" ht="12.75" customHeight="1">
      <c r="A25" s="94" t="s">
        <v>24</v>
      </c>
      <c r="B25" s="87"/>
      <c r="C25" s="100">
        <v>6076935.7699999996</v>
      </c>
      <c r="D25" s="122"/>
    </row>
    <row r="26" spans="1:8">
      <c r="A26" s="94"/>
      <c r="B26" s="87"/>
      <c r="C26" s="95"/>
      <c r="D26" s="62">
        <v>0</v>
      </c>
    </row>
    <row r="27" spans="1:8" ht="14.25" customHeight="1" thickBot="1">
      <c r="A27" s="94" t="s">
        <v>25</v>
      </c>
      <c r="B27" s="87"/>
      <c r="C27" s="101">
        <v>1113963.290000001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65</v>
      </c>
      <c r="B30" s="118"/>
      <c r="C30" s="119"/>
    </row>
    <row r="31" spans="1:8">
      <c r="A31" s="58" t="s">
        <v>27</v>
      </c>
      <c r="B31" s="58"/>
    </row>
    <row r="32" spans="1:8">
      <c r="A32" s="117" t="s">
        <v>60</v>
      </c>
      <c r="B32" s="120"/>
      <c r="C32" s="121"/>
    </row>
    <row r="34" spans="1:4">
      <c r="D34" s="62"/>
    </row>
    <row r="35" spans="1:4">
      <c r="A35" s="64" t="s">
        <v>28</v>
      </c>
      <c r="B35" s="62" t="s">
        <v>89</v>
      </c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" priority="5">
      <formula>$C$12&lt;&gt;0</formula>
    </cfRule>
  </conditionalFormatting>
  <conditionalFormatting sqref="A29">
    <cfRule type="expression" dxfId="3" priority="4">
      <formula>$C$12&lt;&gt;0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556262.24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5570679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391885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5962564</v>
      </c>
      <c r="D13" s="66"/>
      <c r="F13" s="75">
        <v>1897630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4069879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1081233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816397</v>
      </c>
      <c r="C16" s="95"/>
      <c r="D16" s="63"/>
      <c r="F16" s="75">
        <v>5967509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466268</v>
      </c>
      <c r="C17" s="95"/>
      <c r="D17" s="63"/>
      <c r="F17" s="72">
        <v>0.68200634469089194</v>
      </c>
      <c r="G17" s="73" t="s">
        <v>16</v>
      </c>
      <c r="H17" s="74"/>
    </row>
    <row r="18" spans="1:8">
      <c r="A18" s="96" t="s">
        <v>17</v>
      </c>
      <c r="B18" s="97">
        <v>129815</v>
      </c>
      <c r="C18" s="95"/>
      <c r="D18" s="63"/>
      <c r="G18" s="57"/>
    </row>
    <row r="19" spans="1:8">
      <c r="A19" s="96" t="s">
        <v>18</v>
      </c>
      <c r="B19" s="97">
        <v>775159</v>
      </c>
      <c r="C19" s="95"/>
      <c r="D19" s="63"/>
      <c r="G19" s="57"/>
    </row>
    <row r="20" spans="1:8">
      <c r="A20" s="96" t="s">
        <v>19</v>
      </c>
      <c r="B20" s="97">
        <v>2508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2696129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5967509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551317.24000000022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34" priority="5">
      <formula>$C$12&lt;&gt;0</formula>
    </cfRule>
  </conditionalFormatting>
  <conditionalFormatting sqref="A29">
    <cfRule type="expression" dxfId="133" priority="4">
      <formula>$C$12&lt;&gt;0</formula>
    </cfRule>
  </conditionalFormatting>
  <conditionalFormatting sqref="A31">
    <cfRule type="expression" dxfId="132" priority="3">
      <formula>$B$24&lt;&gt;0</formula>
    </cfRule>
  </conditionalFormatting>
  <conditionalFormatting sqref="A12">
    <cfRule type="expression" dxfId="131" priority="2">
      <formula>$C$12&lt;&gt;0</formula>
    </cfRule>
  </conditionalFormatting>
  <conditionalFormatting sqref="A24">
    <cfRule type="expression" dxfId="1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168165.63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939021.7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98847.18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1037868.8799999999</v>
      </c>
      <c r="D13" s="66"/>
      <c r="F13" s="75">
        <v>367239.25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508184.71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30907.39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336331.86</v>
      </c>
      <c r="C16" s="95"/>
      <c r="D16" s="63"/>
      <c r="F16" s="75">
        <v>875423.96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0.58050125792764462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508184.71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875423.96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330610.54999999981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9" priority="5">
      <formula>$C$12&lt;&gt;0</formula>
    </cfRule>
  </conditionalFormatting>
  <conditionalFormatting sqref="A29">
    <cfRule type="expression" dxfId="128" priority="4">
      <formula>$C$12&lt;&gt;0</formula>
    </cfRule>
  </conditionalFormatting>
  <conditionalFormatting sqref="A31">
    <cfRule type="expression" dxfId="127" priority="3">
      <formula>$B$24&lt;&gt;0</formula>
    </cfRule>
  </conditionalFormatting>
  <conditionalFormatting sqref="A12">
    <cfRule type="expression" dxfId="126" priority="2">
      <formula>$C$12&lt;&gt;0</formula>
    </cfRule>
  </conditionalFormatting>
  <conditionalFormatting sqref="A24">
    <cfRule type="expression" dxfId="12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35033.449999999997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168498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7474.43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175972.43</v>
      </c>
      <c r="D13" s="66"/>
      <c r="F13" s="75">
        <v>127166.78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127166.78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127166.78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127166.78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83839.100000000006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71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4" priority="5">
      <formula>$C$12&lt;&gt;0</formula>
    </cfRule>
  </conditionalFormatting>
  <conditionalFormatting sqref="A29">
    <cfRule type="expression" dxfId="123" priority="4">
      <formula>$C$12&lt;&gt;0</formula>
    </cfRule>
  </conditionalFormatting>
  <conditionalFormatting sqref="A31">
    <cfRule type="expression" dxfId="122" priority="3">
      <formula>$B$24&lt;&gt;0</formula>
    </cfRule>
  </conditionalFormatting>
  <conditionalFormatting sqref="A12">
    <cfRule type="expression" dxfId="121" priority="2">
      <formula>$C$12&lt;&gt;0</formula>
    </cfRule>
  </conditionalFormatting>
  <conditionalFormatting sqref="A24">
    <cfRule type="expression" dxfId="12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319094.37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1879503.32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12216.89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1891720.21</v>
      </c>
      <c r="D13" s="66"/>
      <c r="F13" s="75">
        <v>1804394.65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626932.99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1177461.6599999999</v>
      </c>
      <c r="C16" s="95"/>
      <c r="D16" s="63"/>
      <c r="F16" s="75">
        <v>1804394.65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1804394.65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406419.93000000017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72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19" priority="5">
      <formula>$C$12&lt;&gt;0</formula>
    </cfRule>
  </conditionalFormatting>
  <conditionalFormatting sqref="A29">
    <cfRule type="expression" dxfId="118" priority="4">
      <formula>$C$12&lt;&gt;0</formula>
    </cfRule>
  </conditionalFormatting>
  <conditionalFormatting sqref="A31">
    <cfRule type="expression" dxfId="117" priority="3">
      <formula>$B$24&lt;&gt;0</formula>
    </cfRule>
  </conditionalFormatting>
  <conditionalFormatting sqref="A12">
    <cfRule type="expression" dxfId="116" priority="2">
      <formula>$C$12&lt;&gt;0</formula>
    </cfRule>
  </conditionalFormatting>
  <conditionalFormatting sqref="A24">
    <cfRule type="expression" dxfId="11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263511.28000000003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2132665.79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165632.35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13910.32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2312208.46</v>
      </c>
      <c r="D13" s="66"/>
      <c r="F13" s="75">
        <v>1836902.07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177744.81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425816.79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1411085.28</v>
      </c>
      <c r="C16" s="95"/>
      <c r="D16" s="63"/>
      <c r="F16" s="75">
        <v>2014646.8800000001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8.8226285094686163E-2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177744.81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2014646.8800000001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561072.8600000001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61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29">
    <cfRule type="expression" dxfId="114" priority="5">
      <formula>$C$12&lt;&gt;0</formula>
    </cfRule>
  </conditionalFormatting>
  <conditionalFormatting sqref="A31">
    <cfRule type="expression" dxfId="113" priority="4">
      <formula>$B$24&lt;&gt;0</formula>
    </cfRule>
  </conditionalFormatting>
  <conditionalFormatting sqref="A12">
    <cfRule type="expression" dxfId="112" priority="3">
      <formula>$C$12&lt;&gt;0</formula>
    </cfRule>
  </conditionalFormatting>
  <conditionalFormatting sqref="A24">
    <cfRule type="expression" dxfId="111" priority="2">
      <formula>$B$24&lt;&gt;0</formula>
    </cfRule>
  </conditionalFormatting>
  <conditionalFormatting sqref="A30">
    <cfRule type="expression" dxfId="110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460173.97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1556047.71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224215.89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15090.35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1795353.9500000002</v>
      </c>
      <c r="D13" s="66"/>
      <c r="F13" s="75">
        <v>1291098.48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539632.04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751466.44</v>
      </c>
      <c r="C16" s="95"/>
      <c r="D16" s="63"/>
      <c r="F16" s="75">
        <v>1291098.48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1291098.48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964429.44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73</v>
      </c>
      <c r="B30" s="118"/>
      <c r="C30" s="130">
        <v>15090.35</v>
      </c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09" priority="5">
      <formula>$C$12&lt;&gt;0</formula>
    </cfRule>
  </conditionalFormatting>
  <conditionalFormatting sqref="A29">
    <cfRule type="expression" dxfId="108" priority="4">
      <formula>$C$12&lt;&gt;0</formula>
    </cfRule>
  </conditionalFormatting>
  <conditionalFormatting sqref="A31">
    <cfRule type="expression" dxfId="107" priority="3">
      <formula>$B$24&lt;&gt;0</formula>
    </cfRule>
  </conditionalFormatting>
  <conditionalFormatting sqref="A12">
    <cfRule type="expression" dxfId="106" priority="2">
      <formula>$C$12&lt;&gt;0</formula>
    </cfRule>
  </conditionalFormatting>
  <conditionalFormatting sqref="A24">
    <cfRule type="expression" dxfId="10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74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69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70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210910.91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139345.84</v>
      </c>
      <c r="D10" s="66"/>
      <c r="F10" s="112"/>
      <c r="G10" s="112" t="s">
        <v>66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5498.82</v>
      </c>
      <c r="D11" s="66"/>
      <c r="F11" s="114"/>
      <c r="G11" s="115" t="s">
        <v>67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68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144844.66</v>
      </c>
      <c r="D13" s="66"/>
      <c r="F13" s="75">
        <v>80249.740000000005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70078.63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80249.740000000005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150328.37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0.46617035759783737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70078.63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150328.37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205427.20000000001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04" priority="5">
      <formula>$C$12&lt;&gt;0</formula>
    </cfRule>
  </conditionalFormatting>
  <conditionalFormatting sqref="A29">
    <cfRule type="expression" dxfId="103" priority="4">
      <formula>$C$12&lt;&gt;0</formula>
    </cfRule>
  </conditionalFormatting>
  <conditionalFormatting sqref="A31">
    <cfRule type="expression" dxfId="102" priority="3">
      <formula>$B$24&lt;&gt;0</formula>
    </cfRule>
  </conditionalFormatting>
  <conditionalFormatting sqref="A12">
    <cfRule type="expression" dxfId="101" priority="2">
      <formula>$C$12&lt;&gt;0</formula>
    </cfRule>
  </conditionalFormatting>
  <conditionalFormatting sqref="A24">
    <cfRule type="expression" dxfId="10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45A47A-EF79-4585-9A8E-F725683817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DF64D-FC7E-4E75-AF9C-DD0A1B44ADA2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c7317a0-2a0a-4464-9f4b-630f7a7e8d0f"/>
    <ds:schemaRef ds:uri="http://purl.org/dc/terms/"/>
    <ds:schemaRef ds:uri="http://schemas.microsoft.com/office/infopath/2007/PartnerControls"/>
    <ds:schemaRef ds:uri="ee822479-6e51-4d14-b6b0-2c589e913e6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FFABBC-5E2E-4BE2-9E1C-A4A5FE99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2021-02-15T15:42:25Z</cp:lastPrinted>
  <dcterms:created xsi:type="dcterms:W3CDTF">2014-12-06T18:09:17Z</dcterms:created>
  <dcterms:modified xsi:type="dcterms:W3CDTF">2021-02-15T15:55:04Z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