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6-2017\2016-17 AFR Summaries\Consolidate 16-17 ADA Compliant\"/>
    </mc:Choice>
  </mc:AlternateContent>
  <bookViews>
    <workbookView xWindow="120" yWindow="210" windowWidth="20730" windowHeight="1170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DL'!$A$1:$F$33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F4" i="13" l="1"/>
  <c r="F4" i="3" l="1"/>
  <c r="F4" i="4"/>
  <c r="F4" i="5"/>
  <c r="F4" i="6"/>
  <c r="F4" i="7"/>
  <c r="F4" i="8"/>
  <c r="F4" i="9"/>
  <c r="F4" i="10"/>
  <c r="F4" i="11"/>
  <c r="F4" i="12"/>
  <c r="F4" i="14"/>
  <c r="F4" i="15"/>
  <c r="F4" i="16"/>
  <c r="F4" i="17"/>
  <c r="F4" i="18"/>
  <c r="F4" i="19"/>
  <c r="F4" i="20"/>
  <c r="F4" i="21"/>
  <c r="F4" i="22"/>
  <c r="F4" i="23"/>
  <c r="F4" i="24"/>
  <c r="F4" i="25"/>
  <c r="F4" i="26"/>
  <c r="F4" i="27"/>
  <c r="F4" i="28"/>
  <c r="F4" i="29"/>
  <c r="F4" i="1"/>
  <c r="F24" i="29" l="1"/>
  <c r="F26" i="29" s="1"/>
  <c r="F24" i="28" l="1"/>
  <c r="F26" i="28" s="1"/>
  <c r="F24" i="27" l="1"/>
  <c r="F26" i="27" s="1"/>
  <c r="F26" i="26" l="1"/>
  <c r="F24" i="26"/>
  <c r="F12" i="25" l="1"/>
  <c r="F24" i="25" s="1"/>
  <c r="F26" i="25" s="1"/>
  <c r="F24" i="24" l="1"/>
  <c r="F26" i="24" s="1"/>
  <c r="F24" i="23" l="1"/>
  <c r="F26" i="23"/>
  <c r="F24" i="22" l="1"/>
  <c r="F26" i="22"/>
  <c r="F24" i="21" l="1"/>
  <c r="F26" i="21" s="1"/>
  <c r="F24" i="20" l="1"/>
  <c r="F26" i="20" s="1"/>
  <c r="F12" i="19" l="1"/>
  <c r="F24" i="19" s="1"/>
  <c r="F26" i="19"/>
  <c r="F12" i="18" l="1"/>
  <c r="F24" i="18" s="1"/>
  <c r="F26" i="18" s="1"/>
  <c r="F24" i="17" l="1"/>
  <c r="F26" i="17"/>
  <c r="F24" i="16" l="1"/>
  <c r="F26" i="16" s="1"/>
  <c r="F24" i="15" l="1"/>
  <c r="F26" i="15"/>
  <c r="F24" i="14" l="1"/>
  <c r="F26" i="14"/>
  <c r="F24" i="13" l="1"/>
  <c r="F26" i="13"/>
  <c r="F24" i="12" l="1"/>
  <c r="F26" i="12"/>
  <c r="F24" i="11" l="1"/>
  <c r="F26" i="11" s="1"/>
  <c r="F24" i="10" l="1"/>
  <c r="F26" i="10"/>
  <c r="F24" i="9" l="1"/>
  <c r="F26" i="9"/>
  <c r="F18" i="8" l="1"/>
  <c r="F15" i="8"/>
  <c r="F14" i="8"/>
  <c r="F12" i="8"/>
  <c r="F24" i="8" s="1"/>
  <c r="F26" i="8" l="1"/>
  <c r="F18" i="7" l="1"/>
  <c r="F24" i="7" s="1"/>
  <c r="F26" i="7"/>
  <c r="F24" i="6" l="1"/>
  <c r="F26" i="6" s="1"/>
  <c r="F24" i="5" l="1"/>
  <c r="F26" i="5" s="1"/>
  <c r="F24" i="4" l="1"/>
  <c r="F26" i="4"/>
  <c r="F24" i="3" l="1"/>
  <c r="F26" i="3"/>
  <c r="F24" i="1" l="1"/>
  <c r="F26" i="1" s="1"/>
  <c r="F13" i="2" l="1"/>
  <c r="F14" i="2"/>
  <c r="F15" i="2"/>
  <c r="F16" i="2"/>
  <c r="F17" i="2"/>
  <c r="F18" i="2"/>
  <c r="F19" i="2"/>
  <c r="F20" i="2"/>
  <c r="F21" i="2"/>
  <c r="F22" i="2"/>
  <c r="F12" i="2"/>
  <c r="F8" i="2"/>
  <c r="F24" i="2" l="1"/>
  <c r="F26" i="2" s="1"/>
</calcChain>
</file>

<file path=xl/sharedStrings.xml><?xml version="1.0" encoding="utf-8"?>
<sst xmlns="http://schemas.openxmlformats.org/spreadsheetml/2006/main" count="1309" uniqueCount="109">
  <si>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</si>
  <si>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</si>
  <si>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</si>
  <si>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</si>
  <si>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</si>
  <si>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</si>
  <si>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</si>
  <si>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</si>
  <si>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</si>
  <si>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</si>
  <si>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</si>
  <si>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</si>
  <si>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</si>
  <si>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</si>
  <si>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</si>
  <si>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</si>
  <si>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</si>
  <si>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</si>
  <si>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</si>
  <si>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</si>
  <si>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</si>
  <si>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</si>
  <si>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</si>
  <si>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</si>
  <si>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</si>
  <si>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</si>
  <si>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</si>
  <si>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</si>
  <si>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</si>
  <si>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</si>
  <si>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</si>
  <si>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</si>
  <si>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</si>
  <si>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</si>
  <si>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(telecommunications/internet/printing)</t>
  </si>
  <si>
    <t>(training/certifications)</t>
  </si>
  <si>
    <t>Travel</t>
  </si>
  <si>
    <t>Rentals</t>
  </si>
  <si>
    <t>Freight and Postage</t>
  </si>
  <si>
    <t>Internet Access for Gilchrist County site</t>
  </si>
  <si>
    <t>(Course Development)</t>
  </si>
  <si>
    <t>FISCAL YEAR 2016-2017</t>
  </si>
  <si>
    <t>(minor equipment)</t>
  </si>
  <si>
    <t>Postage and Printing</t>
  </si>
  <si>
    <t>FKCC does not collect distance learning fees.</t>
  </si>
  <si>
    <t>SCF does not charge</t>
  </si>
  <si>
    <t>a Distance Learning Fee</t>
  </si>
  <si>
    <t>Course Development</t>
  </si>
  <si>
    <t>Nothing to report</t>
  </si>
  <si>
    <t>Including training /tvl</t>
  </si>
  <si>
    <t>Actual</t>
  </si>
  <si>
    <t>(Other goods and services necessary for DL operations)</t>
  </si>
  <si>
    <t>(Travel)</t>
  </si>
  <si>
    <t>Expenses for distance learning did not reach the estimated expenses</t>
  </si>
  <si>
    <t>because two full-time staff resigned in January 2017 and OPS were</t>
  </si>
  <si>
    <t>not hired as anticipated throughout the fiscal year. Full-time staff salaries</t>
  </si>
  <si>
    <t>represented about $40,000 plus benefits of about $14,000 at 35%,</t>
  </si>
  <si>
    <t>and OPS was also about $40,000. With the vacancies, other</t>
  </si>
  <si>
    <t xml:space="preserve"> expenses were also negatively affected. We plan to hire in the vacant </t>
  </si>
  <si>
    <t>positions, OPS, and purchase items necessary to support the distance</t>
  </si>
  <si>
    <t xml:space="preserve"> learning program for 2017-18.</t>
  </si>
  <si>
    <t>Valencia College does not charge distance learning fees.</t>
  </si>
  <si>
    <t>(Daytona, Florida Southwestern, Gulf Coast, Florida Gateway, Miami Dade, Tallahassee)</t>
  </si>
  <si>
    <t>(Daytona, Florida Southwestern, Gulf Coast, Tallahassee)</t>
  </si>
  <si>
    <t>(Daytona, Florida Southwestern)</t>
  </si>
  <si>
    <t xml:space="preserve">TOTAL REVENUE LESS TOTAL EXPENDITURES </t>
  </si>
  <si>
    <t>Tallahassee:</t>
  </si>
  <si>
    <t>Difference in cell F26:</t>
  </si>
  <si>
    <r>
      <t>(</t>
    </r>
    <r>
      <rPr>
        <b/>
        <sz val="10"/>
        <rFont val="Arial"/>
        <family val="2"/>
      </rPr>
      <t xml:space="preserve">9. </t>
    </r>
    <r>
      <rPr>
        <sz val="10"/>
        <rFont val="Arial"/>
        <family val="2"/>
      </rPr>
      <t>Other goods and services necessary for DL Operations)</t>
    </r>
  </si>
  <si>
    <r>
      <t>(</t>
    </r>
    <r>
      <rPr>
        <b/>
        <sz val="10"/>
        <rFont val="Arial"/>
        <family val="2"/>
      </rPr>
      <t xml:space="preserve">10. </t>
    </r>
    <r>
      <rPr>
        <sz val="10"/>
        <rFont val="Arial"/>
        <family val="2"/>
      </rPr>
      <t>Travel)</t>
    </r>
  </si>
  <si>
    <t>EASTERN FLORIDA STATE COLLEGE</t>
  </si>
  <si>
    <t>BROWARD COLLEGE</t>
  </si>
  <si>
    <t>2017.v04</t>
  </si>
  <si>
    <t>COLLEGE OF CENTRAL FLORIDA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</si>
  <si>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</si>
  <si>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</si>
  <si>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</si>
  <si>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</si>
  <si>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</si>
  <si>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</si>
  <si>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</si>
  <si>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</si>
  <si>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</si>
  <si>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</si>
  <si>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</si>
  <si>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</si>
  <si>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</si>
  <si>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</si>
  <si>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</si>
  <si>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</si>
  <si>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</si>
  <si>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</si>
  <si>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</si>
  <si>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</si>
  <si>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</si>
  <si>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</si>
  <si>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</si>
  <si>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</si>
  <si>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</si>
  <si>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Hillsborough does not collect distance learning fees.</t>
  </si>
  <si>
    <t>Chipola does not collect distance learning fees.</t>
  </si>
  <si>
    <t>Polk does not collect distance learning fees.</t>
  </si>
  <si>
    <t>South FL does not collect distance learning fees.</t>
  </si>
  <si>
    <r>
      <t xml:space="preserve">Note:  Section 1009.23(16), Florida Statutes, authorizes a per credit hour distance learning course user fee and requires that colleges  </t>
    </r>
    <r>
      <rPr>
        <b/>
        <sz val="10"/>
        <color rgb="FFFF0000"/>
        <rFont val="Arial"/>
        <family val="2"/>
      </rPr>
      <t xml:space="preserve">  </t>
    </r>
  </si>
  <si>
    <t>submit a distance learning course user fee report to the Division of Florida Colleges.  To assist with fulfilling this reporting requirement,</t>
  </si>
  <si>
    <r>
      <t xml:space="preserve">the Division of Florida Colleges has created the above report template to provide reporting consistency among colleges. </t>
    </r>
    <r>
      <rPr>
        <b/>
        <sz val="10"/>
        <color rgb="FFFF0000"/>
        <rFont val="Arial"/>
        <family val="2"/>
      </rPr>
      <t>This report is</t>
    </r>
  </si>
  <si>
    <t>intended to describe the use of the distance learning course user fee revenue, therefore, only report the expenditures of the revenues</t>
  </si>
  <si>
    <t xml:space="preserve">collected in GL 40450; do not report any additional distance learning expenditures even though actual expenses may exceed the </t>
  </si>
  <si>
    <t>revenues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</si>
</sst>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  <numFmt numFmtId="165" formatCode="[$-409]mmmm\ d\,\ 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34">
    <xf numFmtId="0" fontId="0" fillId="0" borderId="0" xfId="0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0" xfId="3" applyNumberFormat="1" applyFont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44" fontId="5" fillId="17" borderId="2" xfId="2" applyFont="1" applyFill="1" applyBorder="1" applyAlignment="1" applyProtection="1">
      <protection locked="0"/>
    </xf>
    <xf numFmtId="44" fontId="5" fillId="17" borderId="0" xfId="72" applyFont="1" applyFill="1" applyAlignment="1" applyProtection="1">
      <protection locked="0"/>
    </xf>
    <xf numFmtId="44" fontId="5" fillId="17" borderId="0" xfId="72" applyFont="1" applyFill="1" applyBorder="1" applyAlignment="1" applyProtection="1">
      <protection locked="0"/>
    </xf>
    <xf numFmtId="44" fontId="5" fillId="17" borderId="2" xfId="72" applyFont="1" applyFill="1" applyBorder="1" applyAlignment="1" applyProtection="1">
      <protection locked="0"/>
    </xf>
    <xf numFmtId="165" fontId="5" fillId="18" borderId="0" xfId="4" applyNumberFormat="1" applyFont="1" applyFill="1" applyAlignment="1">
      <alignment horizontal="left" indent="1"/>
    </xf>
    <xf numFmtId="165" fontId="4" fillId="18" borderId="0" xfId="4" applyNumberFormat="1" applyFont="1" applyFill="1" applyAlignment="1" applyProtection="1">
      <alignment horizontal="left" indent="1"/>
    </xf>
    <xf numFmtId="0" fontId="3" fillId="0" borderId="86" xfId="4" applyFont="1" applyFill="1" applyBorder="1" applyAlignment="1">
      <alignment horizontal="center"/>
    </xf>
    <xf numFmtId="44" fontId="5" fillId="17" borderId="86" xfId="2" applyFont="1" applyFill="1" applyBorder="1" applyAlignment="1" applyProtection="1">
      <protection locked="0"/>
    </xf>
    <xf numFmtId="44" fontId="6" fillId="15" borderId="86" xfId="2" applyFont="1" applyFill="1" applyBorder="1" applyAlignment="1"/>
    <xf numFmtId="0" fontId="6" fillId="20" borderId="87" xfId="4" applyNumberFormat="1" applyFont="1" applyFill="1" applyBorder="1" applyAlignment="1"/>
    <xf numFmtId="0" fontId="4" fillId="0" borderId="0" xfId="4" applyFont="1" applyAlignment="1" applyProtection="1">
      <protection locked="0"/>
    </xf>
    <xf numFmtId="8" fontId="4" fillId="17" borderId="0" xfId="1" quotePrefix="1" applyNumberFormat="1" applyFont="1" applyFill="1" applyAlignment="1" applyProtection="1">
      <protection locked="0"/>
    </xf>
    <xf numFmtId="43" fontId="3" fillId="17" borderId="0" xfId="1" applyFont="1" applyFill="1" applyAlignment="1" applyProtection="1">
      <protection locked="0"/>
    </xf>
    <xf numFmtId="0" fontId="3" fillId="0" borderId="0" xfId="3" applyNumberFormat="1" applyFont="1" applyAlignment="1">
      <alignment horizontal="center"/>
    </xf>
    <xf numFmtId="0" fontId="3" fillId="15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3" applyNumberFormat="1" applyFont="1" applyAlignment="1">
      <alignment horizontal="left"/>
    </xf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165" fontId="3" fillId="0" borderId="0" xfId="3" applyNumberFormat="1" applyFont="1" applyAlignment="1">
      <alignment horizontal="left"/>
    </xf>
    <xf numFmtId="0" fontId="4" fillId="0" borderId="0" xfId="4" applyFont="1" applyAlignment="1">
      <alignment horizontal="left"/>
    </xf>
    <xf numFmtId="165" fontId="5" fillId="15" borderId="0" xfId="4" applyNumberFormat="1" applyFont="1" applyFill="1" applyAlignment="1">
      <alignment horizontal="left"/>
    </xf>
    <xf numFmtId="164" fontId="5" fillId="16" borderId="0" xfId="4" applyNumberFormat="1" applyFont="1" applyFill="1" applyBorder="1" applyAlignment="1">
      <alignment horizontal="left"/>
    </xf>
    <xf numFmtId="165" fontId="6" fillId="0" borderId="0" xfId="3" applyNumberFormat="1" applyFont="1" applyAlignment="1">
      <alignment horizontal="left"/>
    </xf>
    <xf numFmtId="165" fontId="4" fillId="0" borderId="0" xfId="3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164" fontId="5" fillId="15" borderId="0" xfId="4" applyNumberFormat="1" applyFont="1" applyFill="1" applyBorder="1" applyAlignment="1">
      <alignment horizontal="left"/>
    </xf>
    <xf numFmtId="165" fontId="7" fillId="15" borderId="0" xfId="4" applyNumberFormat="1" applyFont="1" applyFill="1" applyBorder="1" applyAlignment="1">
      <alignment horizontal="left"/>
    </xf>
    <xf numFmtId="165" fontId="6" fillId="15" borderId="0" xfId="4" applyNumberFormat="1" applyFont="1" applyFill="1" applyBorder="1" applyAlignment="1">
      <alignment horizontal="left"/>
    </xf>
    <xf numFmtId="0" fontId="3" fillId="0" borderId="2" xfId="4" applyFont="1" applyFill="1" applyBorder="1" applyAlignment="1">
      <alignment horizontal="left"/>
    </xf>
    <xf numFmtId="165" fontId="5" fillId="0" borderId="0" xfId="4" applyNumberFormat="1" applyFont="1" applyFill="1" applyAlignment="1">
      <alignment horizontal="left"/>
    </xf>
    <xf numFmtId="39" fontId="5" fillId="0" borderId="0" xfId="4" applyNumberFormat="1" applyFont="1" applyFill="1" applyBorder="1" applyAlignment="1">
      <alignment horizontal="left"/>
    </xf>
    <xf numFmtId="39" fontId="5" fillId="0" borderId="0" xfId="4" applyNumberFormat="1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4" fontId="5" fillId="0" borderId="0" xfId="4" applyNumberFormat="1" applyFont="1" applyFill="1" applyBorder="1" applyAlignment="1">
      <alignment horizontal="left"/>
    </xf>
    <xf numFmtId="44" fontId="5" fillId="0" borderId="3" xfId="2" applyFont="1" applyFill="1" applyBorder="1" applyAlignment="1">
      <alignment horizontal="left"/>
    </xf>
    <xf numFmtId="43" fontId="4" fillId="17" borderId="0" xfId="1" applyFont="1" applyFill="1" applyBorder="1" applyAlignment="1" applyProtection="1">
      <alignment horizontal="left"/>
      <protection locked="0"/>
    </xf>
    <xf numFmtId="164" fontId="5" fillId="0" borderId="0" xfId="4" applyNumberFormat="1" applyFont="1" applyFill="1" applyAlignment="1">
      <alignment horizontal="left"/>
    </xf>
    <xf numFmtId="43" fontId="4" fillId="17" borderId="0" xfId="1" applyFont="1" applyFill="1" applyAlignment="1" applyProtection="1">
      <alignment horizontal="left"/>
      <protection locked="0"/>
    </xf>
    <xf numFmtId="165" fontId="6" fillId="15" borderId="0" xfId="4" applyNumberFormat="1" applyFont="1" applyFill="1" applyAlignment="1">
      <alignment horizontal="left"/>
    </xf>
    <xf numFmtId="164" fontId="5" fillId="15" borderId="0" xfId="4" applyNumberFormat="1" applyFont="1" applyFill="1" applyAlignment="1">
      <alignment horizontal="left"/>
    </xf>
    <xf numFmtId="164" fontId="9" fillId="16" borderId="0" xfId="4" applyNumberFormat="1" applyFont="1" applyFill="1" applyBorder="1" applyAlignment="1">
      <alignment horizontal="left"/>
    </xf>
    <xf numFmtId="49" fontId="4" fillId="18" borderId="0" xfId="4" applyNumberFormat="1" applyFont="1" applyFill="1" applyAlignment="1">
      <alignment horizontal="left"/>
    </xf>
    <xf numFmtId="165" fontId="5" fillId="18" borderId="0" xfId="4" applyNumberFormat="1" applyFont="1" applyFill="1" applyAlignment="1">
      <alignment horizontal="left"/>
    </xf>
    <xf numFmtId="164" fontId="5" fillId="19" borderId="0" xfId="4" applyNumberFormat="1" applyFont="1" applyFill="1" applyBorder="1" applyAlignment="1">
      <alignment horizontal="left"/>
    </xf>
    <xf numFmtId="44" fontId="5" fillId="17" borderId="0" xfId="2" applyFont="1" applyFill="1" applyAlignment="1" applyProtection="1">
      <alignment horizontal="left"/>
      <protection locked="0"/>
    </xf>
    <xf numFmtId="39" fontId="5" fillId="18" borderId="0" xfId="4" applyNumberFormat="1" applyFont="1" applyFill="1" applyBorder="1" applyAlignment="1">
      <alignment horizontal="left"/>
    </xf>
    <xf numFmtId="39" fontId="5" fillId="19" borderId="0" xfId="4" applyNumberFormat="1" applyFont="1" applyFill="1" applyBorder="1" applyAlignment="1">
      <alignment horizontal="left"/>
    </xf>
    <xf numFmtId="39" fontId="5" fillId="15" borderId="0" xfId="4" applyNumberFormat="1" applyFont="1" applyFill="1" applyAlignment="1">
      <alignment horizontal="left"/>
    </xf>
    <xf numFmtId="44" fontId="5" fillId="17" borderId="0" xfId="2" applyFont="1" applyFill="1" applyBorder="1" applyAlignment="1" applyProtection="1">
      <alignment horizontal="left"/>
      <protection locked="0"/>
    </xf>
    <xf numFmtId="49" fontId="4" fillId="17" borderId="0" xfId="4" applyNumberFormat="1" applyFont="1" applyFill="1" applyAlignment="1" applyProtection="1">
      <alignment horizontal="left"/>
      <protection locked="0"/>
    </xf>
    <xf numFmtId="39" fontId="5" fillId="15" borderId="0" xfId="4" applyNumberFormat="1" applyFont="1" applyFill="1" applyBorder="1" applyAlignment="1">
      <alignment horizontal="left"/>
    </xf>
    <xf numFmtId="44" fontId="5" fillId="17" borderId="2" xfId="2" applyFont="1" applyFill="1" applyBorder="1" applyAlignment="1" applyProtection="1">
      <alignment horizontal="left"/>
      <protection locked="0"/>
    </xf>
    <xf numFmtId="0" fontId="4" fillId="18" borderId="0" xfId="4" applyFont="1" applyFill="1" applyAlignment="1">
      <alignment horizontal="left"/>
    </xf>
    <xf numFmtId="165" fontId="6" fillId="18" borderId="0" xfId="4" applyNumberFormat="1" applyFont="1" applyFill="1" applyAlignment="1">
      <alignment horizontal="left"/>
    </xf>
    <xf numFmtId="164" fontId="6" fillId="19" borderId="0" xfId="4" applyNumberFormat="1" applyFont="1" applyFill="1" applyBorder="1" applyAlignment="1">
      <alignment horizontal="left"/>
    </xf>
    <xf numFmtId="44" fontId="6" fillId="15" borderId="2" xfId="2" applyFont="1" applyFill="1" applyBorder="1" applyAlignment="1">
      <alignment horizontal="left"/>
    </xf>
    <xf numFmtId="0" fontId="4" fillId="0" borderId="0" xfId="4" applyFont="1" applyBorder="1" applyAlignment="1" applyProtection="1">
      <alignment horizontal="left"/>
      <protection locked="0"/>
    </xf>
    <xf numFmtId="44" fontId="6" fillId="15" borderId="3" xfId="2" applyFont="1" applyFill="1" applyBorder="1" applyAlignment="1">
      <alignment horizontal="left"/>
    </xf>
    <xf numFmtId="165" fontId="6" fillId="20" borderId="4" xfId="4" applyNumberFormat="1" applyFont="1" applyFill="1" applyBorder="1" applyAlignment="1">
      <alignment horizontal="left"/>
    </xf>
    <xf numFmtId="0" fontId="5" fillId="18" borderId="0" xfId="4" applyFont="1" applyFill="1" applyAlignment="1">
      <alignment horizontal="left"/>
    </xf>
    <xf numFmtId="165" fontId="6" fillId="18" borderId="0" xfId="4" applyNumberFormat="1" applyFont="1" applyFill="1" applyBorder="1" applyAlignment="1">
      <alignment horizontal="left"/>
    </xf>
    <xf numFmtId="0" fontId="5" fillId="15" borderId="0" xfId="4" applyFont="1" applyFill="1" applyAlignment="1">
      <alignment horizontal="left"/>
    </xf>
    <xf numFmtId="0" fontId="5" fillId="15" borderId="0" xfId="4" applyFont="1" applyFill="1" applyBorder="1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5" xfId="4" applyFont="1" applyBorder="1" applyAlignment="1">
      <alignment horizontal="left"/>
    </xf>
    <xf numFmtId="0" fontId="4" fillId="0" borderId="6" xfId="4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8" xfId="4" applyFont="1" applyBorder="1" applyAlignment="1">
      <alignment horizontal="left"/>
    </xf>
    <xf numFmtId="0" fontId="4" fillId="0" borderId="9" xfId="4" applyFont="1" applyBorder="1" applyAlignment="1">
      <alignment horizontal="left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4" fillId="0" borderId="12" xfId="4" applyFont="1" applyBorder="1" applyAlignment="1">
      <alignment horizontal="left"/>
    </xf>
    <xf numFmtId="0" fontId="5" fillId="15" borderId="0" xfId="4" applyNumberFormat="1" applyFont="1" applyFill="1" applyAlignment="1">
      <alignment horizontal="left"/>
    </xf>
    <xf numFmtId="0" fontId="3" fillId="0" borderId="0" xfId="3" applyNumberFormat="1" applyFont="1" applyAlignment="1"/>
    <xf numFmtId="49" fontId="4" fillId="18" borderId="0" xfId="4" applyNumberFormat="1" applyFont="1" applyFill="1" applyAlignment="1"/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tabSelected="1" zoomScale="90" zoomScaleNormal="90" zoomScaleSheetLayoutView="90" workbookViewId="0"/>
  </sheetViews>
  <sheetFormatPr defaultRowHeight="12.75"/>
  <cols>
    <col min="1" max="1" width="3.42578125" style="14" customWidth="1"/>
    <col min="2" max="2" width="7.140625" style="14" customWidth="1"/>
    <col min="3" max="3" width="64.140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30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72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f>SUM(EASTERNFL:VALENCIA!F8)</f>
        <v>21192557.23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1">
        <f>SUM(EASTERNFL:VALENCIA!F12)</f>
        <v>14979315.099999998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1">
        <f>SUM(EASTERNFL:VALENCIA!F13)</f>
        <v>303090.27999999997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1">
        <f>SUM(EASTERNFL:VALENCIA!F14)</f>
        <v>2830279.1100000003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1">
        <f>SUM(EASTERNFL:VALENCIA!F15)</f>
        <v>350316.08999999997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1">
        <f>SUM(EASTERNFL:VALENCIA!F16)</f>
        <v>254380.78000000003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1">
        <f>SUM(EASTERNFL:VALENCIA!F17)</f>
        <v>297438.13999999996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1">
        <f>SUM(EASTERNFL:VALENCIA!F18)</f>
        <v>1695310.28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1">
        <f>SUM(EASTERNFL:VALENCIA!F19)</f>
        <v>149189.57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62</v>
      </c>
      <c r="D20" s="44"/>
      <c r="E20" s="33"/>
      <c r="F20" s="1">
        <f>SUM(EASTERNFL:VALENCIA!F20)</f>
        <v>203198.18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63</v>
      </c>
      <c r="D21" s="44"/>
      <c r="E21" s="33"/>
      <c r="F21" s="1">
        <f>SUM(EASTERNFL:VALENCIA!F21)</f>
        <v>17400.18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64</v>
      </c>
      <c r="D22" s="44"/>
      <c r="E22" s="32"/>
      <c r="F22" s="1">
        <f>SUM(EASTERNFL:VALENCIA!F22)</f>
        <v>2027.15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21081944.859999999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65</v>
      </c>
      <c r="C26" s="46"/>
      <c r="D26" s="47"/>
      <c r="E26" s="19"/>
      <c r="F26" s="55">
        <f>F8-F24</f>
        <v>110612.37000000104</v>
      </c>
      <c r="G26" s="2" t="s">
        <v>31</v>
      </c>
      <c r="I26" s="15"/>
      <c r="J26" s="15"/>
    </row>
    <row r="27" spans="1:11" ht="13.5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14" t="s">
        <v>29</v>
      </c>
      <c r="D34" s="70" t="s">
        <v>66</v>
      </c>
      <c r="E34" s="38"/>
      <c r="F34" s="38"/>
      <c r="G34" s="38"/>
    </row>
    <row r="35" spans="1:7">
      <c r="D35" s="38" t="s">
        <v>68</v>
      </c>
      <c r="E35" s="38"/>
      <c r="F35" s="38"/>
      <c r="G35" s="38"/>
    </row>
    <row r="36" spans="1:7">
      <c r="D36" s="38" t="s">
        <v>69</v>
      </c>
      <c r="E36" s="38"/>
      <c r="F36" s="38"/>
      <c r="G36" s="38"/>
    </row>
    <row r="37" spans="1:7">
      <c r="D37" s="38" t="s">
        <v>67</v>
      </c>
      <c r="E37" s="38"/>
      <c r="F37" s="38"/>
      <c r="G37" s="38"/>
    </row>
    <row r="38" spans="1:7">
      <c r="D38" s="38" t="s">
        <v>53</v>
      </c>
      <c r="E38" s="38"/>
      <c r="F38" s="38"/>
      <c r="G38" s="38"/>
    </row>
    <row r="39" spans="1:7">
      <c r="D39" s="38" t="s">
        <v>54</v>
      </c>
      <c r="E39" s="38"/>
      <c r="F39" s="38"/>
      <c r="G39" s="38"/>
    </row>
    <row r="40" spans="1:7">
      <c r="D40" s="38" t="s">
        <v>55</v>
      </c>
      <c r="E40" s="38"/>
      <c r="F40" s="38"/>
      <c r="G40" s="38"/>
    </row>
    <row r="41" spans="1:7">
      <c r="D41" s="38" t="s">
        <v>56</v>
      </c>
      <c r="E41" s="38"/>
      <c r="F41" s="38"/>
      <c r="G41" s="38"/>
    </row>
    <row r="42" spans="1:7">
      <c r="D42" s="38" t="s">
        <v>57</v>
      </c>
      <c r="E42" s="38"/>
      <c r="F42" s="38"/>
      <c r="G42" s="38"/>
    </row>
    <row r="43" spans="1:7">
      <c r="D43" s="38" t="s">
        <v>58</v>
      </c>
      <c r="E43" s="38"/>
      <c r="F43" s="38"/>
      <c r="G43" s="38"/>
    </row>
    <row r="44" spans="1:7">
      <c r="D44" s="38" t="s">
        <v>59</v>
      </c>
      <c r="E44" s="38"/>
      <c r="F44" s="38"/>
      <c r="G44" s="38"/>
    </row>
    <row r="45" spans="1:7">
      <c r="D45" s="38" t="s">
        <v>60</v>
      </c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$F20&lt;&gt;0</formula>
    </cfRule>
  </conditionalFormatting>
  <conditionalFormatting sqref="B21:B22">
    <cfRule type="expression" dxfId="169" priority="3">
      <formula>$F21&lt;&gt;0</formula>
    </cfRule>
  </conditionalFormatting>
  <conditionalFormatting sqref="C20:C22">
    <cfRule type="expression" dxfId="168" priority="2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93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377930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317555.61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13831.2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32720.69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5442.39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36</v>
      </c>
      <c r="D20" s="44"/>
      <c r="E20" s="33"/>
      <c r="F20" s="57">
        <v>7216.2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38</v>
      </c>
      <c r="D21" s="44"/>
      <c r="E21" s="33"/>
      <c r="F21" s="57">
        <v>1163.9100000000001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377930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$F20&lt;&gt;0</formula>
    </cfRule>
  </conditionalFormatting>
  <conditionalFormatting sqref="B21:B22">
    <cfRule type="expression" dxfId="115" priority="2">
      <formula>$F21&lt;&gt;0</formula>
    </cfRule>
  </conditionalFormatting>
  <conditionalFormatting sqref="C20:C22">
    <cfRule type="expression" dxfId="11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92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 t="s">
        <v>99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$F20&lt;&gt;0</formula>
    </cfRule>
  </conditionalFormatting>
  <conditionalFormatting sqref="B21:B22">
    <cfRule type="expression" dxfId="109" priority="2">
      <formula>$F21&lt;&gt;0</formula>
    </cfRule>
  </conditionalFormatting>
  <conditionalFormatting sqref="C20:C22">
    <cfRule type="expression" dxfId="10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91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407910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407910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407910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43.5" customHeight="1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$F20&lt;&gt;0</formula>
    </cfRule>
  </conditionalFormatting>
  <conditionalFormatting sqref="B21:B22">
    <cfRule type="expression" dxfId="103" priority="2">
      <formula>$F21&lt;&gt;0</formula>
    </cfRule>
  </conditionalFormatting>
  <conditionalFormatting sqref="C20:C22">
    <cfRule type="expression" dxfId="10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90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254240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19559.2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43071.59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32584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39492.400000000001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102418.97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39</v>
      </c>
      <c r="D20" s="44"/>
      <c r="E20" s="33"/>
      <c r="F20" s="57">
        <v>17113.84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254240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43.5" customHeight="1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$F20&lt;&gt;0</formula>
    </cfRule>
  </conditionalFormatting>
  <conditionalFormatting sqref="B21:B22">
    <cfRule type="expression" dxfId="97" priority="2">
      <formula>$F21&lt;&gt;0</formula>
    </cfRule>
  </conditionalFormatting>
  <conditionalFormatting sqref="C20:C22">
    <cfRule type="expression" dxfId="9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89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346227.76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346227.76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346227.76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43.5" customHeight="1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$F20&lt;&gt;0</formula>
    </cfRule>
  </conditionalFormatting>
  <conditionalFormatting sqref="B21:B22">
    <cfRule type="expression" dxfId="91" priority="2">
      <formula>$F21&lt;&gt;0</formula>
    </cfRule>
  </conditionalFormatting>
  <conditionalFormatting sqref="C20:C22">
    <cfRule type="expression" dxfId="9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88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 t="s">
        <v>45</v>
      </c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 t="s">
        <v>46</v>
      </c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43.5" customHeight="1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$F20&lt;&gt;0</formula>
    </cfRule>
  </conditionalFormatting>
  <conditionalFormatting sqref="B21:B22">
    <cfRule type="expression" dxfId="85" priority="2">
      <formula>$F21&lt;&gt;0</formula>
    </cfRule>
  </conditionalFormatting>
  <conditionalFormatting sqref="C20:C22">
    <cfRule type="expression" dxfId="8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78" customWidth="1"/>
    <col min="2" max="2" width="7.140625" style="78" customWidth="1"/>
    <col min="3" max="3" width="46.28515625" style="78" customWidth="1"/>
    <col min="4" max="4" width="14" style="78" customWidth="1"/>
    <col min="5" max="5" width="1.85546875" style="78" customWidth="1"/>
    <col min="6" max="6" width="21.5703125" style="78" customWidth="1"/>
    <col min="7" max="7" width="23.140625" style="78" customWidth="1"/>
    <col min="8" max="8" width="11.42578125" style="78" customWidth="1"/>
    <col min="9" max="9" width="13.28515625" style="78" customWidth="1"/>
    <col min="10" max="11" width="11.42578125" style="78" customWidth="1"/>
    <col min="12" max="16384" width="9.140625" style="78"/>
  </cols>
  <sheetData>
    <row r="1" spans="1:7" ht="15" customHeight="1">
      <c r="A1" s="77" t="s">
        <v>87</v>
      </c>
      <c r="B1" s="77"/>
      <c r="C1" s="77"/>
      <c r="D1" s="77"/>
      <c r="E1" s="77"/>
      <c r="F1" s="77"/>
    </row>
    <row r="2" spans="1:7" ht="15" customHeight="1">
      <c r="A2" s="77" t="s">
        <v>0</v>
      </c>
      <c r="B2" s="77"/>
      <c r="C2" s="77"/>
      <c r="D2" s="77"/>
      <c r="E2" s="77"/>
      <c r="F2" s="77"/>
    </row>
    <row r="3" spans="1:7" ht="15" customHeight="1">
      <c r="A3" s="77" t="s">
        <v>41</v>
      </c>
      <c r="B3" s="77"/>
      <c r="C3" s="77"/>
      <c r="D3" s="77"/>
      <c r="E3" s="77"/>
      <c r="F3" s="77"/>
    </row>
    <row r="4" spans="1:7">
      <c r="B4" s="79"/>
      <c r="C4" s="79"/>
      <c r="D4" s="80"/>
      <c r="E4" s="81" t="s">
        <v>1</v>
      </c>
      <c r="F4" s="82" t="str">
        <f>'FCS DL'!F4</f>
        <v>2017.v04</v>
      </c>
      <c r="G4" s="83"/>
    </row>
    <row r="5" spans="1:7" ht="8.25" customHeight="1">
      <c r="B5" s="79"/>
      <c r="C5" s="79"/>
      <c r="D5" s="80"/>
      <c r="E5" s="84"/>
      <c r="F5" s="84"/>
      <c r="G5" s="83"/>
    </row>
    <row r="6" spans="1:7">
      <c r="A6" s="85" t="s">
        <v>2</v>
      </c>
      <c r="C6" s="86"/>
      <c r="D6" s="80"/>
      <c r="E6" s="84"/>
      <c r="F6" s="84"/>
      <c r="G6" s="87" t="s">
        <v>3</v>
      </c>
    </row>
    <row r="7" spans="1:7" ht="8.25" customHeight="1">
      <c r="A7" s="88"/>
      <c r="C7" s="88"/>
      <c r="D7" s="89"/>
      <c r="E7" s="90"/>
      <c r="F7" s="89"/>
    </row>
    <row r="8" spans="1:7" ht="13.5" thickBot="1">
      <c r="A8" s="91" t="s">
        <v>4</v>
      </c>
      <c r="C8" s="88"/>
      <c r="D8" s="92"/>
      <c r="E8" s="92"/>
      <c r="F8" s="93">
        <v>1782377.5</v>
      </c>
      <c r="G8" s="94"/>
    </row>
    <row r="9" spans="1:7" ht="13.5" thickTop="1">
      <c r="A9" s="86" t="s">
        <v>5</v>
      </c>
      <c r="C9" s="88"/>
      <c r="D9" s="92"/>
      <c r="E9" s="95"/>
      <c r="F9" s="92"/>
      <c r="G9" s="96"/>
    </row>
    <row r="10" spans="1:7" ht="8.25" customHeight="1">
      <c r="A10" s="97"/>
      <c r="C10" s="97"/>
      <c r="D10" s="80"/>
      <c r="E10" s="98"/>
      <c r="F10" s="84"/>
      <c r="G10" s="96"/>
    </row>
    <row r="11" spans="1:7">
      <c r="A11" s="85" t="s">
        <v>6</v>
      </c>
      <c r="C11" s="85"/>
      <c r="D11" s="99"/>
      <c r="E11" s="98"/>
      <c r="F11" s="98"/>
      <c r="G11" s="96"/>
    </row>
    <row r="12" spans="1:7">
      <c r="A12" s="100" t="s">
        <v>7</v>
      </c>
      <c r="B12" s="62" t="s">
        <v>8</v>
      </c>
      <c r="C12" s="101"/>
      <c r="D12" s="102"/>
      <c r="E12" s="98"/>
      <c r="F12" s="103">
        <v>1328377.5</v>
      </c>
      <c r="G12" s="96"/>
    </row>
    <row r="13" spans="1:7">
      <c r="A13" s="100" t="s">
        <v>9</v>
      </c>
      <c r="B13" s="62" t="s">
        <v>10</v>
      </c>
      <c r="C13" s="101"/>
      <c r="D13" s="104"/>
      <c r="E13" s="90"/>
      <c r="F13" s="103">
        <v>0</v>
      </c>
      <c r="G13" s="96"/>
    </row>
    <row r="14" spans="1:7">
      <c r="A14" s="100" t="s">
        <v>11</v>
      </c>
      <c r="B14" s="62" t="s">
        <v>12</v>
      </c>
      <c r="C14" s="101"/>
      <c r="D14" s="104"/>
      <c r="E14" s="90"/>
      <c r="F14" s="103">
        <v>212000</v>
      </c>
      <c r="G14" s="96"/>
    </row>
    <row r="15" spans="1:7">
      <c r="A15" s="100" t="s">
        <v>13</v>
      </c>
      <c r="B15" s="62" t="s">
        <v>14</v>
      </c>
      <c r="C15" s="101"/>
      <c r="D15" s="104"/>
      <c r="E15" s="90"/>
      <c r="F15" s="103">
        <v>48000</v>
      </c>
      <c r="G15" s="96"/>
    </row>
    <row r="16" spans="1:7">
      <c r="A16" s="100" t="s">
        <v>15</v>
      </c>
      <c r="B16" s="62" t="s">
        <v>16</v>
      </c>
      <c r="C16" s="101"/>
      <c r="D16" s="104"/>
      <c r="E16" s="90"/>
      <c r="F16" s="103">
        <v>43000</v>
      </c>
      <c r="G16" s="96"/>
    </row>
    <row r="17" spans="1:7">
      <c r="A17" s="100" t="s">
        <v>17</v>
      </c>
      <c r="B17" s="62" t="s">
        <v>18</v>
      </c>
      <c r="C17" s="101"/>
      <c r="D17" s="105"/>
      <c r="E17" s="106"/>
      <c r="F17" s="103">
        <v>0</v>
      </c>
      <c r="G17" s="96"/>
    </row>
    <row r="18" spans="1:7">
      <c r="A18" s="100" t="s">
        <v>19</v>
      </c>
      <c r="B18" s="62" t="s">
        <v>20</v>
      </c>
      <c r="C18" s="101"/>
      <c r="D18" s="105"/>
      <c r="E18" s="106"/>
      <c r="F18" s="103">
        <v>58000</v>
      </c>
      <c r="G18" s="96"/>
    </row>
    <row r="19" spans="1:7">
      <c r="A19" s="100" t="s">
        <v>21</v>
      </c>
      <c r="B19" s="62" t="s">
        <v>22</v>
      </c>
      <c r="C19" s="101"/>
      <c r="D19" s="105"/>
      <c r="E19" s="106"/>
      <c r="F19" s="107">
        <v>0</v>
      </c>
      <c r="G19" s="96"/>
    </row>
    <row r="20" spans="1:7">
      <c r="A20" s="100" t="s">
        <v>23</v>
      </c>
      <c r="B20" s="63" t="s">
        <v>24</v>
      </c>
      <c r="C20" s="108" t="s">
        <v>40</v>
      </c>
      <c r="D20" s="105"/>
      <c r="E20" s="109"/>
      <c r="F20" s="107">
        <v>93000</v>
      </c>
      <c r="G20" s="96"/>
    </row>
    <row r="21" spans="1:7">
      <c r="A21" s="100" t="s">
        <v>25</v>
      </c>
      <c r="B21" s="63" t="s">
        <v>24</v>
      </c>
      <c r="C21" s="108" t="s">
        <v>32</v>
      </c>
      <c r="D21" s="105"/>
      <c r="E21" s="109"/>
      <c r="F21" s="107">
        <v>0</v>
      </c>
      <c r="G21" s="96"/>
    </row>
    <row r="22" spans="1:7">
      <c r="A22" s="100" t="s">
        <v>26</v>
      </c>
      <c r="B22" s="63" t="s">
        <v>24</v>
      </c>
      <c r="C22" s="108" t="s">
        <v>32</v>
      </c>
      <c r="D22" s="105"/>
      <c r="E22" s="106"/>
      <c r="F22" s="110">
        <v>0</v>
      </c>
      <c r="G22" s="96"/>
    </row>
    <row r="23" spans="1:7" ht="8.25" customHeight="1">
      <c r="A23" s="111"/>
      <c r="B23" s="101"/>
      <c r="C23" s="101"/>
      <c r="D23" s="102"/>
      <c r="E23" s="98"/>
      <c r="F23" s="84"/>
      <c r="G23" s="96"/>
    </row>
    <row r="24" spans="1:7">
      <c r="A24" s="111"/>
      <c r="B24" s="112" t="s">
        <v>27</v>
      </c>
      <c r="C24" s="112"/>
      <c r="D24" s="113"/>
      <c r="E24" s="84"/>
      <c r="F24" s="114">
        <f>SUM(F12:F22)</f>
        <v>1782377.5</v>
      </c>
      <c r="G24" s="94"/>
    </row>
    <row r="25" spans="1:7" ht="8.25" customHeight="1">
      <c r="A25" s="111"/>
      <c r="B25" s="112"/>
      <c r="C25" s="112"/>
      <c r="D25" s="102"/>
      <c r="E25" s="84"/>
      <c r="F25" s="84"/>
      <c r="G25" s="115"/>
    </row>
    <row r="26" spans="1:7" ht="13.5" thickBot="1">
      <c r="A26" s="111"/>
      <c r="B26" s="112" t="s">
        <v>28</v>
      </c>
      <c r="C26" s="112"/>
      <c r="D26" s="102"/>
      <c r="E26" s="84"/>
      <c r="F26" s="116">
        <f>F8-F24</f>
        <v>0</v>
      </c>
      <c r="G26" s="117" t="s">
        <v>33</v>
      </c>
    </row>
    <row r="27" spans="1:7" ht="8.25" customHeight="1" thickTop="1">
      <c r="A27" s="111"/>
      <c r="B27" s="118"/>
      <c r="C27" s="118"/>
      <c r="D27" s="119"/>
      <c r="E27" s="120"/>
      <c r="F27" s="121"/>
    </row>
    <row r="28" spans="1:7" ht="12.75" customHeight="1">
      <c r="A28" s="75" t="s">
        <v>103</v>
      </c>
      <c r="B28" s="72"/>
      <c r="C28" s="72"/>
      <c r="D28" s="72"/>
      <c r="E28" s="72"/>
      <c r="F28" s="72"/>
    </row>
    <row r="29" spans="1:7">
      <c r="A29" s="75" t="s">
        <v>104</v>
      </c>
      <c r="B29" s="72"/>
      <c r="C29" s="72"/>
      <c r="D29" s="72"/>
      <c r="E29" s="72"/>
      <c r="F29" s="72"/>
    </row>
    <row r="30" spans="1:7">
      <c r="A30" s="75" t="s">
        <v>105</v>
      </c>
      <c r="B30" s="72"/>
      <c r="C30" s="72"/>
      <c r="D30" s="72"/>
      <c r="E30" s="72"/>
      <c r="F30" s="72"/>
    </row>
    <row r="31" spans="1:7">
      <c r="A31" s="76" t="s">
        <v>106</v>
      </c>
      <c r="B31" s="72"/>
      <c r="C31" s="72"/>
      <c r="D31" s="72"/>
      <c r="E31" s="72"/>
      <c r="F31" s="72"/>
    </row>
    <row r="32" spans="1:7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77" t="s">
        <v>29</v>
      </c>
      <c r="D34" s="96" t="s">
        <v>47</v>
      </c>
      <c r="E34" s="96"/>
      <c r="F34" s="96"/>
      <c r="G34" s="96"/>
    </row>
    <row r="35" spans="1:7">
      <c r="D35" s="96"/>
      <c r="E35" s="96"/>
      <c r="F35" s="96"/>
      <c r="G35" s="96"/>
    </row>
    <row r="36" spans="1:7">
      <c r="D36" s="96"/>
      <c r="E36" s="96"/>
      <c r="F36" s="96"/>
      <c r="G36" s="96"/>
    </row>
    <row r="37" spans="1:7">
      <c r="D37" s="96"/>
      <c r="E37" s="96"/>
      <c r="F37" s="96"/>
      <c r="G37" s="96"/>
    </row>
    <row r="38" spans="1:7">
      <c r="D38" s="96"/>
      <c r="E38" s="96"/>
      <c r="F38" s="96"/>
      <c r="G38" s="96"/>
    </row>
    <row r="39" spans="1:7">
      <c r="D39" s="96"/>
      <c r="E39" s="96"/>
      <c r="F39" s="96"/>
      <c r="G39" s="96"/>
    </row>
    <row r="40" spans="1:7">
      <c r="D40" s="96"/>
      <c r="E40" s="96"/>
      <c r="F40" s="96"/>
      <c r="G40" s="96"/>
    </row>
    <row r="41" spans="1:7">
      <c r="D41" s="96"/>
      <c r="E41" s="96"/>
      <c r="F41" s="96"/>
      <c r="G41" s="96"/>
    </row>
    <row r="42" spans="1:7">
      <c r="D42" s="96"/>
      <c r="E42" s="96"/>
      <c r="F42" s="96"/>
      <c r="G42" s="96"/>
    </row>
    <row r="43" spans="1:7">
      <c r="D43" s="96"/>
      <c r="E43" s="96"/>
      <c r="F43" s="96"/>
      <c r="G43" s="96"/>
    </row>
    <row r="44" spans="1:7">
      <c r="D44" s="96"/>
      <c r="E44" s="96"/>
      <c r="F44" s="96"/>
      <c r="G44" s="96"/>
    </row>
    <row r="45" spans="1:7">
      <c r="D45" s="96"/>
      <c r="E45" s="96"/>
      <c r="F45" s="96"/>
      <c r="G45" s="96"/>
    </row>
    <row r="46" spans="1:7">
      <c r="D46" s="96"/>
      <c r="E46" s="96"/>
      <c r="F46" s="96"/>
      <c r="G46" s="96"/>
    </row>
    <row r="139" spans="7:11">
      <c r="G139" s="122"/>
      <c r="H139" s="122"/>
      <c r="I139" s="122"/>
      <c r="J139" s="122"/>
      <c r="K139" s="122"/>
    </row>
    <row r="159" spans="2:6">
      <c r="B159" s="123"/>
      <c r="C159" s="124"/>
      <c r="D159" s="124"/>
      <c r="E159" s="124"/>
      <c r="F159" s="125"/>
    </row>
    <row r="185" spans="2:6">
      <c r="B185" s="126"/>
      <c r="C185" s="127"/>
      <c r="D185" s="127"/>
      <c r="E185" s="127"/>
      <c r="F185" s="128"/>
    </row>
    <row r="202" spans="2:6">
      <c r="B202" s="126"/>
      <c r="C202" s="127"/>
      <c r="D202" s="127"/>
      <c r="E202" s="127"/>
      <c r="F202" s="128"/>
    </row>
    <row r="251" spans="2:6">
      <c r="B251" s="126"/>
      <c r="C251" s="127"/>
      <c r="D251" s="127"/>
      <c r="E251" s="127"/>
      <c r="F251" s="128"/>
    </row>
    <row r="263" spans="2:6">
      <c r="B263" s="126"/>
      <c r="C263" s="127"/>
      <c r="D263" s="127"/>
      <c r="E263" s="127"/>
      <c r="F263" s="128"/>
    </row>
    <row r="277" spans="2:6">
      <c r="B277" s="126"/>
      <c r="C277" s="127"/>
      <c r="D277" s="127"/>
      <c r="E277" s="127"/>
      <c r="F277" s="128"/>
    </row>
    <row r="278" spans="2:6">
      <c r="B278" s="129"/>
      <c r="C278" s="122"/>
      <c r="D278" s="122"/>
      <c r="E278" s="122"/>
      <c r="F278" s="130"/>
    </row>
    <row r="279" spans="2:6">
      <c r="B279" s="129"/>
      <c r="C279" s="122"/>
      <c r="D279" s="122"/>
      <c r="E279" s="122"/>
      <c r="F279" s="130"/>
    </row>
    <row r="280" spans="2:6">
      <c r="B280" s="123"/>
      <c r="C280" s="124"/>
      <c r="D280" s="124"/>
      <c r="E280" s="124"/>
      <c r="F280" s="125"/>
    </row>
    <row r="282" spans="2:6">
      <c r="B282" s="129"/>
      <c r="C282" s="122"/>
      <c r="D282" s="122"/>
      <c r="E282" s="122"/>
      <c r="F282" s="130"/>
    </row>
    <row r="290" spans="2:6">
      <c r="B290" s="126"/>
      <c r="C290" s="127"/>
      <c r="D290" s="127"/>
      <c r="E290" s="127"/>
      <c r="F290" s="128"/>
    </row>
    <row r="316" spans="2:6">
      <c r="B316" s="123"/>
      <c r="C316" s="124"/>
      <c r="D316" s="124"/>
      <c r="E316" s="124"/>
      <c r="F316" s="125"/>
    </row>
    <row r="371" spans="2:6">
      <c r="B371" s="126"/>
      <c r="C371" s="127"/>
      <c r="D371" s="127"/>
      <c r="E371" s="127"/>
      <c r="F371" s="128"/>
    </row>
    <row r="436" spans="2:6">
      <c r="B436" s="126"/>
      <c r="C436" s="127"/>
      <c r="D436" s="127"/>
      <c r="E436" s="127"/>
      <c r="F436" s="128"/>
    </row>
  </sheetData>
  <sheetProtection formatColumns="0"/>
  <conditionalFormatting sqref="F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$F20&lt;&gt;0</formula>
    </cfRule>
  </conditionalFormatting>
  <conditionalFormatting sqref="B21:B22">
    <cfRule type="expression" dxfId="79" priority="2">
      <formula>$F21&lt;&gt;0</formula>
    </cfRule>
  </conditionalFormatting>
  <conditionalFormatting sqref="C20:C22">
    <cfRule type="expression" dxfId="7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86</v>
      </c>
      <c r="B1" s="74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4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4"/>
      <c r="C3" s="71"/>
      <c r="D3" s="71"/>
      <c r="E3" s="71"/>
      <c r="F3" s="71"/>
      <c r="J3" s="15"/>
      <c r="K3" s="15"/>
    </row>
    <row r="4" spans="1:11">
      <c r="A4" s="78"/>
      <c r="B4" s="131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4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5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6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6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H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H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  <c r="H30" s="78"/>
    </row>
    <row r="31" spans="1:11">
      <c r="A31" s="76" t="s">
        <v>106</v>
      </c>
      <c r="B31" s="72"/>
      <c r="C31" s="72"/>
      <c r="D31" s="72"/>
      <c r="E31" s="72"/>
      <c r="F31" s="72"/>
      <c r="G31" s="78"/>
      <c r="H31" s="78"/>
    </row>
    <row r="32" spans="1:11">
      <c r="A32" s="76" t="s">
        <v>107</v>
      </c>
      <c r="B32" s="72"/>
      <c r="C32" s="72"/>
      <c r="D32" s="72"/>
      <c r="E32" s="72"/>
      <c r="F32" s="72"/>
      <c r="G32" s="78"/>
      <c r="H32" s="78"/>
    </row>
    <row r="33" spans="1:8" ht="15">
      <c r="A33" s="76" t="s">
        <v>108</v>
      </c>
      <c r="B33" s="73"/>
      <c r="C33" s="73"/>
      <c r="D33" s="73"/>
      <c r="E33" s="73"/>
      <c r="F33" s="73"/>
      <c r="G33" s="78"/>
      <c r="H33" s="78"/>
    </row>
    <row r="34" spans="1:8">
      <c r="C34" s="40" t="s">
        <v>29</v>
      </c>
      <c r="D34" s="38" t="s">
        <v>48</v>
      </c>
      <c r="E34" s="38"/>
      <c r="F34" s="38"/>
      <c r="G34" s="38"/>
    </row>
    <row r="35" spans="1:8">
      <c r="D35" s="38"/>
      <c r="E35" s="38"/>
      <c r="F35" s="38"/>
      <c r="G35" s="38"/>
    </row>
    <row r="36" spans="1:8">
      <c r="D36" s="38"/>
      <c r="E36" s="38"/>
      <c r="F36" s="38"/>
      <c r="G36" s="38"/>
    </row>
    <row r="37" spans="1:8">
      <c r="D37" s="38"/>
      <c r="E37" s="38"/>
      <c r="F37" s="38"/>
      <c r="G37" s="38"/>
    </row>
    <row r="38" spans="1:8">
      <c r="D38" s="38"/>
      <c r="E38" s="38"/>
      <c r="F38" s="38"/>
      <c r="G38" s="38"/>
    </row>
    <row r="39" spans="1:8">
      <c r="D39" s="38"/>
      <c r="E39" s="38"/>
      <c r="F39" s="38"/>
      <c r="G39" s="38"/>
    </row>
    <row r="40" spans="1:8">
      <c r="D40" s="38"/>
      <c r="E40" s="38"/>
      <c r="F40" s="38"/>
      <c r="G40" s="38"/>
    </row>
    <row r="41" spans="1:8">
      <c r="D41" s="38"/>
      <c r="E41" s="38"/>
      <c r="F41" s="38"/>
      <c r="G41" s="38"/>
    </row>
    <row r="42" spans="1:8">
      <c r="D42" s="38"/>
      <c r="E42" s="38"/>
      <c r="F42" s="38"/>
      <c r="G42" s="38"/>
    </row>
    <row r="43" spans="1:8">
      <c r="D43" s="38"/>
      <c r="E43" s="38"/>
      <c r="F43" s="38"/>
      <c r="G43" s="38"/>
    </row>
    <row r="44" spans="1:8">
      <c r="D44" s="38"/>
      <c r="E44" s="38"/>
      <c r="F44" s="38"/>
      <c r="G44" s="38"/>
    </row>
    <row r="45" spans="1:8">
      <c r="D45" s="38"/>
      <c r="E45" s="38"/>
      <c r="F45" s="38"/>
      <c r="G45" s="38"/>
    </row>
    <row r="46" spans="1:8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$F20&lt;&gt;0</formula>
    </cfRule>
  </conditionalFormatting>
  <conditionalFormatting sqref="B21:B22">
    <cfRule type="expression" dxfId="73" priority="2">
      <formula>$F21&lt;&gt;0</formula>
    </cfRule>
  </conditionalFormatting>
  <conditionalFormatting sqref="C20:C22">
    <cfRule type="expression" dxfId="7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32" t="s">
        <v>85</v>
      </c>
      <c r="B1" s="71"/>
      <c r="C1" s="71"/>
      <c r="D1" s="71"/>
      <c r="E1" s="71"/>
      <c r="F1" s="71"/>
      <c r="J1" s="15"/>
      <c r="K1" s="15"/>
    </row>
    <row r="2" spans="1:11" ht="15" customHeight="1">
      <c r="A2" s="132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132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500352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133" t="s">
        <v>7</v>
      </c>
      <c r="B12" s="51" t="s">
        <v>8</v>
      </c>
      <c r="C12" s="41"/>
      <c r="D12" s="42"/>
      <c r="E12" s="30"/>
      <c r="F12" s="56">
        <f>212350.86+80740.09</f>
        <v>293090.94999999995</v>
      </c>
      <c r="G12" s="38"/>
      <c r="J12" s="15"/>
      <c r="K12" s="15"/>
    </row>
    <row r="13" spans="1:11">
      <c r="A13" s="133" t="s">
        <v>9</v>
      </c>
      <c r="B13" s="51" t="s">
        <v>10</v>
      </c>
      <c r="C13" s="41"/>
      <c r="D13" s="43"/>
      <c r="E13" s="24"/>
      <c r="F13" s="56">
        <v>2320.62</v>
      </c>
      <c r="G13" s="38"/>
      <c r="J13" s="15"/>
      <c r="K13" s="15"/>
    </row>
    <row r="14" spans="1:11">
      <c r="A14" s="133" t="s">
        <v>11</v>
      </c>
      <c r="B14" s="51" t="s">
        <v>12</v>
      </c>
      <c r="C14" s="41"/>
      <c r="D14" s="43"/>
      <c r="E14" s="24"/>
      <c r="F14" s="56">
        <v>204940.43</v>
      </c>
      <c r="G14" s="38"/>
      <c r="J14" s="15"/>
      <c r="K14" s="15"/>
    </row>
    <row r="15" spans="1:11">
      <c r="A15" s="133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133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133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133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133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133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133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133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500351.99999999994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43.5" customHeight="1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$F20&lt;&gt;0</formula>
    </cfRule>
  </conditionalFormatting>
  <conditionalFormatting sqref="B21:B22">
    <cfRule type="expression" dxfId="67" priority="2">
      <formula>$F21&lt;&gt;0</formula>
    </cfRule>
  </conditionalFormatting>
  <conditionalFormatting sqref="C20:C22">
    <cfRule type="expression" dxfId="66" priority="1">
      <formula>$F20&lt;&gt;0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84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1243976.8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f>550886.88+10734.97</f>
        <v>561621.85</v>
      </c>
      <c r="G12" s="38" t="s">
        <v>49</v>
      </c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1050.9000000000001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408431.59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 t="s">
        <v>50</v>
      </c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272872.46000000002</v>
      </c>
      <c r="G18" s="38">
        <v>276993.84000000003</v>
      </c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1243976.8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$F20&lt;&gt;0</formula>
    </cfRule>
  </conditionalFormatting>
  <conditionalFormatting sqref="B21:B22">
    <cfRule type="expression" dxfId="61" priority="2">
      <formula>$F21&lt;&gt;0</formula>
    </cfRule>
  </conditionalFormatting>
  <conditionalFormatting sqref="C20:C22">
    <cfRule type="expression" dxfId="6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70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1322061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1309229.05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12831.95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/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1322061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$F20&lt;&gt;0</formula>
    </cfRule>
  </conditionalFormatting>
  <conditionalFormatting sqref="B21:B22">
    <cfRule type="expression" dxfId="163" priority="2">
      <formula>$F21&lt;&gt;0</formula>
    </cfRule>
  </conditionalFormatting>
  <conditionalFormatting sqref="C20:C22">
    <cfRule type="expression" dxfId="16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83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899918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718100.67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7333.24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135400.18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7688.52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495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30900.39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899918.00000000012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$F20&lt;&gt;0</formula>
    </cfRule>
  </conditionalFormatting>
  <conditionalFormatting sqref="B21:B22">
    <cfRule type="expression" dxfId="55" priority="2">
      <formula>$F21&lt;&gt;0</formula>
    </cfRule>
  </conditionalFormatting>
  <conditionalFormatting sqref="C20:C22">
    <cfRule type="expression" dxfId="5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Normal="10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82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388060.02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236532.66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151527.35999999999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388060.02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$F20&lt;&gt;0</formula>
    </cfRule>
  </conditionalFormatting>
  <conditionalFormatting sqref="B21:B22">
    <cfRule type="expression" dxfId="49" priority="2">
      <formula>$F21&lt;&gt;0</formula>
    </cfRule>
  </conditionalFormatting>
  <conditionalFormatting sqref="C20:C22">
    <cfRule type="expression" dxfId="4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81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 t="s">
        <v>101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$F20&lt;&gt;0</formula>
    </cfRule>
  </conditionalFormatting>
  <conditionalFormatting sqref="B21:B22">
    <cfRule type="expression" dxfId="43" priority="2">
      <formula>$F21&lt;&gt;0</formula>
    </cfRule>
  </conditionalFormatting>
  <conditionalFormatting sqref="C20:C22">
    <cfRule type="expression" dxfId="4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80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513945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365060.64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122974.97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25909.39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513945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$F20&lt;&gt;0</formula>
    </cfRule>
  </conditionalFormatting>
  <conditionalFormatting sqref="B21:B22">
    <cfRule type="expression" dxfId="37" priority="2">
      <formula>$F21&lt;&gt;0</formula>
    </cfRule>
  </conditionalFormatting>
  <conditionalFormatting sqref="C20:C22">
    <cfRule type="expression" dxfId="3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79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3636652.09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2600373.2000000002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202852.58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557399.35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144235.84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5819.32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42202.86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83768.94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3636652.09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$F20&lt;&gt;0</formula>
    </cfRule>
  </conditionalFormatting>
  <conditionalFormatting sqref="B21:B22">
    <cfRule type="expression" dxfId="31" priority="2">
      <formula>$F21&lt;&gt;0</formula>
    </cfRule>
  </conditionalFormatting>
  <conditionalFormatting sqref="C20:C22">
    <cfRule type="expression" dxfId="30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78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698683.21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f>410804.94</f>
        <v>410804.94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3960.63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50723.5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55463.16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175585.98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2145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698683.21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$F20&lt;&gt;0</formula>
    </cfRule>
  </conditionalFormatting>
  <conditionalFormatting sqref="B21:B22">
    <cfRule type="expression" dxfId="25" priority="2">
      <formula>$F21&lt;&gt;0</formula>
    </cfRule>
  </conditionalFormatting>
  <conditionalFormatting sqref="C20:C22">
    <cfRule type="expression" dxfId="2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77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1000781.55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465453.95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/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110033.75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42932.03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10505.67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/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371856.15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1000781.55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$F20&lt;&gt;0</formula>
    </cfRule>
  </conditionalFormatting>
  <conditionalFormatting sqref="B21:B22">
    <cfRule type="expression" dxfId="19" priority="2">
      <formula>$F21&lt;&gt;0</formula>
    </cfRule>
  </conditionalFormatting>
  <conditionalFormatting sqref="C20:C22">
    <cfRule type="expression" dxfId="1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76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 t="s">
        <v>102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$F20&lt;&gt;0</formula>
    </cfRule>
  </conditionalFormatting>
  <conditionalFormatting sqref="B21:B22">
    <cfRule type="expression" dxfId="13" priority="2">
      <formula>$F21&lt;&gt;0</formula>
    </cfRule>
  </conditionalFormatting>
  <conditionalFormatting sqref="C20:C22">
    <cfRule type="expression" dxfId="1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28515625" defaultRowHeight="12.75"/>
  <cols>
    <col min="1" max="1" width="3.42578125" style="14" customWidth="1"/>
    <col min="2" max="2" width="7.28515625" style="14" customWidth="1"/>
    <col min="3" max="3" width="46.28515625" style="14" customWidth="1"/>
    <col min="4" max="4" width="14" style="14" customWidth="1"/>
    <col min="5" max="5" width="1.7109375" style="14" customWidth="1"/>
    <col min="6" max="6" width="21.5703125" style="14" customWidth="1"/>
    <col min="7" max="7" width="23.28515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28515625" style="14"/>
  </cols>
  <sheetData>
    <row r="1" spans="1:11" ht="15" customHeight="1">
      <c r="A1" s="74" t="s">
        <v>75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565767.28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430177.53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7305.04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4130.53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51</v>
      </c>
      <c r="D20" s="44"/>
      <c r="E20" s="33"/>
      <c r="F20" s="57">
        <v>1702.64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52</v>
      </c>
      <c r="D21" s="44"/>
      <c r="E21" s="33"/>
      <c r="F21" s="57">
        <v>11839.17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455154.91000000003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110612.37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 t="s">
        <v>53</v>
      </c>
      <c r="E34" s="38"/>
      <c r="F34" s="38"/>
      <c r="G34" s="38"/>
    </row>
    <row r="35" spans="1:7">
      <c r="D35" s="38" t="s">
        <v>54</v>
      </c>
      <c r="E35" s="38"/>
      <c r="F35" s="38"/>
      <c r="G35" s="38"/>
    </row>
    <row r="36" spans="1:7">
      <c r="D36" s="38" t="s">
        <v>55</v>
      </c>
      <c r="E36" s="38"/>
      <c r="F36" s="38"/>
      <c r="G36" s="38"/>
    </row>
    <row r="37" spans="1:7">
      <c r="D37" s="38" t="s">
        <v>56</v>
      </c>
      <c r="E37" s="38"/>
      <c r="F37" s="38"/>
      <c r="G37" s="38"/>
    </row>
    <row r="38" spans="1:7">
      <c r="D38" s="68" t="s">
        <v>57</v>
      </c>
      <c r="E38" s="68"/>
      <c r="F38" s="68"/>
      <c r="G38" s="68"/>
    </row>
    <row r="39" spans="1:7">
      <c r="D39" s="69" t="s">
        <v>58</v>
      </c>
      <c r="E39" s="38"/>
      <c r="F39" s="38"/>
      <c r="G39" s="38"/>
    </row>
    <row r="40" spans="1:7">
      <c r="D40" s="38" t="s">
        <v>59</v>
      </c>
      <c r="E40" s="38"/>
      <c r="F40" s="38"/>
      <c r="G40" s="38"/>
    </row>
    <row r="41" spans="1:7">
      <c r="D41" s="38" t="s">
        <v>60</v>
      </c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$F20&lt;&gt;0</formula>
    </cfRule>
  </conditionalFormatting>
  <conditionalFormatting sqref="B21:B22">
    <cfRule type="expression" dxfId="7" priority="2">
      <formula>$F21&lt;&gt;0</formula>
    </cfRule>
  </conditionalFormatting>
  <conditionalFormatting sqref="C20:C22">
    <cfRule type="expression" dxfId="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74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G28" s="78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G29" s="78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  <c r="G30" s="78"/>
    </row>
    <row r="31" spans="1:11">
      <c r="A31" s="76" t="s">
        <v>106</v>
      </c>
      <c r="B31" s="72"/>
      <c r="C31" s="72"/>
      <c r="D31" s="72"/>
      <c r="E31" s="72"/>
      <c r="F31" s="72"/>
      <c r="G31" s="78"/>
    </row>
    <row r="32" spans="1:11">
      <c r="A32" s="76" t="s">
        <v>107</v>
      </c>
      <c r="B32" s="72"/>
      <c r="C32" s="72"/>
      <c r="D32" s="72"/>
      <c r="E32" s="72"/>
      <c r="F32" s="72"/>
      <c r="G32" s="78"/>
    </row>
    <row r="33" spans="1:7" ht="15">
      <c r="A33" s="76" t="s">
        <v>108</v>
      </c>
      <c r="B33" s="73"/>
      <c r="C33" s="73"/>
      <c r="D33" s="73"/>
      <c r="E33" s="73"/>
      <c r="F33" s="73"/>
      <c r="G33" s="78"/>
    </row>
    <row r="34" spans="1:7">
      <c r="C34" s="40" t="s">
        <v>29</v>
      </c>
      <c r="D34" s="38" t="s">
        <v>61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$F20&lt;&gt;0</formula>
    </cfRule>
  </conditionalFormatting>
  <conditionalFormatting sqref="B21:B22">
    <cfRule type="expression" dxfId="1" priority="2">
      <formula>$F21&lt;&gt;0</formula>
    </cfRule>
  </conditionalFormatting>
  <conditionalFormatting sqref="C20:C22">
    <cfRule type="expression" dxfId="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71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1328764.33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1328764.33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1328764.33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$F20&lt;&gt;0</formula>
    </cfRule>
  </conditionalFormatting>
  <conditionalFormatting sqref="B21:B22">
    <cfRule type="expression" dxfId="157" priority="2">
      <formula>$F21&lt;&gt;0</formula>
    </cfRule>
  </conditionalFormatting>
  <conditionalFormatting sqref="C20:C22">
    <cfRule type="expression" dxfId="15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73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450850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147628.34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8225.67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150522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144473.99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450850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$F20&lt;&gt;0</formula>
    </cfRule>
  </conditionalFormatting>
  <conditionalFormatting sqref="B21:B22">
    <cfRule type="expression" dxfId="151" priority="2">
      <formula>$F21&lt;&gt;0</formula>
    </cfRule>
  </conditionalFormatting>
  <conditionalFormatting sqref="C20:C22">
    <cfRule type="expression" dxfId="15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98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 t="s">
        <v>100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$F20&lt;&gt;0</formula>
    </cfRule>
  </conditionalFormatting>
  <conditionalFormatting sqref="B21:B22">
    <cfRule type="expression" dxfId="145" priority="2">
      <formula>$F21&lt;&gt;0</formula>
    </cfRule>
  </conditionalFormatting>
  <conditionalFormatting sqref="C20:C22">
    <cfRule type="expression" dxfId="14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97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1583920.95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9">
        <v>973300.69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9">
        <v>306.86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9">
        <v>388566.05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9">
        <v>7355.92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9">
        <v>3522.39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9">
        <v>110266.29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9">
        <v>15440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60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60">
        <v>79911.5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35</v>
      </c>
      <c r="D21" s="44"/>
      <c r="E21" s="33"/>
      <c r="F21" s="60">
        <v>4217.1000000000004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42</v>
      </c>
      <c r="D22" s="44"/>
      <c r="E22" s="32"/>
      <c r="F22" s="61">
        <v>1034.1500000000001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1583920.9499999997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$F20&lt;&gt;0</formula>
    </cfRule>
  </conditionalFormatting>
  <conditionalFormatting sqref="B21:B22">
    <cfRule type="expression" dxfId="139" priority="2">
      <formula>$F21&lt;&gt;0</formula>
    </cfRule>
  </conditionalFormatting>
  <conditionalFormatting sqref="C20:C22">
    <cfRule type="expression" dxfId="13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96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1080665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9">
        <v>568970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9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9">
        <v>87275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9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9">
        <v>729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9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9">
        <f>420162-2098</f>
        <v>418064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60">
        <v>200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36</v>
      </c>
      <c r="D20" s="44"/>
      <c r="E20" s="33"/>
      <c r="F20" s="60">
        <v>4254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37</v>
      </c>
      <c r="D21" s="44"/>
      <c r="E21" s="33"/>
      <c r="F21" s="60">
        <v>180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43</v>
      </c>
      <c r="D22" s="44"/>
      <c r="E22" s="32"/>
      <c r="F22" s="61">
        <v>993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1080665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$F20&lt;&gt;0</formula>
    </cfRule>
  </conditionalFormatting>
  <conditionalFormatting sqref="B21:B22">
    <cfRule type="expression" dxfId="133" priority="2">
      <formula>$F21&lt;&gt;0</formula>
    </cfRule>
  </conditionalFormatting>
  <conditionalFormatting sqref="C20:C22">
    <cfRule type="expression" dxfId="13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95</v>
      </c>
      <c r="B1" s="74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4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4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2809474.74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9">
        <f>1200495.96+950080.27</f>
        <v>2150576.23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9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9">
        <f>15643.99+4190+65118.25+68000+182750</f>
        <v>335702.24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9">
        <f>14389.02+4342.21</f>
        <v>18731.23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9">
        <v>790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9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9">
        <f>4833.34+92949.33+33075+25972.8</f>
        <v>156830.47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60">
        <v>146844.57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2809474.7399999998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$F20&lt;&gt;0</formula>
    </cfRule>
  </conditionalFormatting>
  <conditionalFormatting sqref="B21:B22">
    <cfRule type="expression" dxfId="127" priority="2">
      <formula>$F21&lt;&gt;0</formula>
    </cfRule>
  </conditionalFormatting>
  <conditionalFormatting sqref="C20:C22">
    <cfRule type="expression" dxfId="12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4" t="s">
        <v>94</v>
      </c>
      <c r="B1" s="71"/>
      <c r="C1" s="71"/>
      <c r="D1" s="71"/>
      <c r="E1" s="71"/>
      <c r="F1" s="71"/>
      <c r="J1" s="15"/>
      <c r="K1" s="15"/>
    </row>
    <row r="2" spans="1:11" ht="15" customHeight="1">
      <c r="A2" s="74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4" t="s">
        <v>41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tr">
        <f>'FCS DL'!F4</f>
        <v>2017.v04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5" t="s">
        <v>103</v>
      </c>
      <c r="B28" s="72"/>
      <c r="C28" s="72"/>
      <c r="D28" s="72"/>
      <c r="E28" s="72"/>
      <c r="F28" s="72"/>
      <c r="J28" s="15"/>
      <c r="K28" s="15"/>
    </row>
    <row r="29" spans="1:11">
      <c r="A29" s="75" t="s">
        <v>104</v>
      </c>
      <c r="B29" s="72"/>
      <c r="C29" s="72"/>
      <c r="D29" s="72"/>
      <c r="E29" s="72"/>
      <c r="F29" s="72"/>
      <c r="J29" s="15"/>
      <c r="K29" s="15"/>
    </row>
    <row r="30" spans="1:11">
      <c r="A30" s="75" t="s">
        <v>105</v>
      </c>
      <c r="B30" s="72"/>
      <c r="C30" s="72"/>
      <c r="D30" s="72"/>
      <c r="E30" s="72"/>
      <c r="F30" s="72"/>
    </row>
    <row r="31" spans="1:11">
      <c r="A31" s="76" t="s">
        <v>106</v>
      </c>
      <c r="B31" s="72"/>
      <c r="C31" s="72"/>
      <c r="D31" s="72"/>
      <c r="E31" s="72"/>
      <c r="F31" s="72"/>
    </row>
    <row r="32" spans="1:11">
      <c r="A32" s="76" t="s">
        <v>107</v>
      </c>
      <c r="B32" s="72"/>
      <c r="C32" s="72"/>
      <c r="D32" s="72"/>
      <c r="E32" s="72"/>
      <c r="F32" s="72"/>
    </row>
    <row r="33" spans="1:7" ht="15">
      <c r="A33" s="76" t="s">
        <v>108</v>
      </c>
      <c r="B33" s="73"/>
      <c r="C33" s="73"/>
      <c r="D33" s="73"/>
      <c r="E33" s="73"/>
      <c r="F33" s="73"/>
    </row>
    <row r="34" spans="1:7">
      <c r="C34" s="40" t="s">
        <v>29</v>
      </c>
      <c r="D34" s="38" t="s">
        <v>44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$F20&lt;&gt;0</formula>
    </cfRule>
  </conditionalFormatting>
  <conditionalFormatting sqref="B21:B22">
    <cfRule type="expression" dxfId="121" priority="2">
      <formula>$F21&lt;&gt;0</formula>
    </cfRule>
  </conditionalFormatting>
  <conditionalFormatting sqref="C20:C22">
    <cfRule type="expression" dxfId="12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2017-10-12T18:50:54Z</cp:lastPrinted>
  <dcterms:created xsi:type="dcterms:W3CDTF">2014-10-14T15:35:24Z</dcterms:created>
  <dcterms:modified xsi:type="dcterms:W3CDTF">2020-02-13T15:08:46Z</dcterms:modified>
</cp:coreProperties>
</file>