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5-2016\2015-16 AFR Summaries\Consolidated 15-16 ADA Compliant\"/>
    </mc:Choice>
  </mc:AlternateContent>
  <bookViews>
    <workbookView xWindow="480" yWindow="90" windowWidth="27795" windowHeight="1233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23" sheetId="31" state="hidden" r:id="rId30"/>
  </sheets>
  <externalReferences>
    <externalReference r:id="rId31"/>
    <externalReference r:id="rId32"/>
    <externalReference r:id="rId33"/>
    <externalReference r:id="rId34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EASTERNFL!$A$1:$E$137</definedName>
    <definedName name="_xlnm.Print_Area" localSheetId="0">FCS!$A$1:$E$106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GATEWAY!$A$1:$E$138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SANTAFE!#REF!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TALLAHASSEE!$A$1:$E$137</definedName>
    <definedName name="_xlnm.Print_Area" localSheetId="28">VALENCIA!$A$1:$E$138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D85" i="3" l="1"/>
  <c r="D85" i="4"/>
  <c r="D85" i="5"/>
  <c r="D85" i="6"/>
  <c r="D85" i="7"/>
  <c r="D85" i="8"/>
  <c r="D85" i="30"/>
  <c r="D85" i="9"/>
  <c r="D85" i="10"/>
  <c r="D85" i="11"/>
  <c r="D85" i="12"/>
  <c r="D85" i="13"/>
  <c r="D85" i="14"/>
  <c r="D85" i="15"/>
  <c r="D85" i="16"/>
  <c r="D85" i="17"/>
  <c r="D85" i="18"/>
  <c r="D85" i="19"/>
  <c r="D85" i="20"/>
  <c r="D85" i="21"/>
  <c r="D85" i="22"/>
  <c r="D85" i="24"/>
  <c r="D85" i="25"/>
  <c r="D85" i="26"/>
  <c r="D85" i="27"/>
  <c r="D85" i="28"/>
  <c r="D85" i="1"/>
  <c r="D62" i="3"/>
  <c r="D62" i="4"/>
  <c r="D62" i="5"/>
  <c r="D62" i="6"/>
  <c r="D62" i="7"/>
  <c r="D62" i="8"/>
  <c r="D62" i="30"/>
  <c r="D62" i="9"/>
  <c r="D62" i="10"/>
  <c r="D62" i="11"/>
  <c r="D62" i="12"/>
  <c r="D62" i="13"/>
  <c r="D62" i="14"/>
  <c r="D62" i="15"/>
  <c r="D62" i="16"/>
  <c r="D62" i="17"/>
  <c r="D62" i="18"/>
  <c r="D62" i="19"/>
  <c r="D62" i="20"/>
  <c r="D62" i="21"/>
  <c r="D62" i="22"/>
  <c r="D62" i="24"/>
  <c r="D62" i="25"/>
  <c r="D62" i="26"/>
  <c r="D62" i="27"/>
  <c r="D62" i="28"/>
  <c r="D62" i="1"/>
  <c r="D23" i="1" l="1"/>
  <c r="D24" i="1" s="1"/>
  <c r="D63" i="1" s="1"/>
  <c r="D23" i="3"/>
  <c r="D24" i="3" s="1"/>
  <c r="D63" i="3" s="1"/>
  <c r="D23" i="4"/>
  <c r="D24" i="4" s="1"/>
  <c r="D63" i="4" s="1"/>
  <c r="D23" i="5"/>
  <c r="D23" i="6"/>
  <c r="D23" i="7"/>
  <c r="D23" i="8"/>
  <c r="D24" i="8" s="1"/>
  <c r="D63" i="8" s="1"/>
  <c r="D23" i="30"/>
  <c r="D24" i="30" s="1"/>
  <c r="D63" i="30" s="1"/>
  <c r="D23" i="9"/>
  <c r="D24" i="9" s="1"/>
  <c r="D63" i="9" s="1"/>
  <c r="D23" i="10"/>
  <c r="D23" i="11"/>
  <c r="D23" i="12"/>
  <c r="D23" i="13"/>
  <c r="D24" i="13" s="1"/>
  <c r="D63" i="13" s="1"/>
  <c r="D23" i="14"/>
  <c r="D24" i="14" s="1"/>
  <c r="D63" i="14" s="1"/>
  <c r="D23" i="15"/>
  <c r="D24" i="15" s="1"/>
  <c r="D63" i="15" s="1"/>
  <c r="D23" i="16"/>
  <c r="D23" i="17"/>
  <c r="D23" i="18"/>
  <c r="D23" i="19"/>
  <c r="D24" i="19" s="1"/>
  <c r="D63" i="19" s="1"/>
  <c r="D23" i="20"/>
  <c r="D24" i="20" s="1"/>
  <c r="D63" i="20" s="1"/>
  <c r="D23" i="21"/>
  <c r="D24" i="21" s="1"/>
  <c r="D63" i="21" s="1"/>
  <c r="D23" i="22"/>
  <c r="D23" i="24"/>
  <c r="D23" i="25"/>
  <c r="D23" i="26"/>
  <c r="D24" i="26" s="1"/>
  <c r="D63" i="26" s="1"/>
  <c r="D23" i="27"/>
  <c r="D24" i="27" s="1"/>
  <c r="D63" i="27" s="1"/>
  <c r="D23" i="28"/>
  <c r="D24" i="28" s="1"/>
  <c r="D63" i="28" s="1"/>
  <c r="D14" i="1"/>
  <c r="D14" i="3"/>
  <c r="D14" i="4"/>
  <c r="D14" i="5"/>
  <c r="D24" i="5" s="1"/>
  <c r="D63" i="5" s="1"/>
  <c r="D14" i="6"/>
  <c r="D24" i="6" s="1"/>
  <c r="D63" i="6" s="1"/>
  <c r="D14" i="7"/>
  <c r="D24" i="7" s="1"/>
  <c r="D63" i="7" s="1"/>
  <c r="D14" i="8"/>
  <c r="D14" i="30"/>
  <c r="D14" i="9"/>
  <c r="D14" i="10"/>
  <c r="D24" i="10" s="1"/>
  <c r="D63" i="10" s="1"/>
  <c r="D14" i="11"/>
  <c r="D24" i="11" s="1"/>
  <c r="D63" i="11" s="1"/>
  <c r="D14" i="12"/>
  <c r="D24" i="12" s="1"/>
  <c r="D63" i="12" s="1"/>
  <c r="D14" i="13"/>
  <c r="D14" i="14"/>
  <c r="D14" i="15"/>
  <c r="D14" i="16"/>
  <c r="D24" i="16" s="1"/>
  <c r="D63" i="16" s="1"/>
  <c r="D14" i="17"/>
  <c r="D24" i="17" s="1"/>
  <c r="D63" i="17" s="1"/>
  <c r="D14" i="18"/>
  <c r="D24" i="18" s="1"/>
  <c r="D63" i="18" s="1"/>
  <c r="D14" i="19"/>
  <c r="D14" i="20"/>
  <c r="D14" i="21"/>
  <c r="D14" i="22"/>
  <c r="D24" i="22" s="1"/>
  <c r="D63" i="22" s="1"/>
  <c r="D14" i="24"/>
  <c r="D24" i="24" s="1"/>
  <c r="D63" i="24" s="1"/>
  <c r="D14" i="25"/>
  <c r="D24" i="25" s="1"/>
  <c r="D63" i="25" s="1"/>
  <c r="D14" i="26"/>
  <c r="D14" i="27"/>
  <c r="D14" i="28"/>
  <c r="E14" i="1"/>
  <c r="E14" i="3"/>
  <c r="E14" i="4"/>
  <c r="E14" i="5"/>
  <c r="E14" i="6"/>
  <c r="E14" i="7"/>
  <c r="E14" i="8"/>
  <c r="E14" i="30"/>
  <c r="E14" i="9"/>
  <c r="E14" i="10"/>
  <c r="E14" i="11"/>
  <c r="E14" i="12"/>
  <c r="E14" i="13"/>
  <c r="E14" i="14"/>
  <c r="E14" i="15"/>
  <c r="E14" i="16"/>
  <c r="E14" i="17"/>
  <c r="E14" i="18"/>
  <c r="E14" i="19"/>
  <c r="E14" i="20"/>
  <c r="E14" i="21"/>
  <c r="E14" i="22"/>
  <c r="E14" i="24"/>
  <c r="E14" i="25"/>
  <c r="E14" i="26"/>
  <c r="E14" i="27"/>
  <c r="E14" i="28"/>
  <c r="D103" i="1"/>
  <c r="D103" i="3"/>
  <c r="D103" i="4"/>
  <c r="D103" i="5"/>
  <c r="D103" i="6"/>
  <c r="D103" i="7"/>
  <c r="D103" i="8"/>
  <c r="D103" i="30"/>
  <c r="D103" i="9"/>
  <c r="D103" i="10"/>
  <c r="D103" i="11"/>
  <c r="D103" i="13"/>
  <c r="D103" i="14"/>
  <c r="D103" i="15"/>
  <c r="D103" i="16"/>
  <c r="D103" i="17"/>
  <c r="D103" i="18"/>
  <c r="D103" i="19"/>
  <c r="D103" i="20"/>
  <c r="D103" i="21"/>
  <c r="D103" i="22"/>
  <c r="D103" i="24"/>
  <c r="D103" i="26"/>
  <c r="D103" i="27"/>
  <c r="D103" i="28"/>
  <c r="D92" i="6"/>
  <c r="D92" i="11"/>
  <c r="D92" i="13"/>
  <c r="D92" i="17"/>
  <c r="D92" i="18"/>
  <c r="D92" i="19"/>
  <c r="D92" i="24"/>
  <c r="D92" i="26"/>
  <c r="D90" i="1"/>
  <c r="D92" i="1" s="1"/>
  <c r="D90" i="3"/>
  <c r="D92" i="3" s="1"/>
  <c r="D90" i="4"/>
  <c r="D92" i="4" s="1"/>
  <c r="D90" i="5"/>
  <c r="D92" i="5" s="1"/>
  <c r="D90" i="6"/>
  <c r="D90" i="7"/>
  <c r="D92" i="7" s="1"/>
  <c r="D90" i="8"/>
  <c r="D92" i="8" s="1"/>
  <c r="D90" i="30"/>
  <c r="D92" i="30" s="1"/>
  <c r="D90" i="9"/>
  <c r="D92" i="9" s="1"/>
  <c r="D90" i="10"/>
  <c r="D92" i="10" s="1"/>
  <c r="D90" i="11"/>
  <c r="D91" i="12"/>
  <c r="D90" i="13"/>
  <c r="D90" i="14"/>
  <c r="D92" i="14" s="1"/>
  <c r="D90" i="15"/>
  <c r="D92" i="15" s="1"/>
  <c r="D90" i="16"/>
  <c r="D92" i="16" s="1"/>
  <c r="D90" i="17"/>
  <c r="D90" i="18"/>
  <c r="D90" i="19"/>
  <c r="D90" i="20"/>
  <c r="D92" i="20" s="1"/>
  <c r="D90" i="21"/>
  <c r="D92" i="21" s="1"/>
  <c r="D90" i="22"/>
  <c r="D92" i="22" s="1"/>
  <c r="D90" i="24"/>
  <c r="D91" i="25"/>
  <c r="D90" i="26"/>
  <c r="D90" i="27"/>
  <c r="D92" i="27" s="1"/>
  <c r="D90" i="28"/>
  <c r="D92" i="28" s="1"/>
  <c r="E24" i="2"/>
  <c r="D89" i="29" l="1"/>
  <c r="D88" i="29"/>
  <c r="D88" i="2" s="1"/>
  <c r="D84" i="29"/>
  <c r="D84" i="2" s="1"/>
  <c r="D83" i="29"/>
  <c r="D83" i="2" s="1"/>
  <c r="D82" i="29"/>
  <c r="D82" i="2" s="1"/>
  <c r="D81" i="29"/>
  <c r="D81" i="2" s="1"/>
  <c r="D80" i="29"/>
  <c r="D80" i="2" s="1"/>
  <c r="D79" i="29"/>
  <c r="D79" i="2" s="1"/>
  <c r="D78" i="29"/>
  <c r="D78" i="2" s="1"/>
  <c r="D77" i="29"/>
  <c r="D77" i="2" s="1"/>
  <c r="D76" i="29"/>
  <c r="D76" i="2" s="1"/>
  <c r="D75" i="29"/>
  <c r="D75" i="2" s="1"/>
  <c r="D74" i="29"/>
  <c r="D74" i="2" s="1"/>
  <c r="D73" i="29"/>
  <c r="D73" i="2" s="1"/>
  <c r="D72" i="29"/>
  <c r="D71" i="29"/>
  <c r="A67" i="29"/>
  <c r="D61" i="29"/>
  <c r="C61" i="29"/>
  <c r="A61" i="29"/>
  <c r="D60" i="29"/>
  <c r="C60" i="29"/>
  <c r="A60" i="29"/>
  <c r="D59" i="29"/>
  <c r="C59" i="29"/>
  <c r="A59" i="29"/>
  <c r="D58" i="29"/>
  <c r="C58" i="29"/>
  <c r="A58" i="29"/>
  <c r="D57" i="29"/>
  <c r="C57" i="29"/>
  <c r="A57" i="29"/>
  <c r="D56" i="29"/>
  <c r="C56" i="29"/>
  <c r="A56" i="29"/>
  <c r="D55" i="29"/>
  <c r="C55" i="29"/>
  <c r="A55" i="29"/>
  <c r="D54" i="29"/>
  <c r="C54" i="29"/>
  <c r="A54" i="29"/>
  <c r="D53" i="29"/>
  <c r="C53" i="29"/>
  <c r="A53" i="29"/>
  <c r="D52" i="29"/>
  <c r="C52" i="29"/>
  <c r="A52" i="29"/>
  <c r="D51" i="29"/>
  <c r="D101" i="29" s="1"/>
  <c r="C51" i="29"/>
  <c r="A51" i="29"/>
  <c r="D50" i="29"/>
  <c r="C50" i="29"/>
  <c r="A50" i="29"/>
  <c r="D49" i="29"/>
  <c r="C49" i="29"/>
  <c r="A49" i="29"/>
  <c r="D48" i="29"/>
  <c r="C48" i="29"/>
  <c r="A48" i="29"/>
  <c r="D47" i="29"/>
  <c r="C47" i="29"/>
  <c r="A47" i="29"/>
  <c r="D46" i="29"/>
  <c r="C46" i="29"/>
  <c r="A46" i="29"/>
  <c r="D45" i="29"/>
  <c r="C45" i="29"/>
  <c r="A45" i="29"/>
  <c r="D44" i="29"/>
  <c r="C44" i="29"/>
  <c r="A44" i="29"/>
  <c r="D43" i="29"/>
  <c r="C43" i="29"/>
  <c r="A43" i="29"/>
  <c r="D42" i="29"/>
  <c r="C42" i="29"/>
  <c r="A42" i="29"/>
  <c r="D41" i="29"/>
  <c r="C41" i="29"/>
  <c r="A41" i="29"/>
  <c r="D40" i="29"/>
  <c r="C40" i="29"/>
  <c r="A40" i="29"/>
  <c r="D39" i="29"/>
  <c r="C39" i="29"/>
  <c r="A39" i="29"/>
  <c r="D38" i="29"/>
  <c r="C38" i="29"/>
  <c r="A38" i="29"/>
  <c r="D37" i="29"/>
  <c r="A37" i="29"/>
  <c r="D36" i="29"/>
  <c r="A36" i="29"/>
  <c r="D35" i="29"/>
  <c r="C35" i="29"/>
  <c r="A35" i="29"/>
  <c r="D34" i="29"/>
  <c r="A34" i="29"/>
  <c r="D33" i="29"/>
  <c r="A33" i="29"/>
  <c r="D32" i="29"/>
  <c r="C32" i="29"/>
  <c r="A32" i="29"/>
  <c r="D31" i="29"/>
  <c r="C31" i="29"/>
  <c r="A31" i="29"/>
  <c r="D30" i="29"/>
  <c r="C30" i="29"/>
  <c r="A30" i="29"/>
  <c r="D29" i="29"/>
  <c r="C29" i="29"/>
  <c r="A29" i="29"/>
  <c r="D28" i="29"/>
  <c r="C28" i="29"/>
  <c r="A28" i="29"/>
  <c r="D27" i="29"/>
  <c r="C27" i="29"/>
  <c r="A27" i="29"/>
  <c r="E24" i="29"/>
  <c r="D22" i="29"/>
  <c r="C22" i="29"/>
  <c r="A22" i="29"/>
  <c r="D21" i="29"/>
  <c r="C21" i="29"/>
  <c r="A21" i="29"/>
  <c r="D20" i="29"/>
  <c r="C20" i="29"/>
  <c r="A20" i="29"/>
  <c r="D19" i="29"/>
  <c r="C19" i="29"/>
  <c r="A19" i="29"/>
  <c r="D18" i="29"/>
  <c r="C18" i="29"/>
  <c r="A18" i="29"/>
  <c r="D17" i="29"/>
  <c r="C17" i="29"/>
  <c r="A17" i="29"/>
  <c r="D16" i="29"/>
  <c r="C16" i="29"/>
  <c r="A16" i="29"/>
  <c r="D15" i="29"/>
  <c r="C15" i="29"/>
  <c r="A15" i="29"/>
  <c r="D13" i="29"/>
  <c r="E13" i="29" s="1"/>
  <c r="C13" i="29"/>
  <c r="A13" i="29"/>
  <c r="D12" i="29"/>
  <c r="E12" i="29" s="1"/>
  <c r="C12" i="29"/>
  <c r="A12" i="29"/>
  <c r="D11" i="29"/>
  <c r="E11" i="29" s="1"/>
  <c r="C11" i="29"/>
  <c r="A11" i="29"/>
  <c r="D10" i="29"/>
  <c r="E10" i="29" s="1"/>
  <c r="C10" i="29"/>
  <c r="A10" i="29"/>
  <c r="D9" i="29"/>
  <c r="E9" i="29" s="1"/>
  <c r="C9" i="29"/>
  <c r="A9" i="29"/>
  <c r="D8" i="29"/>
  <c r="E8" i="29" s="1"/>
  <c r="C8" i="29"/>
  <c r="A8" i="29"/>
  <c r="D7" i="29"/>
  <c r="E7" i="29" s="1"/>
  <c r="C7" i="29"/>
  <c r="A7" i="29"/>
  <c r="D6" i="29"/>
  <c r="C6" i="29"/>
  <c r="A6" i="29"/>
  <c r="E2" i="29"/>
  <c r="A1" i="29"/>
  <c r="A66" i="29" s="1"/>
  <c r="D71" i="2" l="1"/>
  <c r="D85" i="29"/>
  <c r="D62" i="29"/>
  <c r="D72" i="2"/>
  <c r="D95" i="29"/>
  <c r="D14" i="29"/>
  <c r="D23" i="29"/>
  <c r="D89" i="2"/>
  <c r="D90" i="2" s="1"/>
  <c r="D90" i="29"/>
  <c r="D91" i="29" s="1"/>
  <c r="D92" i="29"/>
  <c r="D97" i="29"/>
  <c r="D99" i="29" s="1"/>
  <c r="D103" i="29" s="1"/>
  <c r="E6" i="29"/>
  <c r="E14" i="29" s="1"/>
  <c r="D24" i="29" l="1"/>
  <c r="D63" i="29" s="1"/>
  <c r="D85" i="2"/>
  <c r="D92" i="2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23" i="2" l="1"/>
  <c r="D62" i="2"/>
  <c r="D14" i="2"/>
  <c r="D95" i="2"/>
  <c r="D101" i="2"/>
  <c r="D97" i="2"/>
  <c r="A67" i="2"/>
  <c r="E13" i="2"/>
  <c r="E12" i="2"/>
  <c r="E11" i="2"/>
  <c r="E10" i="2"/>
  <c r="E9" i="2"/>
  <c r="E8" i="2"/>
  <c r="E7" i="2"/>
  <c r="E6" i="2"/>
  <c r="A66" i="2"/>
  <c r="D24" i="2" l="1"/>
  <c r="E14" i="2"/>
  <c r="D99" i="2"/>
  <c r="D103" i="2" s="1"/>
  <c r="D63" i="2"/>
</calcChain>
</file>

<file path=xl/sharedStrings.xml><?xml version="1.0" encoding="utf-8"?>
<sst xmlns="http://schemas.openxmlformats.org/spreadsheetml/2006/main" count="4844" uniqueCount="168">
  <si>
    <t>Version:</t>
  </si>
  <si>
    <t>TOTAL</t>
  </si>
  <si>
    <t>TOTAL TUITION AND OUT-OF-STATE FEES</t>
  </si>
  <si>
    <t>CCPF TUITION AND FEES</t>
  </si>
  <si>
    <t>GLC</t>
  </si>
  <si>
    <t>ALL FUNDS</t>
  </si>
  <si>
    <t>SUBTOTAL IN-STATE TUITION</t>
  </si>
  <si>
    <t>SUBTOTAL OUT-OF-STATE FEES</t>
  </si>
  <si>
    <t>from Accounts by GL:</t>
  </si>
  <si>
    <t>TOTAL CCPF STUDENT TUITION AND OUT-OF-STATE FEES</t>
  </si>
  <si>
    <t>OTHER TUITION AND FEES</t>
  </si>
  <si>
    <t>Full Cost of Instruction (Repeat Course Fee) - EPI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</si>
  <si>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</si>
  <si>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</si>
  <si>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</si>
  <si>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</si>
  <si>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</si>
  <si>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</si>
  <si>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</si>
  <si>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</si>
  <si>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40110</t>
  </si>
  <si>
    <t>PSV</t>
  </si>
  <si>
    <t>40120</t>
  </si>
  <si>
    <t>PSAV</t>
  </si>
  <si>
    <t>COLL. PREP</t>
  </si>
  <si>
    <t>40150</t>
  </si>
  <si>
    <t>EPI</t>
  </si>
  <si>
    <t>VOC PREP</t>
  </si>
  <si>
    <t>ABE &amp; SEC</t>
  </si>
  <si>
    <t>OUT-OF-STATE</t>
  </si>
  <si>
    <t>40310</t>
  </si>
  <si>
    <t>40320</t>
  </si>
  <si>
    <t>40350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</si>
  <si>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</si>
  <si>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</si>
  <si>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</si>
  <si>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</si>
  <si>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</si>
  <si>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</si>
  <si>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</si>
  <si>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</si>
  <si>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Tuition-Advanced &amp; Professional - Baccalaureate</t>
  </si>
  <si>
    <t>40101</t>
  </si>
  <si>
    <t>Tuition-Advanced &amp; Professional</t>
  </si>
  <si>
    <t>Tuition-Postsecondary Vocational</t>
  </si>
  <si>
    <t>Tuition-Postsecondary Adult Vocational</t>
  </si>
  <si>
    <t>40130</t>
  </si>
  <si>
    <t>Tuition-Developmental Education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</si>
  <si>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</si>
  <si>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</si>
  <si>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</si>
  <si>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</si>
  <si>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</si>
  <si>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</si>
  <si>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Out-of-state Fees-Advanced &amp; Professional - Baccalaureate</t>
  </si>
  <si>
    <t>40301</t>
  </si>
  <si>
    <t>Out-of-state Fees-Advanced &amp; Professional</t>
  </si>
  <si>
    <t>Out-of-state Fees-Postsecondary Vocational</t>
  </si>
  <si>
    <t>Out-of-state Fees-Postsecondary. Adult Vocational</t>
  </si>
  <si>
    <t>40330</t>
  </si>
  <si>
    <t>Out-of-state Fees-Developmental Education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</si>
  <si>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</si>
  <si>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</si>
  <si>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</si>
  <si>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</si>
  <si>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</si>
  <si>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</si>
  <si>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</si>
  <si>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</si>
  <si>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</si>
  <si>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</si>
  <si>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</si>
  <si>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</si>
  <si>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</si>
  <si>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</si>
  <si>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</si>
  <si>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</si>
  <si>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</si>
  <si>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</si>
  <si>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</si>
  <si>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</si>
  <si>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</si>
  <si>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</si>
  <si>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</si>
  <si>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</si>
  <si>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</si>
  <si>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</si>
  <si>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</si>
  <si>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</si>
  <si>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</si>
  <si>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</si>
  <si>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</si>
  <si>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</si>
  <si>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</si>
  <si>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</si>
  <si>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</si>
  <si>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</si>
  <si>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</si>
  <si>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</si>
  <si>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</si>
  <si>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</si>
  <si>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</si>
  <si>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</si>
  <si>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</si>
  <si>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</si>
  <si>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</si>
  <si>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</si>
  <si>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</si>
  <si>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</si>
  <si>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</si>
  <si>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</si>
  <si>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</si>
  <si>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</si>
  <si>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</si>
  <si>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</si>
  <si>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</si>
  <si>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</si>
  <si>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</si>
  <si>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</si>
  <si>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</si>
  <si>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</si>
  <si>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</si>
  <si>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</si>
  <si>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</si>
  <si>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</si>
  <si>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</si>
  <si>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</si>
  <si>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</si>
  <si>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</si>
  <si>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</si>
  <si>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</si>
  <si>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</si>
  <si>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</si>
  <si>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FLORIDA COLLEGE SYSTEM - ALL COLLEGES</t>
  </si>
  <si>
    <t>2016.v03</t>
  </si>
  <si>
    <t xml:space="preserve">2015-2016 FEES </t>
  </si>
  <si>
    <t>EASTERN FLORIDA STATE COLLEGE</t>
  </si>
  <si>
    <t>2016.v02</t>
  </si>
  <si>
    <t>40266</t>
  </si>
  <si>
    <t>BROWARD COLLEGE</t>
  </si>
  <si>
    <t>COLLEGE OF CENTRAL FLORIDA</t>
  </si>
  <si>
    <t>CHIPOLA COLLEGE</t>
  </si>
  <si>
    <t>DAYTONA STATE COLLEGE</t>
  </si>
  <si>
    <t>2016.v03a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</si>
  <si>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</si>
  <si>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</si>
  <si>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</si>
  <si>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</si>
  <si>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</si>
  <si>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</si>
  <si>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</si>
  <si>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Non-Fundable State FTE Enrollments Revenue Control</t>
  </si>
  <si>
    <t>40200</t>
  </si>
  <si>
    <t>LAKE-SUMTER STATE COLLEGE</t>
  </si>
  <si>
    <t>STATE COLLEGE OF FLORIDA, MANATEE-SARASOTA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</si>
  <si>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</si>
  <si>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</si>
  <si>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</si>
  <si>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</si>
  <si>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</si>
  <si>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</si>
  <si>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</si>
  <si>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SANTA FE COLLEGE</t>
  </si>
  <si>
    <t>SEMINOLE STATE COLLEGE OF FLORIDA</t>
  </si>
  <si>
    <t>SOUTH FLORIDA STATE COLLEGE</t>
  </si>
  <si>
    <t>TALLAHASSEE COMMUNITY COLLEGE</t>
  </si>
  <si>
    <t>MIAMI DADE COLLEGE</t>
  </si>
  <si>
    <t>ST. PETERSBURG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</si>
</sst>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263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3" fillId="35" borderId="55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56" applyNumberFormat="0" applyFill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54" applyNumberFormat="0" applyAlignment="0" applyProtection="0"/>
    <xf numFmtId="0" fontId="21" fillId="21" borderId="54" applyNumberFormat="0" applyAlignment="0" applyProtection="0"/>
    <xf numFmtId="0" fontId="22" fillId="0" borderId="59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</cellStyleXfs>
  <cellXfs count="139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5" fillId="15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44" fontId="7" fillId="0" borderId="11" xfId="1" applyFont="1" applyFill="1" applyBorder="1" applyAlignment="1"/>
    <xf numFmtId="44" fontId="7" fillId="0" borderId="12" xfId="1" applyFont="1" applyFill="1" applyBorder="1" applyAlignment="1"/>
    <xf numFmtId="164" fontId="7" fillId="0" borderId="0" xfId="0" applyNumberFormat="1" applyFont="1" applyFill="1" applyAlignment="1"/>
    <xf numFmtId="0" fontId="7" fillId="0" borderId="13" xfId="0" applyNumberFormat="1" applyFont="1" applyFill="1" applyBorder="1" applyAlignment="1"/>
    <xf numFmtId="0" fontId="5" fillId="15" borderId="14" xfId="0" applyNumberFormat="1" applyFont="1" applyFill="1" applyBorder="1" applyAlignment="1">
      <alignment horizontal="left" indent="2"/>
    </xf>
    <xf numFmtId="0" fontId="7" fillId="15" borderId="15" xfId="0" applyNumberFormat="1" applyFont="1" applyFill="1" applyBorder="1" applyAlignment="1"/>
    <xf numFmtId="0" fontId="7" fillId="15" borderId="16" xfId="0" applyNumberFormat="1" applyFont="1" applyFill="1" applyBorder="1" applyAlignment="1">
      <alignment horizontal="center"/>
    </xf>
    <xf numFmtId="44" fontId="7" fillId="15" borderId="16" xfId="1" applyFont="1" applyFill="1" applyBorder="1" applyAlignment="1"/>
    <xf numFmtId="0" fontId="7" fillId="0" borderId="17" xfId="0" applyNumberFormat="1" applyFont="1" applyFill="1" applyBorder="1" applyAlignment="1"/>
    <xf numFmtId="0" fontId="7" fillId="0" borderId="18" xfId="0" applyNumberFormat="1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44" fontId="7" fillId="0" borderId="19" xfId="1" applyFont="1" applyFill="1" applyBorder="1" applyAlignment="1"/>
    <xf numFmtId="164" fontId="7" fillId="0" borderId="20" xfId="0" applyNumberFormat="1" applyFont="1" applyFill="1" applyBorder="1" applyAlignment="1"/>
    <xf numFmtId="164" fontId="7" fillId="0" borderId="21" xfId="0" applyNumberFormat="1" applyFont="1" applyFill="1" applyBorder="1" applyAlignment="1"/>
    <xf numFmtId="164" fontId="7" fillId="15" borderId="1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/>
    <xf numFmtId="44" fontId="7" fillId="0" borderId="22" xfId="1" applyFont="1" applyFill="1" applyBorder="1" applyAlignment="1"/>
    <xf numFmtId="0" fontId="7" fillId="0" borderId="23" xfId="2" applyNumberFormat="1" applyFont="1" applyBorder="1" applyAlignment="1"/>
    <xf numFmtId="164" fontId="7" fillId="0" borderId="2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26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/>
    <xf numFmtId="164" fontId="7" fillId="0" borderId="27" xfId="0" applyNumberFormat="1" applyFont="1" applyFill="1" applyBorder="1" applyAlignment="1"/>
    <xf numFmtId="0" fontId="5" fillId="0" borderId="28" xfId="0" applyNumberFormat="1" applyFont="1" applyFill="1" applyBorder="1" applyAlignment="1">
      <alignment horizontal="left"/>
    </xf>
    <xf numFmtId="0" fontId="5" fillId="0" borderId="29" xfId="0" applyNumberFormat="1" applyFont="1" applyFill="1" applyBorder="1" applyAlignment="1">
      <alignment horizontal="left"/>
    </xf>
    <xf numFmtId="0" fontId="5" fillId="0" borderId="30" xfId="0" applyNumberFormat="1" applyFont="1" applyFill="1" applyBorder="1" applyAlignment="1">
      <alignment horizontal="left"/>
    </xf>
    <xf numFmtId="0" fontId="5" fillId="0" borderId="31" xfId="0" applyNumberFormat="1" applyFont="1" applyFill="1" applyBorder="1" applyAlignment="1">
      <alignment horizontal="left"/>
    </xf>
    <xf numFmtId="0" fontId="7" fillId="0" borderId="31" xfId="0" applyNumberFormat="1" applyFont="1" applyFill="1" applyBorder="1" applyAlignment="1">
      <alignment horizontal="center"/>
    </xf>
    <xf numFmtId="44" fontId="7" fillId="0" borderId="32" xfId="1" applyFont="1" applyFill="1" applyBorder="1" applyAlignment="1"/>
    <xf numFmtId="4" fontId="7" fillId="0" borderId="26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7" fillId="0" borderId="23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/>
    <xf numFmtId="4" fontId="5" fillId="0" borderId="26" xfId="0" applyNumberFormat="1" applyFont="1" applyFill="1" applyBorder="1" applyAlignment="1"/>
    <xf numFmtId="0" fontId="5" fillId="0" borderId="30" xfId="0" applyNumberFormat="1" applyFont="1" applyFill="1" applyBorder="1" applyAlignment="1"/>
    <xf numFmtId="0" fontId="5" fillId="0" borderId="31" xfId="0" applyNumberFormat="1" applyFont="1" applyFill="1" applyBorder="1" applyAlignment="1"/>
    <xf numFmtId="0" fontId="5" fillId="0" borderId="34" xfId="0" applyNumberFormat="1" applyFont="1" applyFill="1" applyBorder="1" applyAlignment="1"/>
    <xf numFmtId="0" fontId="5" fillId="0" borderId="35" xfId="0" applyNumberFormat="1" applyFont="1" applyFill="1" applyBorder="1" applyAlignment="1"/>
    <xf numFmtId="0" fontId="7" fillId="0" borderId="3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36" xfId="0" applyNumberFormat="1" applyFont="1" applyFill="1" applyBorder="1" applyAlignment="1">
      <alignment horizontal="left"/>
    </xf>
    <xf numFmtId="0" fontId="3" fillId="0" borderId="37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38" xfId="1" applyFont="1" applyFill="1" applyBorder="1" applyAlignment="1"/>
    <xf numFmtId="3" fontId="5" fillId="0" borderId="39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164" fontId="3" fillId="0" borderId="40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3" fillId="0" borderId="42" xfId="0" applyFont="1" applyFill="1" applyBorder="1"/>
    <xf numFmtId="0" fontId="3" fillId="0" borderId="43" xfId="0" applyFont="1" applyFill="1" applyBorder="1" applyAlignment="1">
      <alignment horizontal="center"/>
    </xf>
    <xf numFmtId="44" fontId="7" fillId="0" borderId="44" xfId="1" applyFont="1" applyFill="1" applyBorder="1" applyAlignment="1"/>
    <xf numFmtId="3" fontId="5" fillId="0" borderId="45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left"/>
    </xf>
    <xf numFmtId="0" fontId="3" fillId="0" borderId="47" xfId="0" applyFont="1" applyFill="1" applyBorder="1"/>
    <xf numFmtId="0" fontId="3" fillId="0" borderId="48" xfId="0" applyFont="1" applyFill="1" applyBorder="1" applyAlignment="1">
      <alignment horizontal="center"/>
    </xf>
    <xf numFmtId="44" fontId="7" fillId="0" borderId="49" xfId="1" applyFont="1" applyFill="1" applyBorder="1" applyAlignment="1"/>
    <xf numFmtId="0" fontId="3" fillId="0" borderId="39" xfId="0" applyFont="1" applyFill="1" applyBorder="1"/>
    <xf numFmtId="164" fontId="3" fillId="0" borderId="38" xfId="0" applyNumberFormat="1" applyFont="1" applyFill="1" applyBorder="1"/>
    <xf numFmtId="0" fontId="2" fillId="0" borderId="39" xfId="0" applyFont="1" applyFill="1" applyBorder="1"/>
    <xf numFmtId="0" fontId="6" fillId="0" borderId="23" xfId="0" applyFont="1" applyFill="1" applyBorder="1"/>
    <xf numFmtId="0" fontId="6" fillId="0" borderId="0" xfId="0" applyFont="1" applyFill="1" applyBorder="1" applyAlignment="1">
      <alignment horizontal="center"/>
    </xf>
    <xf numFmtId="44" fontId="6" fillId="0" borderId="40" xfId="1" applyFont="1" applyFill="1" applyBorder="1"/>
    <xf numFmtId="0" fontId="3" fillId="0" borderId="2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52" xfId="0" applyFont="1" applyBorder="1"/>
    <xf numFmtId="0" fontId="3" fillId="0" borderId="4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3" xfId="0" applyFont="1" applyBorder="1"/>
    <xf numFmtId="0" fontId="3" fillId="0" borderId="23" xfId="0" applyFont="1" applyBorder="1"/>
    <xf numFmtId="44" fontId="7" fillId="15" borderId="63" xfId="1" applyFont="1" applyFill="1" applyBorder="1" applyAlignment="1"/>
    <xf numFmtId="0" fontId="5" fillId="0" borderId="25" xfId="0" applyNumberFormat="1" applyFont="1" applyFill="1" applyBorder="1" applyAlignment="1">
      <alignment horizontal="center"/>
    </xf>
    <xf numFmtId="164" fontId="3" fillId="0" borderId="26" xfId="0" applyNumberFormat="1" applyFont="1" applyBorder="1"/>
    <xf numFmtId="44" fontId="3" fillId="0" borderId="0" xfId="0" applyNumberFormat="1" applyFont="1"/>
    <xf numFmtId="49" fontId="7" fillId="0" borderId="11" xfId="0" applyNumberFormat="1" applyFont="1" applyFill="1" applyBorder="1" applyAlignment="1">
      <alignment horizontal="center"/>
    </xf>
    <xf numFmtId="44" fontId="7" fillId="0" borderId="11" xfId="70" applyFont="1" applyFill="1" applyBorder="1" applyAlignment="1"/>
    <xf numFmtId="44" fontId="7" fillId="0" borderId="12" xfId="70" applyFont="1" applyFill="1" applyBorder="1" applyAlignment="1"/>
    <xf numFmtId="44" fontId="7" fillId="15" borderId="16" xfId="70" applyFont="1" applyFill="1" applyBorder="1" applyAlignment="1"/>
    <xf numFmtId="49" fontId="7" fillId="0" borderId="19" xfId="0" applyNumberFormat="1" applyFont="1" applyFill="1" applyBorder="1" applyAlignment="1">
      <alignment horizontal="center"/>
    </xf>
    <xf numFmtId="44" fontId="7" fillId="0" borderId="19" xfId="70" applyFont="1" applyFill="1" applyBorder="1" applyAlignment="1"/>
    <xf numFmtId="44" fontId="7" fillId="0" borderId="22" xfId="70" applyFont="1" applyFill="1" applyBorder="1" applyAlignment="1"/>
    <xf numFmtId="0" fontId="7" fillId="0" borderId="6" xfId="2" applyNumberFormat="1" applyFont="1" applyBorder="1" applyAlignment="1"/>
    <xf numFmtId="0" fontId="7" fillId="0" borderId="29" xfId="0" applyNumberFormat="1" applyFont="1" applyFill="1" applyBorder="1" applyAlignment="1">
      <alignment horizontal="center"/>
    </xf>
    <xf numFmtId="44" fontId="7" fillId="0" borderId="64" xfId="70" applyFont="1" applyFill="1" applyBorder="1" applyAlignment="1"/>
    <xf numFmtId="44" fontId="7" fillId="0" borderId="32" xfId="70" applyFont="1" applyFill="1" applyBorder="1" applyAlignment="1"/>
    <xf numFmtId="0" fontId="5" fillId="0" borderId="35" xfId="0" applyNumberFormat="1" applyFont="1" applyFill="1" applyBorder="1" applyAlignment="1">
      <alignment horizontal="left"/>
    </xf>
    <xf numFmtId="44" fontId="7" fillId="0" borderId="65" xfId="70" applyFont="1" applyFill="1" applyBorder="1" applyAlignment="1"/>
    <xf numFmtId="44" fontId="7" fillId="0" borderId="38" xfId="70" applyFont="1" applyFill="1" applyBorder="1" applyAlignment="1"/>
    <xf numFmtId="44" fontId="7" fillId="0" borderId="44" xfId="70" applyFont="1" applyFill="1" applyBorder="1" applyAlignment="1"/>
    <xf numFmtId="44" fontId="7" fillId="0" borderId="49" xfId="70" applyFont="1" applyFill="1" applyBorder="1" applyAlignment="1"/>
    <xf numFmtId="44" fontId="6" fillId="0" borderId="40" xfId="70" applyFont="1" applyFill="1" applyBorder="1"/>
    <xf numFmtId="44" fontId="7" fillId="0" borderId="64" xfId="1" applyFont="1" applyFill="1" applyBorder="1" applyAlignment="1"/>
    <xf numFmtId="44" fontId="7" fillId="0" borderId="65" xfId="1" applyFont="1" applyFill="1" applyBorder="1" applyAlignment="1"/>
    <xf numFmtId="0" fontId="5" fillId="15" borderId="2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"/>
    </xf>
    <xf numFmtId="0" fontId="5" fillId="0" borderId="36" xfId="0" applyNumberFormat="1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5" fillId="0" borderId="4" xfId="0" applyNumberFormat="1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0" xfId="0" applyFont="1" applyBorder="1" applyAlignment="1"/>
    <xf numFmtId="0" fontId="2" fillId="0" borderId="25" xfId="0" applyFont="1" applyBorder="1" applyAlignment="1"/>
    <xf numFmtId="0" fontId="2" fillId="0" borderId="0" xfId="0" applyFont="1" applyFill="1" applyBorder="1" applyAlignment="1"/>
  </cellXfs>
  <cellStyles count="1263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2015-16%20AFR%20Summaries/Consolidated%2015-16%20ACCOUNTS%20BY%20GL%20-%20PENDING%20APPROVAL%20-%2010.18.16%20TD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5-2016/College%20AFRs/Valencia/AFR%20Workbook%202016%20Valencia%20RESUBMITTED%20REVIEW%209.19.16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 AGL"/>
      <sheetName val="EASTERNFL"/>
      <sheetName val="BROWARD"/>
      <sheetName val="CENTRALFL"/>
      <sheetName val="CHIPOLA"/>
      <sheetName val="DAYTONA"/>
      <sheetName val="FLORIDASW"/>
      <sheetName val="FSCJ"/>
      <sheetName val="FLKEYS"/>
      <sheetName val="GULFCOAST"/>
      <sheetName val="HILLSBOROUGH"/>
      <sheetName val="INDIANRIVER"/>
      <sheetName val="GATEWAY"/>
      <sheetName val="LAKESUMTER"/>
      <sheetName val="SCFMANATEE"/>
      <sheetName val="MIAMIDADE"/>
      <sheetName val="NORTHFL"/>
      <sheetName val="NORTHWESTFL"/>
      <sheetName val="PALMBEACH"/>
      <sheetName val="PASCOHERNANDO"/>
      <sheetName val="PENSACOLA"/>
      <sheetName val="POLK"/>
      <sheetName val="STJOHNS"/>
      <sheetName val="STPETE"/>
      <sheetName val="SANTAFE"/>
      <sheetName val="SEMINOLE"/>
      <sheetName val=" SOUTHFL"/>
      <sheetName val="TALLAHASSEE"/>
      <sheetName val="VALENCIA"/>
    </sheetNames>
    <sheetDataSet>
      <sheetData sheetId="0">
        <row r="191">
          <cell r="M191">
            <v>799668202.02999997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2016.v02</v>
          </cell>
        </row>
        <row r="5">
          <cell r="C5" t="str">
            <v>VALENCIA COLLEGE</v>
          </cell>
        </row>
      </sheetData>
      <sheetData sheetId="3"/>
      <sheetData sheetId="4">
        <row r="173">
          <cell r="B173">
            <v>0</v>
          </cell>
          <cell r="C173">
            <v>0</v>
          </cell>
        </row>
        <row r="174">
          <cell r="B174" t="str">
            <v>Tuition-Advanced &amp; Professional - Baccalaureate</v>
          </cell>
          <cell r="C174" t="str">
            <v>40101</v>
          </cell>
          <cell r="D174">
            <v>432239.11</v>
          </cell>
          <cell r="E174">
            <v>0</v>
          </cell>
          <cell r="M174">
            <v>432239.11</v>
          </cell>
        </row>
        <row r="175">
          <cell r="B175" t="str">
            <v>Tuition-Advanced &amp; Professional</v>
          </cell>
          <cell r="C175" t="str">
            <v>40110</v>
          </cell>
          <cell r="D175">
            <v>49045719.170000002</v>
          </cell>
          <cell r="E175">
            <v>0</v>
          </cell>
          <cell r="M175">
            <v>49045719.170000002</v>
          </cell>
        </row>
        <row r="176">
          <cell r="B176" t="str">
            <v>Tuition-Postsecondary Vocational</v>
          </cell>
          <cell r="C176" t="str">
            <v>40120</v>
          </cell>
          <cell r="D176">
            <v>17738184.66</v>
          </cell>
          <cell r="M176">
            <v>17738184.66</v>
          </cell>
        </row>
        <row r="177">
          <cell r="B177" t="str">
            <v>Tuition-Postsecondary Adult Vocational</v>
          </cell>
          <cell r="C177" t="str">
            <v>40130</v>
          </cell>
          <cell r="D177">
            <v>566548.68000000005</v>
          </cell>
          <cell r="M177">
            <v>566548.68000000005</v>
          </cell>
        </row>
        <row r="178">
          <cell r="B178" t="str">
            <v>Tuition-Developmental Education</v>
          </cell>
          <cell r="C178" t="str">
            <v>40150</v>
          </cell>
          <cell r="D178">
            <v>2731912.83</v>
          </cell>
          <cell r="M178">
            <v>2731912.83</v>
          </cell>
        </row>
        <row r="179">
          <cell r="B179" t="str">
            <v>Tuition-EPI</v>
          </cell>
          <cell r="C179" t="str">
            <v>40160</v>
          </cell>
          <cell r="D179">
            <v>199375.92</v>
          </cell>
          <cell r="M179">
            <v>199375.92</v>
          </cell>
        </row>
        <row r="180">
          <cell r="B180" t="str">
            <v>Tuition-Vocational Preparatory</v>
          </cell>
          <cell r="C180" t="str">
            <v>40180</v>
          </cell>
          <cell r="D180">
            <v>0</v>
          </cell>
          <cell r="M180">
            <v>0</v>
          </cell>
        </row>
        <row r="181">
          <cell r="B181" t="str">
            <v>Tuition-Adult General Education (ABE) &amp; Secondary</v>
          </cell>
          <cell r="C181" t="str">
            <v>40190</v>
          </cell>
          <cell r="D181">
            <v>0</v>
          </cell>
          <cell r="M181">
            <v>0</v>
          </cell>
        </row>
        <row r="182">
          <cell r="B182" t="str">
            <v>Out-of-state Fees-Advanced &amp; Professional - Baccalaureate</v>
          </cell>
          <cell r="C182" t="str">
            <v>40301</v>
          </cell>
          <cell r="D182">
            <v>18174.419999999998</v>
          </cell>
          <cell r="E182">
            <v>0</v>
          </cell>
          <cell r="M182">
            <v>18174.419999999998</v>
          </cell>
        </row>
        <row r="183">
          <cell r="B183" t="str">
            <v>Out-of-state Fees-Advanced &amp; Professional</v>
          </cell>
          <cell r="C183" t="str">
            <v>40310</v>
          </cell>
          <cell r="D183">
            <v>8303204.5300000003</v>
          </cell>
          <cell r="E183">
            <v>0</v>
          </cell>
          <cell r="M183">
            <v>8303204.5300000003</v>
          </cell>
        </row>
        <row r="184">
          <cell r="B184" t="str">
            <v>Out-of-state Fees-Postsecondary Vocational</v>
          </cell>
          <cell r="C184" t="str">
            <v>40320</v>
          </cell>
          <cell r="D184">
            <v>2276730.63</v>
          </cell>
          <cell r="M184">
            <v>2276730.63</v>
          </cell>
        </row>
        <row r="185">
          <cell r="B185" t="str">
            <v>Out-of-state Fees-Postsecondary. Adult Vocational</v>
          </cell>
          <cell r="C185" t="str">
            <v>40330</v>
          </cell>
          <cell r="D185">
            <v>64747.88</v>
          </cell>
          <cell r="M185">
            <v>64747.88</v>
          </cell>
        </row>
        <row r="186">
          <cell r="B186" t="str">
            <v>Out-of-state Fees-Developmental Education</v>
          </cell>
          <cell r="C186" t="str">
            <v>40350</v>
          </cell>
          <cell r="D186">
            <v>908227.43</v>
          </cell>
          <cell r="M186">
            <v>908227.43</v>
          </cell>
        </row>
        <row r="187">
          <cell r="B187" t="str">
            <v>Out-of-state Fees-EPI &amp; Alternative Certification Curriculum</v>
          </cell>
          <cell r="C187" t="str">
            <v>40360</v>
          </cell>
          <cell r="D187">
            <v>9914.7999999999993</v>
          </cell>
          <cell r="M187">
            <v>9914.7999999999993</v>
          </cell>
        </row>
        <row r="188">
          <cell r="B188" t="str">
            <v>Out-of-state Fees-Vocational Preparatory</v>
          </cell>
          <cell r="C188" t="str">
            <v>40380</v>
          </cell>
          <cell r="D188">
            <v>0</v>
          </cell>
          <cell r="M188">
            <v>0</v>
          </cell>
        </row>
        <row r="189">
          <cell r="D189">
            <v>0</v>
          </cell>
          <cell r="M189">
            <v>0</v>
          </cell>
        </row>
        <row r="191">
          <cell r="M191">
            <v>82294980.060000002</v>
          </cell>
        </row>
        <row r="193">
          <cell r="B193" t="str">
            <v>Non-Fundable State FTE Enrollments Revenue Control</v>
          </cell>
          <cell r="C193" t="str">
            <v>40200</v>
          </cell>
        </row>
        <row r="194">
          <cell r="B194" t="str">
            <v>Tuition - Lifelong Learning</v>
          </cell>
          <cell r="C194" t="str">
            <v>40210</v>
          </cell>
          <cell r="M194">
            <v>0</v>
          </cell>
        </row>
        <row r="195">
          <cell r="B195" t="str">
            <v>Tuition - Continuing Workforce Fees</v>
          </cell>
          <cell r="C195" t="str">
            <v>40240</v>
          </cell>
          <cell r="M195">
            <v>4399948.82</v>
          </cell>
        </row>
        <row r="196">
          <cell r="B196" t="str">
            <v>Refunded Tuition - Continuing Workforce Fees</v>
          </cell>
          <cell r="C196" t="str">
            <v>40249</v>
          </cell>
          <cell r="M196">
            <v>0</v>
          </cell>
        </row>
        <row r="197">
          <cell r="B197" t="str">
            <v>Out-of-state - Lifelong Learning</v>
          </cell>
          <cell r="C197" t="str">
            <v>40250</v>
          </cell>
          <cell r="M197">
            <v>0</v>
          </cell>
        </row>
        <row r="198">
          <cell r="B198" t="str">
            <v>Full Cost of Instruction (Repeat Course Fee)</v>
          </cell>
          <cell r="C198" t="str">
            <v>40260</v>
          </cell>
          <cell r="M198">
            <v>1624621.74</v>
          </cell>
        </row>
        <row r="199">
          <cell r="B199" t="str">
            <v>Full Cost of Instruction (Repeat Course Fee) - A &amp; P</v>
          </cell>
          <cell r="M199">
            <v>0</v>
          </cell>
        </row>
        <row r="200">
          <cell r="B200" t="str">
            <v>Full Cost of Instruction (Repeat Course Fee) - PSV</v>
          </cell>
          <cell r="M200">
            <v>0</v>
          </cell>
        </row>
        <row r="201">
          <cell r="B201" t="str">
            <v>Full Cost of Instruction (Repeat Course Fee) - Baccalaureate</v>
          </cell>
          <cell r="C201" t="str">
            <v>40263</v>
          </cell>
          <cell r="M201">
            <v>0</v>
          </cell>
        </row>
        <row r="202">
          <cell r="B202" t="str">
            <v>Full Cost of Instruction (Repeat Course Fee) - PSAV</v>
          </cell>
          <cell r="M202">
            <v>0</v>
          </cell>
        </row>
        <row r="203">
          <cell r="B203" t="str">
            <v>Full Cost of Instruction (Repeat Course Fee) - Dev. Ed.</v>
          </cell>
          <cell r="M203">
            <v>0</v>
          </cell>
        </row>
        <row r="204">
          <cell r="B204" t="str">
            <v>Full Cost of Instruction (Repeat Course Fee) - EPI</v>
          </cell>
          <cell r="C204" t="str">
            <v>40266</v>
          </cell>
          <cell r="M204">
            <v>0</v>
          </cell>
        </row>
        <row r="205">
          <cell r="B205" t="str">
            <v>Refunded Tuition-Full Cost of Instruction (Repeat Course Fee)</v>
          </cell>
          <cell r="C205" t="str">
            <v>40269</v>
          </cell>
          <cell r="M205">
            <v>0</v>
          </cell>
        </row>
        <row r="206">
          <cell r="B206" t="str">
            <v>Tuition - Self-supporting</v>
          </cell>
          <cell r="C206" t="str">
            <v>40270</v>
          </cell>
          <cell r="M206">
            <v>0</v>
          </cell>
        </row>
        <row r="207">
          <cell r="B207" t="str">
            <v>Laboratory Fees</v>
          </cell>
          <cell r="C207" t="str">
            <v>40400</v>
          </cell>
          <cell r="M207">
            <v>4386680</v>
          </cell>
        </row>
        <row r="208">
          <cell r="B208" t="str">
            <v>Distance Learning Course User Fee</v>
          </cell>
          <cell r="C208" t="str">
            <v>40450</v>
          </cell>
          <cell r="M208">
            <v>0</v>
          </cell>
        </row>
        <row r="209">
          <cell r="B209" t="str">
            <v>Application Fees</v>
          </cell>
          <cell r="C209" t="str">
            <v>40500</v>
          </cell>
          <cell r="M209">
            <v>1338455</v>
          </cell>
        </row>
        <row r="210">
          <cell r="B210" t="str">
            <v>Graduation Fees</v>
          </cell>
          <cell r="C210" t="str">
            <v>40600</v>
          </cell>
          <cell r="M210">
            <v>1864</v>
          </cell>
        </row>
        <row r="211">
          <cell r="B211" t="str">
            <v>Transcripts Fees</v>
          </cell>
          <cell r="C211" t="str">
            <v>40700</v>
          </cell>
          <cell r="M211">
            <v>170294</v>
          </cell>
        </row>
        <row r="212">
          <cell r="B212" t="str">
            <v>Financial Aid Fund Fees</v>
          </cell>
          <cell r="C212" t="str">
            <v>40800</v>
          </cell>
          <cell r="M212">
            <v>3863927.6399999997</v>
          </cell>
        </row>
        <row r="213">
          <cell r="B213" t="str">
            <v>Student Activities &amp; Service Fees</v>
          </cell>
          <cell r="C213" t="str">
            <v>40850</v>
          </cell>
          <cell r="M213">
            <v>6015950.9100000001</v>
          </cell>
        </row>
        <row r="214">
          <cell r="B214" t="str">
            <v>Student Activities &amp; Service Fees - Baccalaureate</v>
          </cell>
          <cell r="C214" t="str">
            <v>40854</v>
          </cell>
          <cell r="M214">
            <v>33292.629999999997</v>
          </cell>
        </row>
        <row r="215">
          <cell r="B215" t="str">
            <v>CIF - A &amp; P, PSV, EPI, College Prep</v>
          </cell>
          <cell r="C215" t="str">
            <v>40860</v>
          </cell>
          <cell r="M215">
            <v>5689465.3999999994</v>
          </cell>
        </row>
        <row r="216">
          <cell r="B216" t="str">
            <v>CIF - PSAV</v>
          </cell>
          <cell r="C216" t="str">
            <v>40861</v>
          </cell>
          <cell r="M216">
            <v>27398.639999999999</v>
          </cell>
        </row>
        <row r="217">
          <cell r="B217" t="str">
            <v>CIF - Baccalaureate</v>
          </cell>
          <cell r="C217" t="str">
            <v>40864</v>
          </cell>
          <cell r="M217">
            <v>28179.9</v>
          </cell>
        </row>
        <row r="218">
          <cell r="B218" t="str">
            <v>Technology Fee</v>
          </cell>
          <cell r="C218" t="str">
            <v>40870</v>
          </cell>
          <cell r="M218">
            <v>3894560.4299999997</v>
          </cell>
        </row>
        <row r="219">
          <cell r="B219" t="str">
            <v>Other Student Fees</v>
          </cell>
          <cell r="C219" t="str">
            <v>40900</v>
          </cell>
          <cell r="M219">
            <v>167459.26</v>
          </cell>
        </row>
        <row r="220">
          <cell r="B220" t="str">
            <v>Late Fees</v>
          </cell>
          <cell r="C220" t="str">
            <v>40910</v>
          </cell>
          <cell r="M220">
            <v>1248700</v>
          </cell>
        </row>
        <row r="221">
          <cell r="B221" t="str">
            <v>Testing Fees</v>
          </cell>
          <cell r="C221" t="str">
            <v>40920</v>
          </cell>
          <cell r="M221">
            <v>365055.15</v>
          </cell>
        </row>
        <row r="222">
          <cell r="B222" t="str">
            <v>Student Insurance Fees</v>
          </cell>
          <cell r="C222" t="str">
            <v>40930</v>
          </cell>
          <cell r="M222">
            <v>0</v>
          </cell>
        </row>
        <row r="223">
          <cell r="B223" t="str">
            <v>Safety &amp; Security Fees</v>
          </cell>
          <cell r="C223" t="str">
            <v>40940</v>
          </cell>
          <cell r="M223">
            <v>0</v>
          </cell>
        </row>
        <row r="224">
          <cell r="B224" t="str">
            <v>Picture Identification Card Fees</v>
          </cell>
          <cell r="C224" t="str">
            <v>40950</v>
          </cell>
          <cell r="M224">
            <v>0</v>
          </cell>
        </row>
        <row r="225">
          <cell r="B225" t="str">
            <v>Parking Fees</v>
          </cell>
          <cell r="C225" t="str">
            <v>40960</v>
          </cell>
          <cell r="M225">
            <v>0</v>
          </cell>
        </row>
        <row r="226">
          <cell r="B226" t="str">
            <v>Library Fees</v>
          </cell>
          <cell r="C226" t="str">
            <v>40970</v>
          </cell>
          <cell r="M226">
            <v>0</v>
          </cell>
        </row>
        <row r="227">
          <cell r="B227" t="str">
            <v>Contract Course Fees</v>
          </cell>
          <cell r="C227" t="str">
            <v>40990</v>
          </cell>
          <cell r="M227">
            <v>1445740.54</v>
          </cell>
        </row>
        <row r="228">
          <cell r="M2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6" width="10" style="1" bestFit="1" customWidth="1"/>
    <col min="7" max="16384" width="9.140625" style="1"/>
  </cols>
  <sheetData>
    <row r="1" spans="1:16" ht="15.75">
      <c r="A1" s="133" t="s">
        <v>133</v>
      </c>
      <c r="B1" s="133"/>
      <c r="C1" s="133"/>
      <c r="D1" s="133"/>
      <c r="E1" s="133"/>
    </row>
    <row r="2" spans="1:16" ht="13.5" thickBot="1">
      <c r="A2" s="132"/>
      <c r="B2" s="132"/>
      <c r="C2" s="132"/>
      <c r="D2" s="2" t="s">
        <v>0</v>
      </c>
      <c r="E2" s="3" t="s">
        <v>134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4" t="s">
        <v>42</v>
      </c>
      <c r="D6" s="15">
        <f>SUM(EASTERNFL:VALENCIA!D6)</f>
        <v>54566269.110000014</v>
      </c>
      <c r="E6" s="16">
        <f t="shared" ref="E6:E13" si="0">D6+D15</f>
        <v>56617417.130000018</v>
      </c>
      <c r="F6" s="5"/>
    </row>
    <row r="7" spans="1:16">
      <c r="A7" s="12" t="s">
        <v>43</v>
      </c>
      <c r="B7" s="13"/>
      <c r="C7" s="14" t="s">
        <v>20</v>
      </c>
      <c r="D7" s="15">
        <f>SUM(EASTERNFL:VALENCIA!D7)</f>
        <v>392033698.84999996</v>
      </c>
      <c r="E7" s="16">
        <f t="shared" si="0"/>
        <v>452933986.92999995</v>
      </c>
      <c r="F7" s="5"/>
    </row>
    <row r="8" spans="1:16">
      <c r="A8" s="12" t="s">
        <v>44</v>
      </c>
      <c r="B8" s="13"/>
      <c r="C8" s="14" t="s">
        <v>22</v>
      </c>
      <c r="D8" s="15">
        <f>SUM(EASTERNFL:VALENCIA!D8)</f>
        <v>219064473.36000004</v>
      </c>
      <c r="E8" s="16">
        <f t="shared" si="0"/>
        <v>231103168.27000004</v>
      </c>
      <c r="F8" s="5"/>
    </row>
    <row r="9" spans="1:16">
      <c r="A9" s="12" t="s">
        <v>45</v>
      </c>
      <c r="B9" s="13"/>
      <c r="C9" s="14" t="s">
        <v>46</v>
      </c>
      <c r="D9" s="15">
        <f>SUM(EASTERNFL:VALENCIA!D9)</f>
        <v>19118593.799999997</v>
      </c>
      <c r="E9" s="16">
        <f t="shared" si="0"/>
        <v>20569859.329999998</v>
      </c>
      <c r="F9" s="5"/>
    </row>
    <row r="10" spans="1:16">
      <c r="A10" s="12" t="s">
        <v>47</v>
      </c>
      <c r="B10" s="13"/>
      <c r="C10" s="14" t="s">
        <v>25</v>
      </c>
      <c r="D10" s="15">
        <f>SUM(EASTERNFL:VALENCIA!D10)</f>
        <v>27250814.149999999</v>
      </c>
      <c r="E10" s="16">
        <f t="shared" si="0"/>
        <v>35699157.780000001</v>
      </c>
      <c r="F10" s="5"/>
    </row>
    <row r="11" spans="1:16">
      <c r="A11" s="12" t="s">
        <v>48</v>
      </c>
      <c r="B11" s="13"/>
      <c r="C11" s="14" t="s">
        <v>49</v>
      </c>
      <c r="D11" s="15">
        <f>SUM(EASTERNFL:VALENCIA!D11)</f>
        <v>1306891.8499999999</v>
      </c>
      <c r="E11" s="16">
        <f t="shared" si="0"/>
        <v>1355267.5099999998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f>SUM(EASTERNFL:VALENCIA!D12)</f>
        <v>-5.8800000000000026</v>
      </c>
      <c r="E12" s="16">
        <f t="shared" si="0"/>
        <v>-5.8800000000000026</v>
      </c>
      <c r="F12" s="5"/>
    </row>
    <row r="13" spans="1:16" ht="13.5" thickBot="1">
      <c r="A13" s="12" t="s">
        <v>52</v>
      </c>
      <c r="B13" s="18"/>
      <c r="C13" s="14" t="s">
        <v>53</v>
      </c>
      <c r="D13" s="15">
        <f>SUM(EASTERNFL:VALENCIA!D13)</f>
        <v>884839.1</v>
      </c>
      <c r="E13" s="16">
        <f t="shared" si="0"/>
        <v>1389350.96</v>
      </c>
      <c r="F13" s="5"/>
    </row>
    <row r="14" spans="1:16" ht="13.5" thickBot="1">
      <c r="A14" s="19" t="s">
        <v>6</v>
      </c>
      <c r="B14" s="20"/>
      <c r="C14" s="21"/>
      <c r="D14" s="22">
        <f>SUM(D6:D13)</f>
        <v>714225574.34000003</v>
      </c>
      <c r="E14" s="22">
        <f>SUM(E6:E13)</f>
        <v>799668202.02999997</v>
      </c>
      <c r="F14" s="5"/>
    </row>
    <row r="15" spans="1:16">
      <c r="A15" s="23" t="s">
        <v>54</v>
      </c>
      <c r="B15" s="24"/>
      <c r="C15" s="25" t="s">
        <v>55</v>
      </c>
      <c r="D15" s="26">
        <f>SUM(EASTERNFL:VALENCIA!D15)</f>
        <v>2051148.02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f>SUM(EASTERNFL:VALENCIA!D16)</f>
        <v>60900288.080000013</v>
      </c>
      <c r="E16" s="27"/>
      <c r="F16" s="5"/>
    </row>
    <row r="17" spans="1:8">
      <c r="A17" s="23" t="s">
        <v>57</v>
      </c>
      <c r="B17" s="13"/>
      <c r="C17" s="25" t="s">
        <v>31</v>
      </c>
      <c r="D17" s="26">
        <f>SUM(EASTERNFL:VALENCIA!D17)</f>
        <v>12038694.91</v>
      </c>
      <c r="E17" s="27"/>
      <c r="F17" s="5"/>
    </row>
    <row r="18" spans="1:8">
      <c r="A18" s="23" t="s">
        <v>58</v>
      </c>
      <c r="B18" s="13"/>
      <c r="C18" s="25" t="s">
        <v>59</v>
      </c>
      <c r="D18" s="26">
        <f>SUM(EASTERNFL:VALENCIA!D18)</f>
        <v>1451265.53</v>
      </c>
      <c r="E18" s="27"/>
      <c r="F18" s="5"/>
    </row>
    <row r="19" spans="1:8">
      <c r="A19" s="23" t="s">
        <v>60</v>
      </c>
      <c r="B19" s="13"/>
      <c r="C19" s="25" t="s">
        <v>32</v>
      </c>
      <c r="D19" s="26">
        <f>SUM(EASTERNFL:VALENCIA!D19)</f>
        <v>8448343.6300000008</v>
      </c>
      <c r="E19" s="27"/>
      <c r="F19" s="5"/>
    </row>
    <row r="20" spans="1:8">
      <c r="A20" s="23" t="s">
        <v>61</v>
      </c>
      <c r="B20" s="13"/>
      <c r="C20" s="25" t="s">
        <v>62</v>
      </c>
      <c r="D20" s="26">
        <f>SUM(EASTERNFL:VALENCIA!D20)</f>
        <v>48375.66</v>
      </c>
      <c r="E20" s="27"/>
      <c r="F20" s="5"/>
    </row>
    <row r="21" spans="1:8">
      <c r="A21" s="23" t="s">
        <v>63</v>
      </c>
      <c r="B21" s="13"/>
      <c r="C21" s="25" t="s">
        <v>64</v>
      </c>
      <c r="D21" s="26">
        <f>SUM(EASTERNFL:VALENCIA!D21)</f>
        <v>0</v>
      </c>
      <c r="E21" s="27"/>
      <c r="F21" s="5"/>
    </row>
    <row r="22" spans="1:8" ht="13.5" thickBot="1">
      <c r="A22" s="23" t="s">
        <v>65</v>
      </c>
      <c r="B22" s="18"/>
      <c r="C22" s="25" t="s">
        <v>66</v>
      </c>
      <c r="D22" s="26">
        <f>SUM(EASTERNFL:VALENCIA!D22)</f>
        <v>504511.86</v>
      </c>
      <c r="E22" s="28"/>
      <c r="F22" s="5"/>
    </row>
    <row r="23" spans="1:8" ht="13.5" thickBot="1">
      <c r="A23" s="19" t="s">
        <v>7</v>
      </c>
      <c r="B23" s="20"/>
      <c r="C23" s="21"/>
      <c r="D23" s="22">
        <f>SUM(D15:D22)</f>
        <v>85442627.690000013</v>
      </c>
      <c r="E23" s="29" t="s">
        <v>8</v>
      </c>
      <c r="F23" s="5"/>
    </row>
    <row r="24" spans="1:8" ht="13.5" thickBot="1">
      <c r="A24" s="19" t="s">
        <v>9</v>
      </c>
      <c r="B24" s="20"/>
      <c r="C24" s="21"/>
      <c r="D24" s="22">
        <f>D23+D14</f>
        <v>799668202.03000009</v>
      </c>
      <c r="E24" s="22">
        <f>'[3]FCS AGL'!$M$191</f>
        <v>799668202.02999997</v>
      </c>
      <c r="F24" s="5"/>
      <c r="G24" s="104"/>
      <c r="H24" s="104"/>
    </row>
    <row r="25" spans="1:8">
      <c r="A25" s="30"/>
      <c r="B25" s="31"/>
      <c r="C25" s="32"/>
      <c r="D25" s="33"/>
      <c r="E25" s="28"/>
      <c r="F25" s="5"/>
    </row>
    <row r="26" spans="1:8">
      <c r="A26" s="9" t="s">
        <v>10</v>
      </c>
      <c r="B26" s="31"/>
      <c r="C26" s="32"/>
      <c r="D26" s="33"/>
      <c r="E26" s="27"/>
      <c r="F26" s="5"/>
    </row>
    <row r="27" spans="1:8">
      <c r="A27" s="12" t="s">
        <v>67</v>
      </c>
      <c r="B27" s="13"/>
      <c r="C27" s="14" t="s">
        <v>68</v>
      </c>
      <c r="D27" s="34">
        <f>SUM(EASTERNFL:VALENCIA!D27)</f>
        <v>4021077.11</v>
      </c>
      <c r="E27" s="27"/>
      <c r="F27" s="35"/>
    </row>
    <row r="28" spans="1:8">
      <c r="A28" s="12" t="s">
        <v>69</v>
      </c>
      <c r="B28" s="13"/>
      <c r="C28" s="14" t="s">
        <v>70</v>
      </c>
      <c r="D28" s="34">
        <f>SUM(EASTERNFL:VALENCIA!D28)</f>
        <v>20814526.129999999</v>
      </c>
      <c r="E28" s="27"/>
      <c r="F28" s="35"/>
    </row>
    <row r="29" spans="1:8">
      <c r="A29" s="12" t="s">
        <v>71</v>
      </c>
      <c r="B29" s="13"/>
      <c r="C29" s="14" t="s">
        <v>72</v>
      </c>
      <c r="D29" s="34">
        <f>SUM(EASTERNFL:VALENCIA!D29)</f>
        <v>-13883.36</v>
      </c>
      <c r="E29" s="27"/>
      <c r="F29" s="35"/>
    </row>
    <row r="30" spans="1:8">
      <c r="A30" s="12" t="s">
        <v>73</v>
      </c>
      <c r="B30" s="13"/>
      <c r="C30" s="14" t="s">
        <v>74</v>
      </c>
      <c r="D30" s="34">
        <f>SUM(EASTERNFL:VALENCIA!D30)</f>
        <v>164087.16</v>
      </c>
      <c r="E30" s="28"/>
      <c r="F30" s="35"/>
    </row>
    <row r="31" spans="1:8">
      <c r="A31" s="12" t="s">
        <v>75</v>
      </c>
      <c r="B31" s="13"/>
      <c r="C31" s="14" t="s">
        <v>76</v>
      </c>
      <c r="D31" s="34">
        <f>SUM(EASTERNFL:VALENCIA!D31)</f>
        <v>1838733.68</v>
      </c>
      <c r="E31" s="28"/>
      <c r="F31" s="35"/>
    </row>
    <row r="32" spans="1:8">
      <c r="A32" s="12" t="s">
        <v>77</v>
      </c>
      <c r="B32" s="13"/>
      <c r="C32" s="14" t="s">
        <v>78</v>
      </c>
      <c r="D32" s="34">
        <f>SUM(EASTERNFL:VALENCIA!D32)</f>
        <v>3314439.79</v>
      </c>
      <c r="E32" s="28"/>
      <c r="F32" s="35"/>
    </row>
    <row r="33" spans="1:6">
      <c r="A33" s="12" t="s">
        <v>79</v>
      </c>
      <c r="B33" s="13"/>
      <c r="C33" s="14">
        <v>40262</v>
      </c>
      <c r="D33" s="34">
        <f>SUM(EASTERNFL:VALENCIA!D33)</f>
        <v>123908.39</v>
      </c>
      <c r="E33" s="28"/>
      <c r="F33" s="35"/>
    </row>
    <row r="34" spans="1:6">
      <c r="A34" s="12" t="s">
        <v>80</v>
      </c>
      <c r="B34" s="13"/>
      <c r="C34" s="14" t="s">
        <v>81</v>
      </c>
      <c r="D34" s="34">
        <f>SUM(EASTERNFL:VALENCIA!D34)</f>
        <v>81117.039999999994</v>
      </c>
      <c r="E34" s="28"/>
      <c r="F34" s="35"/>
    </row>
    <row r="35" spans="1:6">
      <c r="A35" s="12" t="s">
        <v>82</v>
      </c>
      <c r="B35" s="13"/>
      <c r="C35" s="14" t="s">
        <v>83</v>
      </c>
      <c r="D35" s="34">
        <f>SUM(EASTERNFL:VALENCIA!D35)</f>
        <v>0</v>
      </c>
      <c r="E35" s="28"/>
      <c r="F35" s="35"/>
    </row>
    <row r="36" spans="1:6">
      <c r="A36" s="12" t="s">
        <v>84</v>
      </c>
      <c r="B36" s="13"/>
      <c r="C36" s="14">
        <v>40265</v>
      </c>
      <c r="D36" s="34">
        <f>SUM(EASTERNFL:VALENCIA!D36)</f>
        <v>150605.35</v>
      </c>
      <c r="E36" s="28"/>
      <c r="F36" s="35"/>
    </row>
    <row r="37" spans="1:6">
      <c r="A37" s="12" t="s">
        <v>11</v>
      </c>
      <c r="B37" s="13"/>
      <c r="C37" s="14">
        <v>40266</v>
      </c>
      <c r="D37" s="34">
        <f>SUM(EASTERNFL:VALENCIA!D37)</f>
        <v>0</v>
      </c>
      <c r="E37" s="28"/>
      <c r="F37" s="35"/>
    </row>
    <row r="38" spans="1:6">
      <c r="A38" s="12" t="s">
        <v>85</v>
      </c>
      <c r="B38" s="13"/>
      <c r="C38" s="14" t="s">
        <v>86</v>
      </c>
      <c r="D38" s="34">
        <f>SUM(EASTERNFL:VALENCIA!D38)</f>
        <v>0</v>
      </c>
      <c r="E38" s="28"/>
      <c r="F38" s="35"/>
    </row>
    <row r="39" spans="1:6">
      <c r="A39" s="12" t="s">
        <v>87</v>
      </c>
      <c r="B39" s="13"/>
      <c r="C39" s="14" t="s">
        <v>88</v>
      </c>
      <c r="D39" s="34">
        <f>SUM(EASTERNFL:VALENCIA!D39)</f>
        <v>6415886.3700000001</v>
      </c>
      <c r="E39" s="28"/>
      <c r="F39" s="35"/>
    </row>
    <row r="40" spans="1:6">
      <c r="A40" s="12" t="s">
        <v>89</v>
      </c>
      <c r="B40" s="13"/>
      <c r="C40" s="14" t="s">
        <v>90</v>
      </c>
      <c r="D40" s="34">
        <f>SUM(EASTERNFL:VALENCIA!D40)</f>
        <v>44042933.290000007</v>
      </c>
      <c r="E40" s="28"/>
      <c r="F40" s="35"/>
    </row>
    <row r="41" spans="1:6">
      <c r="A41" s="12" t="s">
        <v>91</v>
      </c>
      <c r="B41" s="13"/>
      <c r="C41" s="14" t="s">
        <v>92</v>
      </c>
      <c r="D41" s="34">
        <f>SUM(EASTERNFL:VALENCIA!D41)</f>
        <v>21293772.370000001</v>
      </c>
      <c r="E41" s="28"/>
      <c r="F41" s="35"/>
    </row>
    <row r="42" spans="1:6">
      <c r="A42" s="12" t="s">
        <v>93</v>
      </c>
      <c r="B42" s="13"/>
      <c r="C42" s="14" t="s">
        <v>94</v>
      </c>
      <c r="D42" s="34">
        <f>SUM(EASTERNFL:VALENCIA!D42)</f>
        <v>6534317.5599999996</v>
      </c>
      <c r="E42" s="28"/>
      <c r="F42" s="35"/>
    </row>
    <row r="43" spans="1:6">
      <c r="A43" s="12" t="s">
        <v>95</v>
      </c>
      <c r="B43" s="13"/>
      <c r="C43" s="14" t="s">
        <v>96</v>
      </c>
      <c r="D43" s="34">
        <f>SUM(EASTERNFL:VALENCIA!D43)</f>
        <v>497410.79000000004</v>
      </c>
      <c r="E43" s="28"/>
      <c r="F43" s="35"/>
    </row>
    <row r="44" spans="1:6">
      <c r="A44" s="12" t="s">
        <v>97</v>
      </c>
      <c r="B44" s="13"/>
      <c r="C44" s="14" t="s">
        <v>98</v>
      </c>
      <c r="D44" s="34">
        <f>SUM(EASTERNFL:VALENCIA!D44)</f>
        <v>1296947.6200000001</v>
      </c>
      <c r="E44" s="28"/>
      <c r="F44" s="35"/>
    </row>
    <row r="45" spans="1:6">
      <c r="A45" s="12" t="s">
        <v>99</v>
      </c>
      <c r="B45" s="13"/>
      <c r="C45" s="14" t="s">
        <v>100</v>
      </c>
      <c r="D45" s="34">
        <f>SUM(EASTERNFL:VALENCIA!D45)</f>
        <v>40387884.520000018</v>
      </c>
      <c r="E45" s="28"/>
      <c r="F45" s="35"/>
    </row>
    <row r="46" spans="1:6">
      <c r="A46" s="12" t="s">
        <v>101</v>
      </c>
      <c r="B46" s="13"/>
      <c r="C46" s="14" t="s">
        <v>102</v>
      </c>
      <c r="D46" s="34">
        <f>SUM(EASTERNFL:VALENCIA!D46)</f>
        <v>58906934.760000005</v>
      </c>
      <c r="E46" s="28"/>
      <c r="F46" s="35"/>
    </row>
    <row r="47" spans="1:6">
      <c r="A47" s="12" t="s">
        <v>103</v>
      </c>
      <c r="B47" s="13"/>
      <c r="C47" s="14" t="s">
        <v>104</v>
      </c>
      <c r="D47" s="34">
        <f>SUM(EASTERNFL:VALENCIA!D47)</f>
        <v>3480348.7699999996</v>
      </c>
      <c r="E47" s="28"/>
      <c r="F47" s="35"/>
    </row>
    <row r="48" spans="1:6">
      <c r="A48" s="12" t="s">
        <v>105</v>
      </c>
      <c r="B48" s="13"/>
      <c r="C48" s="14" t="s">
        <v>106</v>
      </c>
      <c r="D48" s="34">
        <f>SUM(EASTERNFL:VALENCIA!D48)</f>
        <v>96476163.900000006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f>SUM(EASTERNFL:VALENCIA!D49)</f>
        <v>848017.26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f>SUM(EASTERNFL:VALENCIA!D50)</f>
        <v>5632913.0500000007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f>SUM(EASTERNFL:VALENCIA!D51)</f>
        <v>39283379.250000007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f>SUM(EASTERNFL:VALENCIA!D52)</f>
        <v>8820076.5099999998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f>SUM(EASTERNFL:VALENCIA!D53)</f>
        <v>2513576.8499999996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f>SUM(EASTERNFL:VALENCIA!D54)</f>
        <v>3814899.7399999998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f>SUM(EASTERNFL:VALENCIA!D55)</f>
        <v>288695.58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f>SUM(EASTERNFL:VALENCIA!D56)</f>
        <v>49.5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f>SUM(EASTERNFL:VALENCIA!D57)</f>
        <v>1204212.1499999999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f>SUM(EASTERNFL:VALENCIA!D58)</f>
        <v>9926102.8399999999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f>SUM(EASTERNFL:VALENCIA!D59)</f>
        <v>25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f>SUM(EASTERNFL:VALENCIA!D60)</f>
        <v>4235952.97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f>SUM(EASTERNFL:VALENCIA!D61)</f>
        <v>-859412.31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385535699.63000005</v>
      </c>
      <c r="E62" s="28"/>
    </row>
    <row r="63" spans="1:6" ht="13.5" thickBot="1">
      <c r="A63" s="19" t="s">
        <v>13</v>
      </c>
      <c r="B63" s="20"/>
      <c r="C63" s="21"/>
      <c r="D63" s="22">
        <f>D24+D62</f>
        <v>1185203901.6600001</v>
      </c>
      <c r="E63" s="36"/>
    </row>
    <row r="64" spans="1:6">
      <c r="A64" s="5"/>
      <c r="B64" s="5"/>
      <c r="C64" s="37"/>
      <c r="D64" s="38"/>
      <c r="E64" s="38"/>
    </row>
    <row r="65" spans="1:16">
      <c r="A65" s="5"/>
      <c r="B65" s="5"/>
      <c r="C65" s="37"/>
      <c r="D65" s="38"/>
      <c r="E65" s="38"/>
    </row>
    <row r="66" spans="1:16">
      <c r="A66" s="136" t="str">
        <f>A1</f>
        <v>FLORIDA COLLEGE SYSTEM - ALL COLLEGES</v>
      </c>
      <c r="B66" s="136"/>
      <c r="C66" s="136"/>
      <c r="D66" s="136"/>
      <c r="E66" s="39"/>
    </row>
    <row r="67" spans="1:16" ht="13.5" thickBot="1">
      <c r="A67" s="137" t="str">
        <f>+A3</f>
        <v xml:space="preserve">2015-2016 FEES </v>
      </c>
      <c r="B67" s="137"/>
      <c r="C67" s="137"/>
      <c r="D67" s="137"/>
      <c r="E67" s="39"/>
    </row>
    <row r="68" spans="1:16">
      <c r="A68" s="40" t="s">
        <v>14</v>
      </c>
      <c r="B68" s="10"/>
      <c r="C68" s="41"/>
      <c r="D68" s="42"/>
      <c r="E68" s="38"/>
    </row>
    <row r="69" spans="1:16">
      <c r="A69" s="43"/>
      <c r="B69" s="31"/>
      <c r="C69" s="41"/>
      <c r="D69" s="44"/>
      <c r="E69" s="38"/>
    </row>
    <row r="70" spans="1:16" ht="13.5" thickBot="1">
      <c r="A70" s="40" t="s">
        <v>15</v>
      </c>
      <c r="B70" s="31"/>
      <c r="C70" s="41" t="s">
        <v>16</v>
      </c>
      <c r="D70" s="102" t="s">
        <v>17</v>
      </c>
      <c r="E70" s="103"/>
    </row>
    <row r="71" spans="1:16">
      <c r="A71" s="45" t="s">
        <v>18</v>
      </c>
      <c r="B71" s="46" t="s">
        <v>19</v>
      </c>
      <c r="C71" s="113" t="s">
        <v>20</v>
      </c>
      <c r="D71" s="114">
        <f>SUM(EASTERNFL:VALENCIA!D71)</f>
        <v>446603602.95999992</v>
      </c>
      <c r="E71" s="38"/>
    </row>
    <row r="72" spans="1:16">
      <c r="A72" s="47" t="s">
        <v>18</v>
      </c>
      <c r="B72" s="48" t="s">
        <v>21</v>
      </c>
      <c r="C72" s="49" t="s">
        <v>22</v>
      </c>
      <c r="D72" s="115">
        <f>SUM(EASTERNFL:VALENCIA!D72)</f>
        <v>219064473.36000004</v>
      </c>
      <c r="E72" s="38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47" t="s">
        <v>18</v>
      </c>
      <c r="B73" s="48" t="s">
        <v>23</v>
      </c>
      <c r="C73" s="49">
        <v>40130</v>
      </c>
      <c r="D73" s="115">
        <f>SUM(EASTERNFL:VALENCIA!D73)</f>
        <v>18925573.809999999</v>
      </c>
      <c r="E73" s="38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47" t="s">
        <v>18</v>
      </c>
      <c r="B74" s="48" t="s">
        <v>24</v>
      </c>
      <c r="C74" s="49" t="s">
        <v>25</v>
      </c>
      <c r="D74" s="115">
        <f>SUM(EASTERNFL:VALENCIA!D74)</f>
        <v>27250814.149999999</v>
      </c>
      <c r="E74" s="38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>
      <c r="A75" s="47" t="s">
        <v>18</v>
      </c>
      <c r="B75" s="48" t="s">
        <v>26</v>
      </c>
      <c r="C75" s="49">
        <v>40160</v>
      </c>
      <c r="D75" s="115">
        <f>SUM(EASTERNFL:VALENCIA!D75)</f>
        <v>1306891.8499999999</v>
      </c>
      <c r="E75" s="38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>
      <c r="A76" s="47" t="s">
        <v>18</v>
      </c>
      <c r="B76" s="48" t="s">
        <v>27</v>
      </c>
      <c r="C76" s="49">
        <v>40180</v>
      </c>
      <c r="D76" s="115">
        <f>SUM(EASTERNFL:VALENCIA!D76)</f>
        <v>-5.8800000000000026</v>
      </c>
      <c r="E76" s="38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>
      <c r="A77" s="47" t="s">
        <v>18</v>
      </c>
      <c r="B77" s="48" t="s">
        <v>28</v>
      </c>
      <c r="C77" s="49">
        <v>40190</v>
      </c>
      <c r="D77" s="115">
        <f>SUM(EASTERNFL:VALENCIA!D77)</f>
        <v>858268.29</v>
      </c>
      <c r="E77" s="38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47" t="s">
        <v>29</v>
      </c>
      <c r="B78" s="48" t="s">
        <v>19</v>
      </c>
      <c r="C78" s="49" t="s">
        <v>30</v>
      </c>
      <c r="D78" s="115">
        <f>SUM(EASTERNFL:VALENCIA!D78)</f>
        <v>62951436.100000009</v>
      </c>
      <c r="E78" s="38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47" t="s">
        <v>29</v>
      </c>
      <c r="B79" s="48" t="s">
        <v>21</v>
      </c>
      <c r="C79" s="49" t="s">
        <v>31</v>
      </c>
      <c r="D79" s="115">
        <f>SUM(EASTERNFL:VALENCIA!D79)</f>
        <v>12018585.91</v>
      </c>
      <c r="E79" s="38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47" t="s">
        <v>29</v>
      </c>
      <c r="B80" s="48" t="s">
        <v>23</v>
      </c>
      <c r="C80" s="49">
        <v>40330</v>
      </c>
      <c r="D80" s="115">
        <f>SUM(EASTERNFL:VALENCIA!D80)</f>
        <v>1450869.53</v>
      </c>
      <c r="E80" s="38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47" t="s">
        <v>29</v>
      </c>
      <c r="B81" s="48" t="s">
        <v>24</v>
      </c>
      <c r="C81" s="49" t="s">
        <v>32</v>
      </c>
      <c r="D81" s="115">
        <f>SUM(EASTERNFL:VALENCIA!D81)</f>
        <v>8448343.6300000008</v>
      </c>
      <c r="E81" s="3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47" t="s">
        <v>29</v>
      </c>
      <c r="B82" s="116" t="s">
        <v>26</v>
      </c>
      <c r="C82" s="49">
        <v>40360</v>
      </c>
      <c r="D82" s="115">
        <f>SUM(EASTERNFL:VALENCIA!D82)</f>
        <v>48375.66</v>
      </c>
      <c r="E82" s="38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47" t="s">
        <v>29</v>
      </c>
      <c r="B83" s="116" t="s">
        <v>27</v>
      </c>
      <c r="C83" s="49">
        <v>40380</v>
      </c>
      <c r="D83" s="115">
        <f>SUM(EASTERNFL:VALENCIA!D83)</f>
        <v>0</v>
      </c>
      <c r="E83" s="38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3.5" thickBot="1">
      <c r="A84" s="47" t="s">
        <v>29</v>
      </c>
      <c r="B84" s="116" t="s">
        <v>28</v>
      </c>
      <c r="C84" s="49">
        <v>40390</v>
      </c>
      <c r="D84" s="115">
        <f>SUM(EASTERNFL:VALENCIA!D84)</f>
        <v>504511.86</v>
      </c>
      <c r="E84" s="38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3.5" thickBot="1">
      <c r="A85" s="19" t="s">
        <v>33</v>
      </c>
      <c r="B85" s="20"/>
      <c r="C85" s="21"/>
      <c r="D85" s="101">
        <f>SUM(D71:D84)</f>
        <v>799431741.22999978</v>
      </c>
      <c r="E85" s="38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1"/>
      <c r="B86" s="52"/>
      <c r="C86" s="53"/>
      <c r="D86" s="54"/>
      <c r="E86" s="38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5" t="s">
        <v>34</v>
      </c>
      <c r="B87" s="52"/>
      <c r="C87" s="53"/>
      <c r="D87" s="54"/>
      <c r="E87" s="38"/>
    </row>
    <row r="88" spans="1:16">
      <c r="A88" s="56" t="s">
        <v>18</v>
      </c>
      <c r="B88" s="57" t="s">
        <v>19</v>
      </c>
      <c r="C88" s="49">
        <v>40110</v>
      </c>
      <c r="D88" s="50">
        <f>SUM(EASTERNFL:VALENCIA!D88)</f>
        <v>-3635</v>
      </c>
      <c r="E88" s="38"/>
    </row>
    <row r="89" spans="1:16" ht="13.5" thickBot="1">
      <c r="A89" s="58" t="s">
        <v>29</v>
      </c>
      <c r="B89" s="59" t="s">
        <v>19</v>
      </c>
      <c r="C89" s="60">
        <v>40310</v>
      </c>
      <c r="D89" s="50">
        <f>SUM(EASTERNFL:VALENCIA!D89)</f>
        <v>0</v>
      </c>
      <c r="E89" s="38"/>
    </row>
    <row r="90" spans="1:16" ht="13.5" thickBot="1">
      <c r="A90" s="19" t="s">
        <v>35</v>
      </c>
      <c r="B90" s="20"/>
      <c r="C90" s="21"/>
      <c r="D90" s="22">
        <f>SUM(D88:D89)</f>
        <v>-3635</v>
      </c>
      <c r="E90" s="38"/>
    </row>
    <row r="91" spans="1:16" ht="13.5" thickBot="1">
      <c r="A91" s="43"/>
      <c r="B91" s="52"/>
      <c r="C91" s="53"/>
      <c r="D91" s="54"/>
      <c r="E91" s="38"/>
    </row>
    <row r="92" spans="1:16" ht="13.5" thickBot="1">
      <c r="A92" s="19" t="s">
        <v>36</v>
      </c>
      <c r="B92" s="20"/>
      <c r="C92" s="21"/>
      <c r="D92" s="22">
        <f>+D85+D90</f>
        <v>799428106.22999978</v>
      </c>
      <c r="E92" s="38"/>
    </row>
    <row r="93" spans="1:16" ht="13.5" thickBot="1">
      <c r="A93" s="61"/>
      <c r="B93" s="61"/>
      <c r="C93" s="62"/>
      <c r="D93" s="63"/>
      <c r="E93" s="39"/>
    </row>
    <row r="94" spans="1:16" ht="13.5" thickBot="1">
      <c r="A94" s="126" t="s">
        <v>37</v>
      </c>
      <c r="B94" s="127"/>
      <c r="C94" s="64"/>
      <c r="D94" s="65"/>
      <c r="E94" s="38"/>
    </row>
    <row r="95" spans="1:16">
      <c r="A95" s="66" t="s">
        <v>18</v>
      </c>
      <c r="B95" s="67"/>
      <c r="C95" s="68"/>
      <c r="D95" s="69">
        <f>SUM(D6:D13)</f>
        <v>714225574.34000003</v>
      </c>
      <c r="E95" s="38"/>
    </row>
    <row r="96" spans="1:16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85442627.690000013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799668202.03000009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39283379.250000007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838951581.28000009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3" max="4" man="1"/>
  </rowBreaks>
  <ignoredErrors>
    <ignoredError sqref="C71:C84 C6:C32 C34:C35 C37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136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1304990.93</v>
      </c>
      <c r="E6" s="107">
        <v>1316403.5</v>
      </c>
      <c r="F6" s="5"/>
    </row>
    <row r="7" spans="1:16">
      <c r="A7" s="12" t="s">
        <v>43</v>
      </c>
      <c r="B7" s="13"/>
      <c r="C7" s="105" t="s">
        <v>20</v>
      </c>
      <c r="D7" s="106">
        <v>13788393.800000001</v>
      </c>
      <c r="E7" s="107">
        <v>14711586.300000001</v>
      </c>
      <c r="F7" s="5"/>
    </row>
    <row r="8" spans="1:16">
      <c r="A8" s="12" t="s">
        <v>44</v>
      </c>
      <c r="B8" s="13"/>
      <c r="C8" s="105" t="s">
        <v>22</v>
      </c>
      <c r="D8" s="106">
        <v>4259625.74</v>
      </c>
      <c r="E8" s="107">
        <v>4639469.01</v>
      </c>
      <c r="F8" s="5"/>
    </row>
    <row r="9" spans="1:16">
      <c r="A9" s="12" t="s">
        <v>45</v>
      </c>
      <c r="B9" s="13"/>
      <c r="C9" s="105" t="s">
        <v>46</v>
      </c>
      <c r="D9" s="106">
        <v>613671.17000000004</v>
      </c>
      <c r="E9" s="107">
        <v>659043.26</v>
      </c>
      <c r="F9" s="5"/>
    </row>
    <row r="10" spans="1:16">
      <c r="A10" s="12" t="s">
        <v>47</v>
      </c>
      <c r="B10" s="13"/>
      <c r="C10" s="105" t="s">
        <v>25</v>
      </c>
      <c r="D10" s="106">
        <v>872714.08</v>
      </c>
      <c r="E10" s="107">
        <v>1041939.4099999999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20839395.719999999</v>
      </c>
      <c r="E14" s="108">
        <f>SUM(E6:E13)</f>
        <v>22368441.480000004</v>
      </c>
      <c r="F14" s="5"/>
    </row>
    <row r="15" spans="1:16">
      <c r="A15" s="23" t="s">
        <v>54</v>
      </c>
      <c r="B15" s="13"/>
      <c r="C15" s="109" t="s">
        <v>55</v>
      </c>
      <c r="D15" s="110">
        <v>11412.57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923192.5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379843.27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45372.09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169225.33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1529045.76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22368441.48</v>
      </c>
      <c r="E24" s="108">
        <v>22368441.479999997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452543.82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472196.79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9949.42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17515.060000000001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322580.15999999997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613507.25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1619710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259294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94060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159425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896272.34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1891302.65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130513.3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2703361.65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32556.48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263308.90999999997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1117888.8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375960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222070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85599.5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825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418171.68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12158611.810000001</v>
      </c>
      <c r="E62" s="28"/>
    </row>
    <row r="63" spans="1:6" ht="13.5" thickBot="1">
      <c r="A63" s="19" t="s">
        <v>13</v>
      </c>
      <c r="B63" s="20"/>
      <c r="C63" s="21"/>
      <c r="D63" s="108">
        <f>D24+D62</f>
        <v>34527053.289999999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136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15093384.73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4259625.74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613671.17000000004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872714.08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934605.07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379843.27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45372.09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169225.33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22368441.479999997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22368441.479999997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20839395.719999999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1529045.76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22368441.48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1117888.8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23486330.280000001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139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2811868.74</v>
      </c>
      <c r="E6" s="107">
        <v>3028466.14</v>
      </c>
      <c r="F6" s="5"/>
    </row>
    <row r="7" spans="1:16">
      <c r="A7" s="12" t="s">
        <v>43</v>
      </c>
      <c r="B7" s="13"/>
      <c r="C7" s="105" t="s">
        <v>20</v>
      </c>
      <c r="D7" s="106">
        <v>41580073.18</v>
      </c>
      <c r="E7" s="107">
        <v>47417093.869999997</v>
      </c>
      <c r="F7" s="5"/>
    </row>
    <row r="8" spans="1:16">
      <c r="A8" s="12" t="s">
        <v>44</v>
      </c>
      <c r="B8" s="13"/>
      <c r="C8" s="105" t="s">
        <v>22</v>
      </c>
      <c r="D8" s="106">
        <v>17796576.59</v>
      </c>
      <c r="E8" s="107">
        <v>20009667.600000001</v>
      </c>
      <c r="F8" s="5"/>
    </row>
    <row r="9" spans="1:16">
      <c r="A9" s="12" t="s">
        <v>45</v>
      </c>
      <c r="B9" s="13"/>
      <c r="C9" s="105" t="s">
        <v>46</v>
      </c>
      <c r="D9" s="106">
        <v>1028932.68</v>
      </c>
      <c r="E9" s="107">
        <v>1143800.4000000001</v>
      </c>
      <c r="F9" s="5"/>
    </row>
    <row r="10" spans="1:16">
      <c r="A10" s="12" t="s">
        <v>47</v>
      </c>
      <c r="B10" s="13"/>
      <c r="C10" s="105" t="s">
        <v>25</v>
      </c>
      <c r="D10" s="106">
        <v>5411128.6799999997</v>
      </c>
      <c r="E10" s="107">
        <v>6891183.0800000001</v>
      </c>
      <c r="F10" s="5"/>
    </row>
    <row r="11" spans="1:16">
      <c r="A11" s="12" t="s">
        <v>48</v>
      </c>
      <c r="B11" s="13"/>
      <c r="C11" s="105" t="s">
        <v>49</v>
      </c>
      <c r="D11" s="106">
        <v>146894</v>
      </c>
      <c r="E11" s="107">
        <v>149916.79999999999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68775473.870000005</v>
      </c>
      <c r="E14" s="108">
        <f>SUM(E6:E13)</f>
        <v>78640127.890000001</v>
      </c>
      <c r="F14" s="5"/>
    </row>
    <row r="15" spans="1:16">
      <c r="A15" s="23" t="s">
        <v>54</v>
      </c>
      <c r="B15" s="13"/>
      <c r="C15" s="109" t="s">
        <v>55</v>
      </c>
      <c r="D15" s="110">
        <v>216597.4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5837020.6900000004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2213091.0099999998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114867.72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1480054.4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3022.8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9864654.0200000014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78640127.890000001</v>
      </c>
      <c r="E24" s="108">
        <v>78640127.890000015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276381.59000000003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4152384.82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1182407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889356.44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990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143587.21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3972367.23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6498735.6900000004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281382.71999999997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11145109.050000001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0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471844.16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3985007.66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1730201.2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33900.980000000003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66148.399999999994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44775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2680970.23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37555549.379999995</v>
      </c>
      <c r="E62" s="28"/>
    </row>
    <row r="63" spans="1:6" ht="13.5" thickBot="1">
      <c r="A63" s="19" t="s">
        <v>13</v>
      </c>
      <c r="B63" s="20"/>
      <c r="C63" s="21"/>
      <c r="D63" s="108">
        <f>D24+D62</f>
        <v>116195677.27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139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44391941.920000002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17796576.59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1028932.68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5411128.6799999997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146894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6053618.0900000008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2213091.0099999998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114867.72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1480054.4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3022.8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78640127.890000015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78640127.890000015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68775473.870000005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9864654.0200000014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78640127.890000001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3985007.66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82625135.549999997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140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820222</v>
      </c>
      <c r="E6" s="107">
        <v>833489.8</v>
      </c>
      <c r="F6" s="5"/>
    </row>
    <row r="7" spans="1:16">
      <c r="A7" s="12" t="s">
        <v>43</v>
      </c>
      <c r="B7" s="13"/>
      <c r="C7" s="105" t="s">
        <v>20</v>
      </c>
      <c r="D7" s="106">
        <v>7133295.4199999999</v>
      </c>
      <c r="E7" s="107">
        <v>7860795.1200000001</v>
      </c>
      <c r="F7" s="5"/>
    </row>
    <row r="8" spans="1:16">
      <c r="A8" s="12" t="s">
        <v>44</v>
      </c>
      <c r="B8" s="13"/>
      <c r="C8" s="105" t="s">
        <v>22</v>
      </c>
      <c r="D8" s="106">
        <v>2345476.2400000002</v>
      </c>
      <c r="E8" s="107">
        <v>2499979.8400000003</v>
      </c>
      <c r="F8" s="5"/>
    </row>
    <row r="9" spans="1:16">
      <c r="A9" s="12" t="s">
        <v>45</v>
      </c>
      <c r="B9" s="13"/>
      <c r="C9" s="105" t="s">
        <v>46</v>
      </c>
      <c r="D9" s="106">
        <v>347295.8</v>
      </c>
      <c r="E9" s="107">
        <v>377475.2</v>
      </c>
      <c r="F9" s="5"/>
    </row>
    <row r="10" spans="1:16">
      <c r="A10" s="12" t="s">
        <v>47</v>
      </c>
      <c r="B10" s="13"/>
      <c r="C10" s="105" t="s">
        <v>25</v>
      </c>
      <c r="D10" s="106">
        <v>516842.8</v>
      </c>
      <c r="E10" s="107">
        <v>683917.2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6600</v>
      </c>
      <c r="E13" s="107">
        <v>6600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11169732.260000002</v>
      </c>
      <c r="E14" s="108">
        <f>SUM(E6:E13)</f>
        <v>12262257.159999998</v>
      </c>
      <c r="F14" s="5"/>
    </row>
    <row r="15" spans="1:16">
      <c r="A15" s="23" t="s">
        <v>54</v>
      </c>
      <c r="B15" s="13"/>
      <c r="C15" s="109" t="s">
        <v>55</v>
      </c>
      <c r="D15" s="110">
        <v>13267.8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727499.7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154503.6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30179.4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167074.4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1092524.8999999999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12262257.160000002</v>
      </c>
      <c r="E24" s="108">
        <v>12262257.160000002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166074.26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129907.2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8596.7999999999993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5731.2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480373.95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434670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111095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475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10428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638873.53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988302.12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94921.2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1694790.98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18873.759999999998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134825.32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620041.18999999994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34221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42571.25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35159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3030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5652960.7599999998</v>
      </c>
      <c r="E62" s="28"/>
    </row>
    <row r="63" spans="1:6" ht="13.5" thickBot="1">
      <c r="A63" s="19" t="s">
        <v>13</v>
      </c>
      <c r="B63" s="20"/>
      <c r="C63" s="21"/>
      <c r="D63" s="108">
        <f>D24+D62</f>
        <v>17915217.920000002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140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7953517.4199999999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2345476.2400000002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347295.8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516842.8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6600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740767.5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154503.6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30179.4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167074.4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12262257.160000002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12262257.160000002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11169732.260000002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1092524.8999999999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12262257.160000002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620041.18999999994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12882298.350000001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141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353483.29</v>
      </c>
      <c r="E6" s="107">
        <v>353836.29</v>
      </c>
      <c r="F6" s="5"/>
    </row>
    <row r="7" spans="1:16">
      <c r="A7" s="12" t="s">
        <v>43</v>
      </c>
      <c r="B7" s="13"/>
      <c r="C7" s="105" t="s">
        <v>20</v>
      </c>
      <c r="D7" s="106">
        <v>1500325.2</v>
      </c>
      <c r="E7" s="107">
        <v>1538871.4</v>
      </c>
      <c r="F7" s="5"/>
    </row>
    <row r="8" spans="1:16">
      <c r="A8" s="12" t="s">
        <v>44</v>
      </c>
      <c r="B8" s="13"/>
      <c r="C8" s="105" t="s">
        <v>22</v>
      </c>
      <c r="D8" s="106">
        <v>632060.28</v>
      </c>
      <c r="E8" s="107">
        <v>635422.53</v>
      </c>
      <c r="F8" s="5"/>
    </row>
    <row r="9" spans="1:16">
      <c r="A9" s="12" t="s">
        <v>45</v>
      </c>
      <c r="B9" s="13"/>
      <c r="C9" s="105" t="s">
        <v>46</v>
      </c>
      <c r="D9" s="106">
        <v>220108.11</v>
      </c>
      <c r="E9" s="107">
        <v>223974.47999999998</v>
      </c>
      <c r="F9" s="5"/>
    </row>
    <row r="10" spans="1:16">
      <c r="A10" s="12" t="s">
        <v>47</v>
      </c>
      <c r="B10" s="13"/>
      <c r="C10" s="105" t="s">
        <v>25</v>
      </c>
      <c r="D10" s="106">
        <v>55582.2</v>
      </c>
      <c r="E10" s="107">
        <v>56250.25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30</v>
      </c>
      <c r="E12" s="107">
        <v>30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2761589.08</v>
      </c>
      <c r="E14" s="108">
        <f>SUM(E6:E13)</f>
        <v>2808384.9499999997</v>
      </c>
      <c r="F14" s="5"/>
    </row>
    <row r="15" spans="1:16">
      <c r="A15" s="23" t="s">
        <v>54</v>
      </c>
      <c r="B15" s="13"/>
      <c r="C15" s="109" t="s">
        <v>55</v>
      </c>
      <c r="D15" s="110">
        <v>353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38546.199999999997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3362.25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3866.37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668.05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46795.87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2808384.95</v>
      </c>
      <c r="E24" s="108">
        <v>2808384.95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74450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36908.5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1749.15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2915.25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106629.5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184207.87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189618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0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257547.35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0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0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121527.55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97179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60782.5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1133514.67</v>
      </c>
      <c r="E62" s="28"/>
    </row>
    <row r="63" spans="1:6" ht="13.5" thickBot="1">
      <c r="A63" s="19" t="s">
        <v>13</v>
      </c>
      <c r="B63" s="20"/>
      <c r="C63" s="21"/>
      <c r="D63" s="108">
        <f>D24+D62</f>
        <v>3941899.62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141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1853808.49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632060.28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220108.11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55582.2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30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38899.199999999997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3362.25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3866.37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668.05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2808384.95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2808384.95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2761589.08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46795.87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2808384.95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121527.55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2929912.5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142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4" t="s">
        <v>42</v>
      </c>
      <c r="D6" s="15">
        <v>2646122.12</v>
      </c>
      <c r="E6" s="16">
        <v>2859118.2800000003</v>
      </c>
      <c r="F6" s="5"/>
    </row>
    <row r="7" spans="1:16">
      <c r="A7" s="12" t="s">
        <v>43</v>
      </c>
      <c r="B7" s="13"/>
      <c r="C7" s="14" t="s">
        <v>20</v>
      </c>
      <c r="D7" s="15">
        <v>12951029</v>
      </c>
      <c r="E7" s="16">
        <v>14625748.93</v>
      </c>
      <c r="F7" s="5"/>
    </row>
    <row r="8" spans="1:16">
      <c r="A8" s="12" t="s">
        <v>44</v>
      </c>
      <c r="B8" s="13"/>
      <c r="C8" s="14" t="s">
        <v>22</v>
      </c>
      <c r="D8" s="15">
        <v>5002058.34</v>
      </c>
      <c r="E8" s="16">
        <v>5444038.6200000001</v>
      </c>
      <c r="F8" s="5"/>
    </row>
    <row r="9" spans="1:16">
      <c r="A9" s="12" t="s">
        <v>45</v>
      </c>
      <c r="B9" s="13"/>
      <c r="C9" s="14" t="s">
        <v>46</v>
      </c>
      <c r="D9" s="15">
        <v>1308444.56</v>
      </c>
      <c r="E9" s="16">
        <v>1452419.26</v>
      </c>
      <c r="F9" s="5"/>
    </row>
    <row r="10" spans="1:16">
      <c r="A10" s="12" t="s">
        <v>47</v>
      </c>
      <c r="B10" s="13"/>
      <c r="C10" s="14" t="s">
        <v>25</v>
      </c>
      <c r="D10" s="15">
        <v>729496.65</v>
      </c>
      <c r="E10" s="16">
        <v>881064.72</v>
      </c>
      <c r="F10" s="5"/>
    </row>
    <row r="11" spans="1:16">
      <c r="A11" s="12" t="s">
        <v>48</v>
      </c>
      <c r="B11" s="13"/>
      <c r="C11" s="14" t="s">
        <v>49</v>
      </c>
      <c r="D11" s="15">
        <v>3831.72</v>
      </c>
      <c r="E11" s="16">
        <v>3831.72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96300</v>
      </c>
      <c r="E13" s="16">
        <v>96300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22737282.389999997</v>
      </c>
      <c r="E14" s="22">
        <f>SUM(E6:E13)</f>
        <v>25362521.530000001</v>
      </c>
      <c r="F14" s="5"/>
    </row>
    <row r="15" spans="1:16">
      <c r="A15" s="23" t="s">
        <v>54</v>
      </c>
      <c r="B15" s="13"/>
      <c r="C15" s="25" t="s">
        <v>55</v>
      </c>
      <c r="D15" s="26">
        <v>212996.16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1674719.93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441980.28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143974.70000000001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151568.07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2625239.14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25362521.529999997</v>
      </c>
      <c r="E24" s="22">
        <v>25362521.529999997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470619.47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-4279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214111.94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12147.06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31926.959999999999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8880.7000000000007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0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1631110.07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1582517.73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5050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63120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47243.25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1268932.6399999999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2078472.04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0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2555986.4900000002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0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0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1203188.82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1394008.85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0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412932.5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0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0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12975969.520000001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38338491.049999997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142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15597151.120000001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5002058.34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1308444.56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729496.65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3831.72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69729.19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1887716.0899999999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441980.28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143974.70000000001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151568.07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25335950.719999999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25335950.719999999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22737282.389999997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2625239.14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25362521.529999997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1203188.82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26565710.349999998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144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1549673.32</v>
      </c>
      <c r="E6" s="107">
        <v>1570544.6300000001</v>
      </c>
      <c r="F6" s="5"/>
    </row>
    <row r="7" spans="1:16">
      <c r="A7" s="12" t="s">
        <v>43</v>
      </c>
      <c r="B7" s="13"/>
      <c r="C7" s="105" t="s">
        <v>20</v>
      </c>
      <c r="D7" s="106">
        <v>17054625.59</v>
      </c>
      <c r="E7" s="107">
        <v>19797716.23</v>
      </c>
      <c r="F7" s="5"/>
    </row>
    <row r="8" spans="1:16">
      <c r="A8" s="12" t="s">
        <v>44</v>
      </c>
      <c r="B8" s="13"/>
      <c r="C8" s="105" t="s">
        <v>22</v>
      </c>
      <c r="D8" s="106">
        <v>1778706.4800000002</v>
      </c>
      <c r="E8" s="107">
        <v>1923060.2700000003</v>
      </c>
      <c r="F8" s="5"/>
    </row>
    <row r="9" spans="1:16">
      <c r="A9" s="12" t="s">
        <v>45</v>
      </c>
      <c r="B9" s="13"/>
      <c r="C9" s="105" t="s">
        <v>46</v>
      </c>
      <c r="D9" s="106">
        <v>50132.880000000005</v>
      </c>
      <c r="E9" s="107">
        <v>66122.8</v>
      </c>
      <c r="F9" s="5"/>
    </row>
    <row r="10" spans="1:16">
      <c r="A10" s="12" t="s">
        <v>47</v>
      </c>
      <c r="B10" s="13"/>
      <c r="C10" s="105" t="s">
        <v>25</v>
      </c>
      <c r="D10" s="106">
        <v>734290.68</v>
      </c>
      <c r="E10" s="107">
        <v>945972.18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21167428.949999999</v>
      </c>
      <c r="E14" s="108">
        <f>SUM(E6:E13)</f>
        <v>24303416.109999999</v>
      </c>
      <c r="F14" s="5"/>
    </row>
    <row r="15" spans="1:16">
      <c r="A15" s="23" t="s">
        <v>54</v>
      </c>
      <c r="B15" s="13"/>
      <c r="C15" s="109" t="s">
        <v>55</v>
      </c>
      <c r="D15" s="110">
        <v>20871.310000000001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2743090.64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144353.79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15989.920000000002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211681.49999999997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3135987.16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24303416.109999999</v>
      </c>
      <c r="E24" s="108">
        <v>24303416.109999999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0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595998.79999999993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4388.22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975.16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2747734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1289180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277172.77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45080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100063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1272749.3799999999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2062972.4300000002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154984.19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4203402.67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0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233575.24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1269439.0399999998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80484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33225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74564.77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9360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979220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413587.48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566403.26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16414559.409999998</v>
      </c>
      <c r="E62" s="28"/>
    </row>
    <row r="63" spans="1:6" ht="13.5" thickBot="1">
      <c r="A63" s="19" t="s">
        <v>13</v>
      </c>
      <c r="B63" s="20"/>
      <c r="C63" s="21"/>
      <c r="D63" s="108">
        <f>D24+D62</f>
        <v>40717975.519999996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144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18604298.91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1778706.4800000002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50132.880000000005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734290.68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2763961.95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144353.79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15989.920000000002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211681.49999999997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24303416.109999999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24303416.109999999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21167428.949999999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3135987.16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24303416.109999999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1269439.0399999998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25572855.149999999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145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4784461.96</v>
      </c>
      <c r="E6" s="107">
        <v>4896623.12</v>
      </c>
      <c r="F6" s="5"/>
    </row>
    <row r="7" spans="1:16">
      <c r="A7" s="12" t="s">
        <v>43</v>
      </c>
      <c r="B7" s="13"/>
      <c r="C7" s="105" t="s">
        <v>20</v>
      </c>
      <c r="D7" s="106">
        <v>26204105.739999998</v>
      </c>
      <c r="E7" s="107">
        <v>27991725.939999998</v>
      </c>
      <c r="F7" s="5"/>
    </row>
    <row r="8" spans="1:16">
      <c r="A8" s="12" t="s">
        <v>44</v>
      </c>
      <c r="B8" s="13"/>
      <c r="C8" s="105" t="s">
        <v>22</v>
      </c>
      <c r="D8" s="106">
        <v>9008160.5800000001</v>
      </c>
      <c r="E8" s="107">
        <v>9395861.8699999992</v>
      </c>
      <c r="F8" s="5"/>
    </row>
    <row r="9" spans="1:16">
      <c r="A9" s="12" t="s">
        <v>45</v>
      </c>
      <c r="B9" s="13"/>
      <c r="C9" s="105" t="s">
        <v>46</v>
      </c>
      <c r="D9" s="106">
        <v>1766663.7</v>
      </c>
      <c r="E9" s="107">
        <v>1852942.0999999999</v>
      </c>
      <c r="F9" s="5"/>
    </row>
    <row r="10" spans="1:16">
      <c r="A10" s="12" t="s">
        <v>47</v>
      </c>
      <c r="B10" s="13"/>
      <c r="C10" s="105" t="s">
        <v>25</v>
      </c>
      <c r="D10" s="106">
        <v>2064114.93</v>
      </c>
      <c r="E10" s="107">
        <v>2331912.23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186210</v>
      </c>
      <c r="E13" s="107">
        <v>186210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44013716.910000004</v>
      </c>
      <c r="E14" s="108">
        <f>SUM(E6:E13)</f>
        <v>46655275.259999998</v>
      </c>
      <c r="F14" s="5"/>
    </row>
    <row r="15" spans="1:16">
      <c r="A15" s="23" t="s">
        <v>54</v>
      </c>
      <c r="B15" s="13"/>
      <c r="C15" s="109" t="s">
        <v>55</v>
      </c>
      <c r="D15" s="110">
        <v>112161.16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1787620.2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387701.29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86278.399999999994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267797.3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2641558.3499999996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46655275.260000005</v>
      </c>
      <c r="E24" s="108">
        <v>46655275.259999998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2205597.89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38270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1701449.5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2771195.26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414542.68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2413534.3000000003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1868869.22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216309.62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4574499.1100000003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91122.85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604701.79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2322375.84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0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59640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626370.14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16819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23070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98570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20046937.200000003</v>
      </c>
      <c r="E62" s="28"/>
    </row>
    <row r="63" spans="1:6" ht="13.5" thickBot="1">
      <c r="A63" s="19" t="s">
        <v>13</v>
      </c>
      <c r="B63" s="20"/>
      <c r="C63" s="21"/>
      <c r="D63" s="108">
        <f>D24+D62</f>
        <v>66702212.460000008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145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30988567.699999999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9008160.5800000001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1766663.7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2064114.93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186210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1899781.3599999999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387701.29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86278.399999999994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267797.3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46655275.259999998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46655275.259999998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44013716.910000004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2641558.3499999996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46655275.260000005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2322375.84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48977651.100000009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146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4" t="s">
        <v>42</v>
      </c>
      <c r="D6" s="15">
        <v>0</v>
      </c>
      <c r="E6" s="16">
        <v>0</v>
      </c>
      <c r="F6" s="5"/>
    </row>
    <row r="7" spans="1:16">
      <c r="A7" s="12" t="s">
        <v>43</v>
      </c>
      <c r="B7" s="13"/>
      <c r="C7" s="14" t="s">
        <v>20</v>
      </c>
      <c r="D7" s="15">
        <v>1018061.2</v>
      </c>
      <c r="E7" s="16">
        <v>1271274.99</v>
      </c>
      <c r="F7" s="5"/>
    </row>
    <row r="8" spans="1:16">
      <c r="A8" s="12" t="s">
        <v>44</v>
      </c>
      <c r="B8" s="13"/>
      <c r="C8" s="14" t="s">
        <v>22</v>
      </c>
      <c r="D8" s="15">
        <v>402909.44</v>
      </c>
      <c r="E8" s="16">
        <v>510188</v>
      </c>
      <c r="F8" s="5"/>
    </row>
    <row r="9" spans="1:16">
      <c r="A9" s="12" t="s">
        <v>45</v>
      </c>
      <c r="B9" s="13"/>
      <c r="C9" s="14" t="s">
        <v>46</v>
      </c>
      <c r="D9" s="15">
        <v>92080.960000000006</v>
      </c>
      <c r="E9" s="16">
        <v>97737.63</v>
      </c>
      <c r="F9" s="5"/>
    </row>
    <row r="10" spans="1:16">
      <c r="A10" s="12" t="s">
        <v>47</v>
      </c>
      <c r="B10" s="13"/>
      <c r="C10" s="14" t="s">
        <v>25</v>
      </c>
      <c r="D10" s="15">
        <v>62830.02</v>
      </c>
      <c r="E10" s="16">
        <v>101321.17</v>
      </c>
      <c r="F10" s="5"/>
    </row>
    <row r="11" spans="1:16">
      <c r="A11" s="12" t="s">
        <v>48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1575881.6199999999</v>
      </c>
      <c r="E14" s="22">
        <f>SUM(E6:E13)</f>
        <v>1980521.79</v>
      </c>
      <c r="F14" s="5"/>
    </row>
    <row r="15" spans="1:16">
      <c r="A15" s="23" t="s">
        <v>54</v>
      </c>
      <c r="B15" s="13"/>
      <c r="C15" s="25" t="s">
        <v>55</v>
      </c>
      <c r="D15" s="26">
        <v>0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253213.79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107278.56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5656.67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38491.15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404640.17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1980521.7899999998</v>
      </c>
      <c r="E24" s="22">
        <v>1980521.7899999998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147907.09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58871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626528.34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-84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30450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4700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13016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103912.96999999999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150623.01999999999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0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267718.32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4886.49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0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98914.06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20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0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22255.02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0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0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-955509.28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574209.03</v>
      </c>
      <c r="E62" s="28"/>
    </row>
    <row r="63" spans="1:6" ht="13.5" thickBot="1">
      <c r="A63" s="19" t="s">
        <v>13</v>
      </c>
      <c r="B63" s="20"/>
      <c r="C63" s="21"/>
      <c r="D63" s="22">
        <f>D24+D62</f>
        <v>2554730.8199999998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146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1018061.2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402909.44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92080.960000000006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62830.02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253213.79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107278.56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5656.67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38491.15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1980521.7899999998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1980521.7899999998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1575881.6199999999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404640.17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1980521.7899999998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98914.06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2079435.8499999999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147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263070.15000000002</v>
      </c>
      <c r="E6" s="107">
        <v>267001.89</v>
      </c>
      <c r="F6" s="5"/>
    </row>
    <row r="7" spans="1:16">
      <c r="A7" s="12" t="s">
        <v>43</v>
      </c>
      <c r="B7" s="13"/>
      <c r="C7" s="105" t="s">
        <v>20</v>
      </c>
      <c r="D7" s="106">
        <v>5123218.59</v>
      </c>
      <c r="E7" s="107">
        <v>5381420.1299999999</v>
      </c>
      <c r="F7" s="5"/>
    </row>
    <row r="8" spans="1:16">
      <c r="A8" s="12" t="s">
        <v>44</v>
      </c>
      <c r="B8" s="13"/>
      <c r="C8" s="105" t="s">
        <v>22</v>
      </c>
      <c r="D8" s="106">
        <v>1321456.24</v>
      </c>
      <c r="E8" s="107">
        <v>1509663.24</v>
      </c>
      <c r="F8" s="5"/>
    </row>
    <row r="9" spans="1:16">
      <c r="A9" s="12" t="s">
        <v>45</v>
      </c>
      <c r="B9" s="13"/>
      <c r="C9" s="105" t="s">
        <v>46</v>
      </c>
      <c r="D9" s="106">
        <v>304992.86</v>
      </c>
      <c r="E9" s="107">
        <v>379905.76</v>
      </c>
      <c r="F9" s="5"/>
    </row>
    <row r="10" spans="1:16">
      <c r="A10" s="12" t="s">
        <v>47</v>
      </c>
      <c r="B10" s="13"/>
      <c r="C10" s="105" t="s">
        <v>25</v>
      </c>
      <c r="D10" s="106">
        <v>157288.44</v>
      </c>
      <c r="E10" s="107">
        <v>210650.66</v>
      </c>
      <c r="F10" s="5"/>
    </row>
    <row r="11" spans="1:16">
      <c r="A11" s="12" t="s">
        <v>48</v>
      </c>
      <c r="B11" s="13"/>
      <c r="C11" s="105" t="s">
        <v>49</v>
      </c>
      <c r="D11" s="106">
        <v>59867.32</v>
      </c>
      <c r="E11" s="107">
        <v>65402.82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7229893.6000000015</v>
      </c>
      <c r="E14" s="108">
        <f>SUM(E6:E13)</f>
        <v>7814044.5</v>
      </c>
      <c r="F14" s="5"/>
    </row>
    <row r="15" spans="1:16">
      <c r="A15" s="23" t="s">
        <v>54</v>
      </c>
      <c r="B15" s="13"/>
      <c r="C15" s="109" t="s">
        <v>55</v>
      </c>
      <c r="D15" s="110">
        <v>3931.74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258201.54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188207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74912.899999999994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53362.22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5535.5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584150.9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7814044.5000000019</v>
      </c>
      <c r="E24" s="108">
        <v>7814044.5000000019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0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341908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398005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93670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35800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400893.74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658589.93000000005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12524.42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698169.47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16745.29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25284.720000000001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384337.33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157084.53999999998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77305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386956.45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3687273.89</v>
      </c>
      <c r="E62" s="28"/>
    </row>
    <row r="63" spans="1:6" ht="13.5" thickBot="1">
      <c r="A63" s="19" t="s">
        <v>13</v>
      </c>
      <c r="B63" s="20"/>
      <c r="C63" s="21"/>
      <c r="D63" s="108">
        <f>D24+D62</f>
        <v>11501318.390000002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147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5386288.7400000002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1321456.24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304992.86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157288.44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59867.32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262133.28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188207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74912.899999999994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53362.22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5535.5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7814044.5000000019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7814044.5000000019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7229893.6000000015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584150.9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7814044.5000000019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384337.33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8198381.8300000019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148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0</v>
      </c>
      <c r="E6" s="107">
        <v>0</v>
      </c>
      <c r="F6" s="5"/>
    </row>
    <row r="7" spans="1:16">
      <c r="A7" s="12" t="s">
        <v>43</v>
      </c>
      <c r="B7" s="13"/>
      <c r="C7" s="105" t="s">
        <v>20</v>
      </c>
      <c r="D7" s="106">
        <v>28708940.219999999</v>
      </c>
      <c r="E7" s="107">
        <v>34040676.739999995</v>
      </c>
      <c r="F7" s="5"/>
    </row>
    <row r="8" spans="1:16">
      <c r="A8" s="12" t="s">
        <v>44</v>
      </c>
      <c r="B8" s="13"/>
      <c r="C8" s="105" t="s">
        <v>22</v>
      </c>
      <c r="D8" s="106">
        <v>7894156.6600000001</v>
      </c>
      <c r="E8" s="107">
        <v>8775536.120000001</v>
      </c>
      <c r="F8" s="5"/>
    </row>
    <row r="9" spans="1:16">
      <c r="A9" s="12" t="s">
        <v>45</v>
      </c>
      <c r="B9" s="13"/>
      <c r="C9" s="105" t="s">
        <v>46</v>
      </c>
      <c r="D9" s="106">
        <v>1085807.7</v>
      </c>
      <c r="E9" s="107">
        <v>1185056.31</v>
      </c>
      <c r="F9" s="5"/>
    </row>
    <row r="10" spans="1:16">
      <c r="A10" s="12" t="s">
        <v>47</v>
      </c>
      <c r="B10" s="13"/>
      <c r="C10" s="105" t="s">
        <v>25</v>
      </c>
      <c r="D10" s="106">
        <v>2479684.44</v>
      </c>
      <c r="E10" s="107">
        <v>3071223.59</v>
      </c>
      <c r="F10" s="5"/>
    </row>
    <row r="11" spans="1:16">
      <c r="A11" s="12" t="s">
        <v>48</v>
      </c>
      <c r="B11" s="13"/>
      <c r="C11" s="105" t="s">
        <v>49</v>
      </c>
      <c r="D11" s="106">
        <v>228478</v>
      </c>
      <c r="E11" s="107">
        <v>232825.72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26299.1</v>
      </c>
      <c r="E13" s="107">
        <v>26299.1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40423366.119999997</v>
      </c>
      <c r="E14" s="108">
        <f>SUM(E6:E13)</f>
        <v>47331617.580000006</v>
      </c>
      <c r="F14" s="5"/>
    </row>
    <row r="15" spans="1:16">
      <c r="A15" s="23" t="s">
        <v>54</v>
      </c>
      <c r="B15" s="13"/>
      <c r="C15" s="109" t="s">
        <v>55</v>
      </c>
      <c r="D15" s="110">
        <v>0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5331736.5199999996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881379.46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99248.61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591539.15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4347.72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6908251.46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47331617.579999998</v>
      </c>
      <c r="E24" s="108">
        <v>47331617.579999998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873441.46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142738.29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2731662.92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70680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740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2463798.71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3726820.69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0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4540628.01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34029.06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0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2484541.48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19703.14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6525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100481.24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284531.25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17480321.25</v>
      </c>
      <c r="E62" s="28"/>
    </row>
    <row r="63" spans="1:6" ht="13.5" thickBot="1">
      <c r="A63" s="19" t="s">
        <v>13</v>
      </c>
      <c r="B63" s="20"/>
      <c r="C63" s="21"/>
      <c r="D63" s="108">
        <f>D24+D62</f>
        <v>64811938.829999998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148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28708940.219999999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7894156.6600000001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1085807.7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2479684.44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228478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26299.1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5331736.5199999996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881379.46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99248.61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591539.15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4347.72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47331617.579999998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47331617.579999998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40423366.119999997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6908251.46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47331617.579999998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2484541.48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49816159.059999995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149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4" t="s">
        <v>42</v>
      </c>
      <c r="D6" s="15">
        <v>4172056.59</v>
      </c>
      <c r="E6" s="16">
        <v>4261982.51</v>
      </c>
      <c r="F6" s="5"/>
    </row>
    <row r="7" spans="1:16">
      <c r="A7" s="12" t="s">
        <v>43</v>
      </c>
      <c r="B7" s="13"/>
      <c r="C7" s="14" t="s">
        <v>20</v>
      </c>
      <c r="D7" s="15">
        <v>12944460.98</v>
      </c>
      <c r="E7" s="16">
        <v>13826700.800000001</v>
      </c>
      <c r="F7" s="5"/>
    </row>
    <row r="8" spans="1:16">
      <c r="A8" s="12" t="s">
        <v>44</v>
      </c>
      <c r="B8" s="13"/>
      <c r="C8" s="14" t="s">
        <v>22</v>
      </c>
      <c r="D8" s="15">
        <v>5850589.9199999999</v>
      </c>
      <c r="E8" s="16">
        <v>6205107.9000000004</v>
      </c>
      <c r="F8" s="5"/>
    </row>
    <row r="9" spans="1:16">
      <c r="A9" s="12" t="s">
        <v>45</v>
      </c>
      <c r="B9" s="13"/>
      <c r="C9" s="14" t="s">
        <v>46</v>
      </c>
      <c r="D9" s="15">
        <v>1567428.6</v>
      </c>
      <c r="E9" s="16">
        <v>1684673.4000000001</v>
      </c>
      <c r="F9" s="5"/>
    </row>
    <row r="10" spans="1:16">
      <c r="A10" s="12" t="s">
        <v>47</v>
      </c>
      <c r="B10" s="13"/>
      <c r="C10" s="14" t="s">
        <v>25</v>
      </c>
      <c r="D10" s="15">
        <v>773037.99</v>
      </c>
      <c r="E10" s="16">
        <v>882781.59</v>
      </c>
      <c r="F10" s="5"/>
    </row>
    <row r="11" spans="1:16">
      <c r="A11" s="12" t="s">
        <v>48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164580</v>
      </c>
      <c r="E13" s="16">
        <v>164580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25472154.080000002</v>
      </c>
      <c r="E14" s="22">
        <f>SUM(E6:E13)</f>
        <v>27025826.199999999</v>
      </c>
      <c r="F14" s="5"/>
    </row>
    <row r="15" spans="1:16">
      <c r="A15" s="23" t="s">
        <v>54</v>
      </c>
      <c r="B15" s="13"/>
      <c r="C15" s="25" t="s">
        <v>55</v>
      </c>
      <c r="D15" s="26">
        <v>89925.92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882239.82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354517.98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117244.8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109743.6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1553672.12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27025826.200000003</v>
      </c>
      <c r="E24" s="22">
        <v>27025826.200000007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11880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4649.1099999999997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1207275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409325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122645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78050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0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1257265.6400000001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1204791.97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244922.42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2391405.75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27550.69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490602.97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1342900.45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198949.7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59500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288685.75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40430.25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0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9380829.6999999993</v>
      </c>
      <c r="E62" s="28"/>
    </row>
    <row r="63" spans="1:6" ht="13.5" thickBot="1">
      <c r="A63" s="19" t="s">
        <v>13</v>
      </c>
      <c r="B63" s="20"/>
      <c r="C63" s="21"/>
      <c r="D63" s="22">
        <f>D24+D62</f>
        <v>36406655.900000006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149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17116517.57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5850589.9199999999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1567428.6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773037.99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164580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972165.74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354517.98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117244.8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109743.6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27025826.200000003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27025826.200000003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25472154.080000002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1553672.12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27025826.200000003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1342900.45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28368726.650000002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150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>
        <v>0</v>
      </c>
      <c r="B6" s="13"/>
      <c r="C6" s="14">
        <v>0</v>
      </c>
      <c r="D6" s="15">
        <v>82152.05</v>
      </c>
      <c r="E6" s="16">
        <v>86695.55</v>
      </c>
      <c r="F6" s="5"/>
    </row>
    <row r="7" spans="1:16">
      <c r="A7" s="12" t="s">
        <v>41</v>
      </c>
      <c r="B7" s="13"/>
      <c r="C7" s="14" t="s">
        <v>42</v>
      </c>
      <c r="D7" s="15">
        <v>1840004.34</v>
      </c>
      <c r="E7" s="16">
        <v>1893691.59</v>
      </c>
      <c r="F7" s="5"/>
    </row>
    <row r="8" spans="1:16">
      <c r="A8" s="12" t="s">
        <v>43</v>
      </c>
      <c r="B8" s="13"/>
      <c r="C8" s="14" t="s">
        <v>20</v>
      </c>
      <c r="D8" s="15">
        <v>884847.53</v>
      </c>
      <c r="E8" s="16">
        <v>904953.45000000007</v>
      </c>
      <c r="F8" s="5"/>
    </row>
    <row r="9" spans="1:16">
      <c r="A9" s="12" t="s">
        <v>44</v>
      </c>
      <c r="B9" s="13"/>
      <c r="C9" s="14" t="s">
        <v>22</v>
      </c>
      <c r="D9" s="15">
        <v>515329.79</v>
      </c>
      <c r="E9" s="16">
        <v>521341.88999999996</v>
      </c>
      <c r="F9" s="5"/>
    </row>
    <row r="10" spans="1:16">
      <c r="A10" s="12" t="s">
        <v>45</v>
      </c>
      <c r="B10" s="13"/>
      <c r="C10" s="14" t="s">
        <v>46</v>
      </c>
      <c r="D10" s="15">
        <v>82492.3</v>
      </c>
      <c r="E10" s="16">
        <v>86435.35</v>
      </c>
      <c r="F10" s="5"/>
    </row>
    <row r="11" spans="1:16">
      <c r="A11" s="12" t="s">
        <v>47</v>
      </c>
      <c r="B11" s="13"/>
      <c r="C11" s="14" t="s">
        <v>25</v>
      </c>
      <c r="D11" s="15">
        <v>17287.86</v>
      </c>
      <c r="E11" s="16">
        <v>17287.86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48</v>
      </c>
      <c r="B12" s="13"/>
      <c r="C12" s="14" t="s">
        <v>49</v>
      </c>
      <c r="D12" s="15">
        <v>0</v>
      </c>
      <c r="E12" s="16">
        <v>0</v>
      </c>
      <c r="F12" s="5"/>
    </row>
    <row r="13" spans="1:16" ht="13.5" thickBot="1">
      <c r="A13" s="12" t="s">
        <v>50</v>
      </c>
      <c r="B13" s="18"/>
      <c r="C13" s="14" t="s">
        <v>51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3422113.8699999996</v>
      </c>
      <c r="E14" s="22">
        <f>SUM(E6:E13)</f>
        <v>3510405.6900000004</v>
      </c>
      <c r="F14" s="5"/>
    </row>
    <row r="15" spans="1:16">
      <c r="A15" s="23" t="s">
        <v>52</v>
      </c>
      <c r="B15" s="24"/>
      <c r="C15" s="25" t="s">
        <v>53</v>
      </c>
      <c r="D15" s="26">
        <v>4543.5</v>
      </c>
      <c r="E15" s="27"/>
      <c r="F15" s="5"/>
    </row>
    <row r="16" spans="1:16">
      <c r="A16" s="23" t="s">
        <v>54</v>
      </c>
      <c r="B16" s="13"/>
      <c r="C16" s="25" t="s">
        <v>55</v>
      </c>
      <c r="D16" s="26">
        <v>53687.25</v>
      </c>
      <c r="E16" s="27"/>
      <c r="F16" s="5"/>
    </row>
    <row r="17" spans="1:6">
      <c r="A17" s="23" t="s">
        <v>56</v>
      </c>
      <c r="B17" s="13"/>
      <c r="C17" s="25" t="s">
        <v>30</v>
      </c>
      <c r="D17" s="26">
        <v>20105.919999999998</v>
      </c>
      <c r="E17" s="27"/>
      <c r="F17" s="5"/>
    </row>
    <row r="18" spans="1:6">
      <c r="A18" s="23" t="s">
        <v>57</v>
      </c>
      <c r="B18" s="13"/>
      <c r="C18" s="25" t="s">
        <v>31</v>
      </c>
      <c r="D18" s="26">
        <v>6012.1</v>
      </c>
      <c r="E18" s="27"/>
      <c r="F18" s="5"/>
    </row>
    <row r="19" spans="1:6">
      <c r="A19" s="23" t="s">
        <v>58</v>
      </c>
      <c r="B19" s="13"/>
      <c r="C19" s="25" t="s">
        <v>59</v>
      </c>
      <c r="D19" s="26">
        <v>3943.05</v>
      </c>
      <c r="E19" s="27"/>
      <c r="F19" s="5"/>
    </row>
    <row r="20" spans="1:6">
      <c r="A20" s="23" t="s">
        <v>60</v>
      </c>
      <c r="B20" s="13"/>
      <c r="C20" s="25" t="s">
        <v>32</v>
      </c>
      <c r="D20" s="26">
        <v>0</v>
      </c>
      <c r="E20" s="27"/>
      <c r="F20" s="5"/>
    </row>
    <row r="21" spans="1:6">
      <c r="A21" s="23" t="s">
        <v>61</v>
      </c>
      <c r="B21" s="13"/>
      <c r="C21" s="25" t="s">
        <v>62</v>
      </c>
      <c r="D21" s="26">
        <v>0</v>
      </c>
      <c r="E21" s="27"/>
      <c r="F21" s="5"/>
    </row>
    <row r="22" spans="1:6" ht="13.5" thickBot="1">
      <c r="A22" s="23" t="s">
        <v>63</v>
      </c>
      <c r="B22" s="18"/>
      <c r="C22" s="25" t="s">
        <v>64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88291.82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3510405.6899999995</v>
      </c>
      <c r="E24" s="22">
        <v>3510405.6899999995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151</v>
      </c>
      <c r="B27" s="13"/>
      <c r="C27" s="14" t="s">
        <v>152</v>
      </c>
      <c r="D27" s="34">
        <v>0</v>
      </c>
      <c r="E27" s="27"/>
      <c r="F27" s="35"/>
    </row>
    <row r="28" spans="1:6">
      <c r="A28" s="12" t="s">
        <v>67</v>
      </c>
      <c r="B28" s="13"/>
      <c r="C28" s="14" t="s">
        <v>68</v>
      </c>
      <c r="D28" s="34">
        <v>73552.12</v>
      </c>
      <c r="E28" s="27"/>
      <c r="F28" s="35"/>
    </row>
    <row r="29" spans="1:6">
      <c r="A29" s="12" t="s">
        <v>69</v>
      </c>
      <c r="B29" s="13"/>
      <c r="C29" s="14" t="s">
        <v>70</v>
      </c>
      <c r="D29" s="34">
        <v>0</v>
      </c>
      <c r="E29" s="27"/>
      <c r="F29" s="35"/>
    </row>
    <row r="30" spans="1:6">
      <c r="A30" s="12" t="s">
        <v>71</v>
      </c>
      <c r="B30" s="13"/>
      <c r="C30" s="14" t="s">
        <v>72</v>
      </c>
      <c r="D30" s="34">
        <v>0</v>
      </c>
      <c r="E30" s="28"/>
      <c r="F30" s="35"/>
    </row>
    <row r="31" spans="1:6">
      <c r="A31" s="12" t="s">
        <v>73</v>
      </c>
      <c r="B31" s="13"/>
      <c r="C31" s="14" t="s">
        <v>74</v>
      </c>
      <c r="D31" s="34">
        <v>0</v>
      </c>
      <c r="E31" s="28"/>
      <c r="F31" s="35"/>
    </row>
    <row r="32" spans="1:6">
      <c r="A32" s="12" t="s">
        <v>75</v>
      </c>
      <c r="B32" s="13"/>
      <c r="C32" s="14" t="s">
        <v>76</v>
      </c>
      <c r="D32" s="34">
        <v>17231.28</v>
      </c>
      <c r="E32" s="28"/>
      <c r="F32" s="35"/>
    </row>
    <row r="33" spans="1:10">
      <c r="A33" s="12" t="s">
        <v>77</v>
      </c>
      <c r="B33" s="13"/>
      <c r="C33" s="14">
        <v>40262</v>
      </c>
      <c r="D33" s="34">
        <v>3381.84</v>
      </c>
      <c r="E33" s="28"/>
      <c r="F33" s="35"/>
    </row>
    <row r="34" spans="1:10">
      <c r="A34" s="12" t="s">
        <v>79</v>
      </c>
      <c r="B34" s="13"/>
      <c r="C34" s="14">
        <v>40263</v>
      </c>
      <c r="D34" s="34">
        <v>0</v>
      </c>
      <c r="E34" s="28"/>
      <c r="F34" s="35"/>
    </row>
    <row r="35" spans="1:10">
      <c r="A35" s="12" t="s">
        <v>80</v>
      </c>
      <c r="B35" s="13"/>
      <c r="C35" s="14" t="s">
        <v>81</v>
      </c>
      <c r="D35" s="34">
        <v>0</v>
      </c>
      <c r="E35" s="28"/>
      <c r="F35" s="35"/>
    </row>
    <row r="36" spans="1:10">
      <c r="A36" s="12" t="s">
        <v>82</v>
      </c>
      <c r="B36" s="13"/>
      <c r="C36" s="14">
        <v>40265</v>
      </c>
      <c r="D36" s="34">
        <v>483.12</v>
      </c>
      <c r="E36" s="28"/>
      <c r="F36" s="35"/>
    </row>
    <row r="37" spans="1:10">
      <c r="A37" s="12" t="s">
        <v>84</v>
      </c>
      <c r="B37" s="13"/>
      <c r="C37" s="14">
        <v>40266</v>
      </c>
      <c r="D37" s="34">
        <v>0</v>
      </c>
      <c r="E37" s="28"/>
      <c r="F37" s="35"/>
    </row>
    <row r="38" spans="1:10">
      <c r="A38" s="12" t="s">
        <v>11</v>
      </c>
      <c r="B38" s="13"/>
      <c r="C38" s="14" t="s">
        <v>138</v>
      </c>
      <c r="D38" s="34">
        <v>0</v>
      </c>
      <c r="E38" s="28"/>
      <c r="F38" s="35"/>
    </row>
    <row r="39" spans="1:10">
      <c r="A39" s="12" t="s">
        <v>85</v>
      </c>
      <c r="B39" s="13"/>
      <c r="C39" s="14" t="s">
        <v>86</v>
      </c>
      <c r="D39" s="34">
        <v>0</v>
      </c>
      <c r="E39" s="28"/>
      <c r="F39" s="112"/>
      <c r="G39" s="5"/>
    </row>
    <row r="40" spans="1:10">
      <c r="A40" s="12" t="s">
        <v>87</v>
      </c>
      <c r="B40" s="13"/>
      <c r="C40" s="14" t="s">
        <v>88</v>
      </c>
      <c r="D40" s="34">
        <v>503073.13</v>
      </c>
      <c r="E40" s="28"/>
      <c r="F40" s="112"/>
    </row>
    <row r="41" spans="1:10">
      <c r="A41" s="12" t="s">
        <v>89</v>
      </c>
      <c r="B41" s="13"/>
      <c r="C41" s="14" t="s">
        <v>90</v>
      </c>
      <c r="D41" s="34">
        <v>165210</v>
      </c>
      <c r="E41" s="28"/>
      <c r="F41" s="30"/>
    </row>
    <row r="42" spans="1:10">
      <c r="A42" s="12" t="s">
        <v>91</v>
      </c>
      <c r="B42" s="13"/>
      <c r="C42" s="14" t="s">
        <v>92</v>
      </c>
      <c r="D42" s="34">
        <v>0</v>
      </c>
      <c r="E42" s="28"/>
      <c r="F42" s="112"/>
    </row>
    <row r="43" spans="1:10">
      <c r="A43" s="12" t="s">
        <v>93</v>
      </c>
      <c r="B43" s="13"/>
      <c r="C43" s="14" t="s">
        <v>94</v>
      </c>
      <c r="D43" s="34">
        <v>0</v>
      </c>
      <c r="E43" s="28"/>
      <c r="F43" s="35"/>
    </row>
    <row r="44" spans="1:10">
      <c r="A44" s="12" t="s">
        <v>95</v>
      </c>
      <c r="B44" s="13"/>
      <c r="C44" s="14" t="s">
        <v>96</v>
      </c>
      <c r="D44" s="34">
        <v>0</v>
      </c>
      <c r="E44" s="28"/>
      <c r="F44" s="35"/>
      <c r="J44" s="5"/>
    </row>
    <row r="45" spans="1:10">
      <c r="A45" s="12" t="s">
        <v>97</v>
      </c>
      <c r="B45" s="13"/>
      <c r="C45" s="14" t="s">
        <v>98</v>
      </c>
      <c r="D45" s="34">
        <v>259465.53</v>
      </c>
      <c r="E45" s="28"/>
      <c r="F45" s="35"/>
    </row>
    <row r="46" spans="1:10">
      <c r="A46" s="12" t="s">
        <v>99</v>
      </c>
      <c r="B46" s="13"/>
      <c r="C46" s="14" t="s">
        <v>100</v>
      </c>
      <c r="D46" s="34">
        <v>223178.28</v>
      </c>
      <c r="E46" s="28"/>
      <c r="F46" s="35"/>
    </row>
    <row r="47" spans="1:10">
      <c r="A47" s="12" t="s">
        <v>101</v>
      </c>
      <c r="B47" s="13"/>
      <c r="C47" s="14" t="s">
        <v>102</v>
      </c>
      <c r="D47" s="34">
        <v>7426.62</v>
      </c>
      <c r="E47" s="28"/>
      <c r="F47" s="35"/>
    </row>
    <row r="48" spans="1:10">
      <c r="A48" s="12" t="s">
        <v>103</v>
      </c>
      <c r="B48" s="13"/>
      <c r="C48" s="14" t="s">
        <v>104</v>
      </c>
      <c r="D48" s="34">
        <v>285788.87</v>
      </c>
      <c r="E48" s="28"/>
      <c r="F48" s="35"/>
    </row>
    <row r="49" spans="1:6">
      <c r="A49" s="12" t="s">
        <v>105</v>
      </c>
      <c r="B49" s="13"/>
      <c r="C49" s="14" t="s">
        <v>106</v>
      </c>
      <c r="D49" s="34">
        <v>26059.85</v>
      </c>
      <c r="E49" s="28"/>
      <c r="F49" s="35"/>
    </row>
    <row r="50" spans="1:6">
      <c r="A50" s="12" t="s">
        <v>107</v>
      </c>
      <c r="B50" s="13"/>
      <c r="C50" s="14" t="s">
        <v>108</v>
      </c>
      <c r="D50" s="34">
        <v>7426.62</v>
      </c>
      <c r="E50" s="28"/>
      <c r="F50" s="35"/>
    </row>
    <row r="51" spans="1:6">
      <c r="A51" s="12" t="s">
        <v>109</v>
      </c>
      <c r="B51" s="13"/>
      <c r="C51" s="14" t="s">
        <v>110</v>
      </c>
      <c r="D51" s="34">
        <v>166567.82</v>
      </c>
      <c r="E51" s="28"/>
      <c r="F51" s="35"/>
    </row>
    <row r="52" spans="1:6">
      <c r="A52" s="12" t="s">
        <v>111</v>
      </c>
      <c r="B52" s="13"/>
      <c r="C52" s="14" t="s">
        <v>112</v>
      </c>
      <c r="D52" s="34">
        <v>49675.81</v>
      </c>
      <c r="E52" s="28"/>
      <c r="F52" s="35"/>
    </row>
    <row r="53" spans="1:6">
      <c r="A53" s="12" t="s">
        <v>113</v>
      </c>
      <c r="B53" s="13"/>
      <c r="C53" s="14" t="s">
        <v>114</v>
      </c>
      <c r="D53" s="34">
        <v>0</v>
      </c>
      <c r="E53" s="28"/>
      <c r="F53" s="35"/>
    </row>
    <row r="54" spans="1:6">
      <c r="A54" s="12" t="s">
        <v>115</v>
      </c>
      <c r="B54" s="13"/>
      <c r="C54" s="14" t="s">
        <v>116</v>
      </c>
      <c r="D54" s="34">
        <v>53716.49</v>
      </c>
      <c r="E54" s="28"/>
      <c r="F54" s="35"/>
    </row>
    <row r="55" spans="1:6">
      <c r="A55" s="12" t="s">
        <v>117</v>
      </c>
      <c r="B55" s="13"/>
      <c r="C55" s="14" t="s">
        <v>118</v>
      </c>
      <c r="D55" s="34">
        <v>0</v>
      </c>
      <c r="E55" s="28"/>
      <c r="F55" s="35"/>
    </row>
    <row r="56" spans="1:6">
      <c r="A56" s="12" t="s">
        <v>119</v>
      </c>
      <c r="B56" s="13"/>
      <c r="C56" s="14" t="s">
        <v>120</v>
      </c>
      <c r="D56" s="34">
        <v>0</v>
      </c>
      <c r="E56" s="28"/>
      <c r="F56" s="35"/>
    </row>
    <row r="57" spans="1:6">
      <c r="A57" s="12" t="s">
        <v>121</v>
      </c>
      <c r="B57" s="13"/>
      <c r="C57" s="14" t="s">
        <v>122</v>
      </c>
      <c r="D57" s="34">
        <v>0</v>
      </c>
      <c r="E57" s="28"/>
      <c r="F57" s="35"/>
    </row>
    <row r="58" spans="1:6">
      <c r="A58" s="12" t="s">
        <v>123</v>
      </c>
      <c r="B58" s="13"/>
      <c r="C58" s="14" t="s">
        <v>124</v>
      </c>
      <c r="D58" s="34">
        <v>0</v>
      </c>
      <c r="E58" s="28"/>
      <c r="F58" s="35"/>
    </row>
    <row r="59" spans="1:6">
      <c r="A59" s="12" t="s">
        <v>125</v>
      </c>
      <c r="B59" s="13"/>
      <c r="C59" s="14" t="s">
        <v>126</v>
      </c>
      <c r="D59" s="34">
        <v>0</v>
      </c>
      <c r="E59" s="28"/>
      <c r="F59" s="35"/>
    </row>
    <row r="60" spans="1:6">
      <c r="A60" s="12" t="s">
        <v>127</v>
      </c>
      <c r="B60" s="13"/>
      <c r="C60" s="14" t="s">
        <v>128</v>
      </c>
      <c r="D60" s="34">
        <v>0</v>
      </c>
      <c r="E60" s="28"/>
      <c r="F60" s="35"/>
    </row>
    <row r="61" spans="1:6" ht="13.5" thickBot="1">
      <c r="A61" s="12" t="s">
        <v>129</v>
      </c>
      <c r="B61" s="13"/>
      <c r="C61" s="14" t="s">
        <v>130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1842237.3800000004</v>
      </c>
      <c r="E62" s="28"/>
    </row>
    <row r="63" spans="1:6" ht="13.5" thickBot="1">
      <c r="A63" s="19" t="s">
        <v>13</v>
      </c>
      <c r="B63" s="20"/>
      <c r="C63" s="21"/>
      <c r="D63" s="22">
        <f>D24+D62</f>
        <v>5352643.07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150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1922156.3900000001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884847.53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515329.79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82492.3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17287.86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58230.75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20105.919999999998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6012.1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3943.05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3510405.6899999995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43"/>
      <c r="B91" s="52"/>
      <c r="C91" s="53"/>
      <c r="D91" s="54">
        <f>SUM(D89:D90)</f>
        <v>0</v>
      </c>
      <c r="E91" s="38"/>
    </row>
    <row r="92" spans="1:5" ht="13.5" thickBot="1">
      <c r="A92" s="19" t="s">
        <v>36</v>
      </c>
      <c r="B92" s="20"/>
      <c r="C92" s="21"/>
      <c r="D92" s="22">
        <v>3510405.6899999995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3422113.8699999996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88291.82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3510405.6899999995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166567.82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v>3676973.5099999993</v>
      </c>
      <c r="E103" s="38"/>
    </row>
    <row r="104" spans="1:256">
      <c r="A104" s="5"/>
      <c r="B104" s="5"/>
      <c r="C104" s="37"/>
      <c r="D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5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153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05" t="s">
        <v>42</v>
      </c>
      <c r="D6" s="106">
        <v>153650.76999999999</v>
      </c>
      <c r="E6" s="107">
        <v>157781.43</v>
      </c>
      <c r="F6" s="5"/>
    </row>
    <row r="7" spans="1:16">
      <c r="A7" s="12" t="s">
        <v>43</v>
      </c>
      <c r="B7" s="13"/>
      <c r="C7" s="105" t="s">
        <v>20</v>
      </c>
      <c r="D7" s="106">
        <v>4451460.92</v>
      </c>
      <c r="E7" s="107">
        <v>4583572.4799999995</v>
      </c>
      <c r="F7" s="5"/>
    </row>
    <row r="8" spans="1:16">
      <c r="A8" s="12" t="s">
        <v>44</v>
      </c>
      <c r="B8" s="13"/>
      <c r="C8" s="105" t="s">
        <v>22</v>
      </c>
      <c r="D8" s="106">
        <v>1333371.8400000001</v>
      </c>
      <c r="E8" s="107">
        <v>1356466.53</v>
      </c>
      <c r="F8" s="5"/>
    </row>
    <row r="9" spans="1:16">
      <c r="A9" s="12" t="s">
        <v>45</v>
      </c>
      <c r="B9" s="13"/>
      <c r="C9" s="105" t="s">
        <v>46</v>
      </c>
      <c r="D9" s="106">
        <v>0</v>
      </c>
      <c r="E9" s="107">
        <v>0</v>
      </c>
      <c r="F9" s="5"/>
    </row>
    <row r="10" spans="1:16">
      <c r="A10" s="12" t="s">
        <v>47</v>
      </c>
      <c r="B10" s="13"/>
      <c r="C10" s="105" t="s">
        <v>25</v>
      </c>
      <c r="D10" s="106">
        <v>232638</v>
      </c>
      <c r="E10" s="107">
        <v>243564.52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6171121.5299999993</v>
      </c>
      <c r="E14" s="108">
        <f>SUM(E6:E13)</f>
        <v>6341384.959999999</v>
      </c>
      <c r="F14" s="5"/>
    </row>
    <row r="15" spans="1:16">
      <c r="A15" s="23" t="s">
        <v>54</v>
      </c>
      <c r="B15" s="13"/>
      <c r="C15" s="109" t="s">
        <v>55</v>
      </c>
      <c r="D15" s="110">
        <v>4130.66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132111.56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23094.69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0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10926.52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170263.43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6341384.959999999</v>
      </c>
      <c r="E24" s="108">
        <v>6341384.959999999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4912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202784.05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95110.39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14651.47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1652.25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8194.89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276897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137991.01999999999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351276.74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73195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120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404768.42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559290.23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12661.14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650018.43000000005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0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17172.45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324104.46000000002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320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80558.350000000006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2752.35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3218430.6400000006</v>
      </c>
      <c r="E62" s="28"/>
    </row>
    <row r="63" spans="1:6" ht="13.5" thickBot="1">
      <c r="A63" s="19" t="s">
        <v>13</v>
      </c>
      <c r="B63" s="20"/>
      <c r="C63" s="21"/>
      <c r="D63" s="108">
        <f>D24+D62</f>
        <v>9559815.5999999996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153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4605111.6899999995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1333371.8400000001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0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232638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136242.22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23094.69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0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10926.52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6341384.959999999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6341384.959999999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6171121.5299999993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170263.43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6341384.959999999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324104.46000000002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6665489.419999999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154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05" t="s">
        <v>42</v>
      </c>
      <c r="D6" s="106">
        <v>1197675.92</v>
      </c>
      <c r="E6" s="107">
        <v>1212800.92</v>
      </c>
      <c r="F6" s="5"/>
    </row>
    <row r="7" spans="1:16">
      <c r="A7" s="12" t="s">
        <v>43</v>
      </c>
      <c r="B7" s="13"/>
      <c r="C7" s="105" t="s">
        <v>20</v>
      </c>
      <c r="D7" s="106">
        <v>12493693.17</v>
      </c>
      <c r="E7" s="107">
        <v>14307685.33</v>
      </c>
      <c r="F7" s="5"/>
    </row>
    <row r="8" spans="1:16">
      <c r="A8" s="12" t="s">
        <v>44</v>
      </c>
      <c r="B8" s="13"/>
      <c r="C8" s="105" t="s">
        <v>22</v>
      </c>
      <c r="D8" s="106">
        <v>1305725.0599999998</v>
      </c>
      <c r="E8" s="107">
        <v>1413419.0099999998</v>
      </c>
      <c r="F8" s="5"/>
    </row>
    <row r="9" spans="1:16">
      <c r="A9" s="12" t="s">
        <v>45</v>
      </c>
      <c r="B9" s="13"/>
      <c r="C9" s="105" t="s">
        <v>46</v>
      </c>
      <c r="D9" s="106">
        <v>0</v>
      </c>
      <c r="E9" s="107">
        <v>0</v>
      </c>
      <c r="F9" s="5"/>
    </row>
    <row r="10" spans="1:16">
      <c r="A10" s="12" t="s">
        <v>47</v>
      </c>
      <c r="B10" s="13"/>
      <c r="C10" s="105" t="s">
        <v>25</v>
      </c>
      <c r="D10" s="106">
        <v>680783.4</v>
      </c>
      <c r="E10" s="107">
        <v>859247.66</v>
      </c>
      <c r="F10" s="5"/>
    </row>
    <row r="11" spans="1:16">
      <c r="A11" s="12" t="s">
        <v>48</v>
      </c>
      <c r="B11" s="13"/>
      <c r="C11" s="105" t="s">
        <v>49</v>
      </c>
      <c r="D11" s="106">
        <v>49511.519999999997</v>
      </c>
      <c r="E11" s="107">
        <v>56612.219999999994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15727389.07</v>
      </c>
      <c r="E14" s="108">
        <f>SUM(E6:E13)</f>
        <v>17849765.139999997</v>
      </c>
      <c r="F14" s="5"/>
    </row>
    <row r="15" spans="1:16">
      <c r="A15" s="23" t="s">
        <v>54</v>
      </c>
      <c r="B15" s="13"/>
      <c r="C15" s="109" t="s">
        <v>55</v>
      </c>
      <c r="D15" s="110">
        <v>15125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1813992.16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107693.95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0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178464.26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7100.7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2122376.0700000003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17849765.140000001</v>
      </c>
      <c r="E24" s="108">
        <v>17849765.140000001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351997.24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392668.71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4970.49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9075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16331.61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160037.49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479348.5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18177.5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37505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53237.74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932031.52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1495364.16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85464.4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1747497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0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88014.88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911692.6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1691457.96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2050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30043.7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9168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2050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8518183.4999999981</v>
      </c>
      <c r="E62" s="28"/>
    </row>
    <row r="63" spans="1:6" ht="13.5" thickBot="1">
      <c r="A63" s="19" t="s">
        <v>13</v>
      </c>
      <c r="B63" s="20"/>
      <c r="C63" s="21"/>
      <c r="D63" s="108">
        <f>D24+D62</f>
        <v>26367948.640000001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154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13695004.09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1305725.0599999998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0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680783.4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49511.519999999997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1829117.16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107693.95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0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178464.26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7100.7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17853400.140000001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-3635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-3635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17849765.140000001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15727389.07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2122376.0700000003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17849765.140000001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911692.6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18761457.740000002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166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4" t="s">
        <v>42</v>
      </c>
      <c r="D6" s="15">
        <v>16735517.75</v>
      </c>
      <c r="E6" s="16">
        <v>17121791.75</v>
      </c>
      <c r="F6" s="5"/>
    </row>
    <row r="7" spans="1:16">
      <c r="A7" s="12" t="s">
        <v>43</v>
      </c>
      <c r="B7" s="13"/>
      <c r="C7" s="14" t="s">
        <v>20</v>
      </c>
      <c r="D7" s="15">
        <v>4431709.7299999995</v>
      </c>
      <c r="E7" s="16">
        <v>17534373.289999999</v>
      </c>
      <c r="F7" s="5"/>
    </row>
    <row r="8" spans="1:16">
      <c r="A8" s="12" t="s">
        <v>44</v>
      </c>
      <c r="B8" s="13"/>
      <c r="C8" s="14" t="s">
        <v>22</v>
      </c>
      <c r="D8" s="15">
        <v>96864997.960000008</v>
      </c>
      <c r="E8" s="16">
        <v>97986297.080000013</v>
      </c>
      <c r="F8" s="5"/>
    </row>
    <row r="9" spans="1:16">
      <c r="A9" s="12" t="s">
        <v>45</v>
      </c>
      <c r="B9" s="13"/>
      <c r="C9" s="14" t="s">
        <v>46</v>
      </c>
      <c r="D9" s="15">
        <v>1657717.22</v>
      </c>
      <c r="E9" s="16">
        <v>1752760.49</v>
      </c>
      <c r="F9" s="5"/>
    </row>
    <row r="10" spans="1:16">
      <c r="A10" s="12" t="s">
        <v>47</v>
      </c>
      <c r="B10" s="13"/>
      <c r="C10" s="14" t="s">
        <v>25</v>
      </c>
      <c r="D10" s="15">
        <v>52399.74</v>
      </c>
      <c r="E10" s="16">
        <v>1820477.65</v>
      </c>
      <c r="F10" s="5"/>
    </row>
    <row r="11" spans="1:16">
      <c r="A11" s="12" t="s">
        <v>48</v>
      </c>
      <c r="B11" s="13"/>
      <c r="C11" s="14" t="s">
        <v>49</v>
      </c>
      <c r="D11" s="15">
        <v>43790.62</v>
      </c>
      <c r="E11" s="16">
        <v>43790.62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-35.880000000000003</v>
      </c>
      <c r="E12" s="16">
        <v>-35.880000000000003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63598.5</v>
      </c>
      <c r="E13" s="16">
        <v>522112.5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119849695.64000002</v>
      </c>
      <c r="E14" s="22">
        <f>SUM(E6:E13)</f>
        <v>136781567.50000003</v>
      </c>
      <c r="F14" s="5"/>
    </row>
    <row r="15" spans="1:16">
      <c r="A15" s="23" t="s">
        <v>54</v>
      </c>
      <c r="B15" s="13"/>
      <c r="C15" s="25" t="s">
        <v>55</v>
      </c>
      <c r="D15" s="26">
        <v>386274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13102663.560000001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1121299.1200000001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95043.27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1768077.91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458514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16931871.859999999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136781567.5</v>
      </c>
      <c r="E24" s="22">
        <v>136781567.50000003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6498118.75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12168.17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3295953.15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10242274.32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1960977.5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994879.81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40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343339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7140996.5300000003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11070418.750000002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576431.22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21842335.499999996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87620.39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1113636.42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6513002.1799999997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115723.52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159075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567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46159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10.5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1088.3800000000001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5485668.8799999999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77500483.969999984</v>
      </c>
      <c r="E62" s="28"/>
    </row>
    <row r="63" spans="1:6" ht="13.5" thickBot="1">
      <c r="A63" s="19" t="s">
        <v>13</v>
      </c>
      <c r="B63" s="20"/>
      <c r="C63" s="21"/>
      <c r="D63" s="22">
        <f>D24+D62</f>
        <v>214282051.46999997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166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21167227.48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96864997.960000008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1657717.22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52399.74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43790.62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-35.880000000000003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63598.5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13488937.560000001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1121299.1200000001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95043.27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1768077.91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458514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136781567.50000003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136781567.50000003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119849695.64000002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16931871.859999999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136781567.5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6513002.1799999997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143294569.68000001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155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4" t="s">
        <v>42</v>
      </c>
      <c r="D6" s="15">
        <v>0</v>
      </c>
      <c r="E6" s="16">
        <v>0</v>
      </c>
      <c r="F6" s="5"/>
    </row>
    <row r="7" spans="1:16">
      <c r="A7" s="12" t="s">
        <v>43</v>
      </c>
      <c r="B7" s="13"/>
      <c r="C7" s="14" t="s">
        <v>20</v>
      </c>
      <c r="D7" s="15">
        <v>788020.06</v>
      </c>
      <c r="E7" s="16">
        <v>854605.21000000008</v>
      </c>
      <c r="F7" s="5"/>
    </row>
    <row r="8" spans="1:16">
      <c r="A8" s="12" t="s">
        <v>44</v>
      </c>
      <c r="B8" s="13"/>
      <c r="C8" s="14" t="s">
        <v>22</v>
      </c>
      <c r="D8" s="15">
        <v>341177.03</v>
      </c>
      <c r="E8" s="16">
        <v>403029.57</v>
      </c>
      <c r="F8" s="5"/>
    </row>
    <row r="9" spans="1:16">
      <c r="A9" s="12" t="s">
        <v>45</v>
      </c>
      <c r="B9" s="13"/>
      <c r="C9" s="14" t="s">
        <v>46</v>
      </c>
      <c r="D9" s="15">
        <v>322855.16000000003</v>
      </c>
      <c r="E9" s="16">
        <v>322855.16000000003</v>
      </c>
      <c r="F9" s="5"/>
    </row>
    <row r="10" spans="1:16">
      <c r="A10" s="12" t="s">
        <v>47</v>
      </c>
      <c r="B10" s="13"/>
      <c r="C10" s="14" t="s">
        <v>25</v>
      </c>
      <c r="D10" s="15">
        <v>39225.339999999997</v>
      </c>
      <c r="E10" s="16">
        <v>50853.34</v>
      </c>
      <c r="F10" s="5"/>
    </row>
    <row r="11" spans="1:16">
      <c r="A11" s="12" t="s">
        <v>48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0</v>
      </c>
      <c r="E13" s="16"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1491277.59</v>
      </c>
      <c r="E14" s="22">
        <f>SUM(E6:E13)</f>
        <v>1631343.28</v>
      </c>
      <c r="F14" s="5"/>
    </row>
    <row r="15" spans="1:16">
      <c r="A15" s="23" t="s">
        <v>54</v>
      </c>
      <c r="B15" s="13"/>
      <c r="C15" s="25" t="s">
        <v>55</v>
      </c>
      <c r="D15" s="26">
        <v>0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66585.149999999994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61852.54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0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11628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140065.69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1631343.28</v>
      </c>
      <c r="E24" s="22">
        <v>1631343.28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0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36162.089999999997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900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0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10460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175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3999.55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117429.7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103360.25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0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159338.12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12371.79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0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80437.509999999995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243591.52000000002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910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68645.08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0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0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837780.60999999987</v>
      </c>
      <c r="E62" s="28"/>
    </row>
    <row r="63" spans="1:6" ht="13.5" thickBot="1">
      <c r="A63" s="19" t="s">
        <v>13</v>
      </c>
      <c r="B63" s="20"/>
      <c r="C63" s="21"/>
      <c r="D63" s="22">
        <f>D24+D62</f>
        <v>2469123.8899999997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155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788020.06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341177.03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322855.16000000003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39225.339999999997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66585.149999999994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61852.54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0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11628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1631343.28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1631343.28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1491277.59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140065.69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1631343.28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80437.509999999995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1711780.79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156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 t="s">
        <v>41</v>
      </c>
      <c r="B6" s="13"/>
      <c r="C6" s="14" t="s">
        <v>42</v>
      </c>
      <c r="D6" s="15">
        <v>866852.25</v>
      </c>
      <c r="E6" s="16">
        <v>866125.69</v>
      </c>
      <c r="F6" s="5"/>
    </row>
    <row r="7" spans="1:16">
      <c r="A7" s="12" t="s">
        <v>43</v>
      </c>
      <c r="B7" s="13"/>
      <c r="C7" s="14" t="s">
        <v>20</v>
      </c>
      <c r="D7" s="15">
        <v>5925150.9199999999</v>
      </c>
      <c r="E7" s="16">
        <v>6200761.75</v>
      </c>
      <c r="F7" s="5"/>
    </row>
    <row r="8" spans="1:16">
      <c r="A8" s="12" t="s">
        <v>44</v>
      </c>
      <c r="B8" s="13"/>
      <c r="C8" s="14" t="s">
        <v>22</v>
      </c>
      <c r="D8" s="15">
        <v>1457254.38</v>
      </c>
      <c r="E8" s="16">
        <v>1481900.0199999998</v>
      </c>
      <c r="F8" s="5"/>
    </row>
    <row r="9" spans="1:16">
      <c r="A9" s="12" t="s">
        <v>45</v>
      </c>
      <c r="B9" s="13"/>
      <c r="C9" s="14" t="s">
        <v>46</v>
      </c>
      <c r="D9" s="15">
        <v>345930.01</v>
      </c>
      <c r="E9" s="16">
        <v>358492.85000000003</v>
      </c>
      <c r="F9" s="5"/>
    </row>
    <row r="10" spans="1:16">
      <c r="A10" s="12" t="s">
        <v>47</v>
      </c>
      <c r="B10" s="13"/>
      <c r="C10" s="14" t="s">
        <v>25</v>
      </c>
      <c r="D10" s="15">
        <v>236067.65</v>
      </c>
      <c r="E10" s="16">
        <v>250355.41</v>
      </c>
      <c r="F10" s="5"/>
    </row>
    <row r="11" spans="1:16">
      <c r="A11" s="12" t="s">
        <v>48</v>
      </c>
      <c r="B11" s="13"/>
      <c r="C11" s="14" t="s">
        <v>49</v>
      </c>
      <c r="D11" s="15">
        <v>0</v>
      </c>
      <c r="E11" s="16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v>0</v>
      </c>
      <c r="E12" s="16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5">
        <v>300</v>
      </c>
      <c r="E13" s="16">
        <v>46207.86</v>
      </c>
      <c r="F13" s="5"/>
    </row>
    <row r="14" spans="1:16" ht="13.5" thickBot="1">
      <c r="A14" s="19" t="s">
        <v>6</v>
      </c>
      <c r="B14" s="20"/>
      <c r="C14" s="21"/>
      <c r="D14" s="22">
        <f>SUM(D6:D13)</f>
        <v>8831555.2100000009</v>
      </c>
      <c r="E14" s="22">
        <f>SUM(E6:E13)</f>
        <v>9203843.5799999982</v>
      </c>
      <c r="F14" s="5"/>
    </row>
    <row r="15" spans="1:16">
      <c r="A15" s="23" t="s">
        <v>54</v>
      </c>
      <c r="B15" s="13"/>
      <c r="C15" s="25" t="s">
        <v>55</v>
      </c>
      <c r="D15" s="26">
        <v>-726.56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v>275610.82999999996</v>
      </c>
      <c r="E16" s="27"/>
      <c r="F16" s="5"/>
    </row>
    <row r="17" spans="1:6">
      <c r="A17" s="23" t="s">
        <v>57</v>
      </c>
      <c r="B17" s="13"/>
      <c r="C17" s="25" t="s">
        <v>31</v>
      </c>
      <c r="D17" s="26">
        <v>24645.640000000003</v>
      </c>
      <c r="E17" s="27"/>
      <c r="F17" s="5"/>
    </row>
    <row r="18" spans="1:6">
      <c r="A18" s="23" t="s">
        <v>58</v>
      </c>
      <c r="B18" s="13"/>
      <c r="C18" s="25" t="s">
        <v>59</v>
      </c>
      <c r="D18" s="26">
        <v>12562.84</v>
      </c>
      <c r="E18" s="27"/>
      <c r="F18" s="5"/>
    </row>
    <row r="19" spans="1:6">
      <c r="A19" s="23" t="s">
        <v>60</v>
      </c>
      <c r="B19" s="13"/>
      <c r="C19" s="25" t="s">
        <v>32</v>
      </c>
      <c r="D19" s="26">
        <v>14287.759999999998</v>
      </c>
      <c r="E19" s="27"/>
      <c r="F19" s="5"/>
    </row>
    <row r="20" spans="1:6">
      <c r="A20" s="23" t="s">
        <v>61</v>
      </c>
      <c r="B20" s="13"/>
      <c r="C20" s="25" t="s">
        <v>62</v>
      </c>
      <c r="D20" s="26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26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26">
        <v>45907.86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372288.37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9203843.5800000001</v>
      </c>
      <c r="E24" s="22">
        <v>9203843.5800000001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34">
        <v>0</v>
      </c>
      <c r="E27" s="27"/>
      <c r="F27" s="35"/>
    </row>
    <row r="28" spans="1:6">
      <c r="A28" s="12" t="s">
        <v>69</v>
      </c>
      <c r="B28" s="13"/>
      <c r="C28" s="14" t="s">
        <v>70</v>
      </c>
      <c r="D28" s="34">
        <v>122929</v>
      </c>
      <c r="E28" s="27"/>
      <c r="F28" s="35"/>
    </row>
    <row r="29" spans="1:6">
      <c r="A29" s="12" t="s">
        <v>71</v>
      </c>
      <c r="B29" s="13"/>
      <c r="C29" s="14" t="s">
        <v>72</v>
      </c>
      <c r="D29" s="34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34">
        <v>125270</v>
      </c>
      <c r="E30" s="28"/>
      <c r="F30" s="35"/>
    </row>
    <row r="31" spans="1:6">
      <c r="A31" s="12" t="s">
        <v>75</v>
      </c>
      <c r="B31" s="13"/>
      <c r="C31" s="14" t="s">
        <v>76</v>
      </c>
      <c r="D31" s="34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34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34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34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34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34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34">
        <v>38829.25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34">
        <v>774941</v>
      </c>
      <c r="E40" s="28"/>
      <c r="F40" s="112"/>
    </row>
    <row r="41" spans="1:10">
      <c r="A41" s="12" t="s">
        <v>91</v>
      </c>
      <c r="B41" s="13"/>
      <c r="C41" s="14" t="s">
        <v>92</v>
      </c>
      <c r="D41" s="34">
        <v>511550</v>
      </c>
      <c r="E41" s="28"/>
      <c r="F41" s="30"/>
    </row>
    <row r="42" spans="1:10">
      <c r="A42" s="12" t="s">
        <v>93</v>
      </c>
      <c r="B42" s="13"/>
      <c r="C42" s="14" t="s">
        <v>94</v>
      </c>
      <c r="D42" s="34">
        <v>0</v>
      </c>
      <c r="E42" s="28"/>
      <c r="F42" s="112"/>
    </row>
    <row r="43" spans="1:10">
      <c r="A43" s="12" t="s">
        <v>95</v>
      </c>
      <c r="B43" s="13"/>
      <c r="C43" s="14" t="s">
        <v>96</v>
      </c>
      <c r="D43" s="34">
        <v>26800</v>
      </c>
      <c r="E43" s="28"/>
      <c r="F43" s="35"/>
    </row>
    <row r="44" spans="1:10">
      <c r="A44" s="12" t="s">
        <v>97</v>
      </c>
      <c r="B44" s="13"/>
      <c r="C44" s="14" t="s">
        <v>98</v>
      </c>
      <c r="D44" s="34">
        <v>17927.95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34">
        <v>450491.32</v>
      </c>
      <c r="E45" s="28"/>
      <c r="F45" s="35"/>
    </row>
    <row r="46" spans="1:10">
      <c r="A46" s="12" t="s">
        <v>101</v>
      </c>
      <c r="B46" s="13"/>
      <c r="C46" s="14" t="s">
        <v>102</v>
      </c>
      <c r="D46" s="34">
        <v>65950.91</v>
      </c>
      <c r="E46" s="28"/>
      <c r="F46" s="35"/>
    </row>
    <row r="47" spans="1:10">
      <c r="A47" s="12" t="s">
        <v>103</v>
      </c>
      <c r="B47" s="13"/>
      <c r="C47" s="14" t="s">
        <v>104</v>
      </c>
      <c r="D47" s="34">
        <v>0</v>
      </c>
      <c r="E47" s="28"/>
      <c r="F47" s="35"/>
    </row>
    <row r="48" spans="1:10">
      <c r="A48" s="12" t="s">
        <v>105</v>
      </c>
      <c r="B48" s="13"/>
      <c r="C48" s="14" t="s">
        <v>106</v>
      </c>
      <c r="D48" s="34">
        <v>1267735.97</v>
      </c>
      <c r="E48" s="28"/>
      <c r="F48" s="35"/>
    </row>
    <row r="49" spans="1:6">
      <c r="A49" s="12" t="s">
        <v>107</v>
      </c>
      <c r="B49" s="13"/>
      <c r="C49" s="14" t="s">
        <v>108</v>
      </c>
      <c r="D49" s="34">
        <v>19356.98</v>
      </c>
      <c r="E49" s="28"/>
      <c r="F49" s="35"/>
    </row>
    <row r="50" spans="1:6">
      <c r="A50" s="12" t="s">
        <v>109</v>
      </c>
      <c r="B50" s="13"/>
      <c r="C50" s="14" t="s">
        <v>110</v>
      </c>
      <c r="D50" s="34">
        <v>144194.9</v>
      </c>
      <c r="E50" s="28"/>
      <c r="F50" s="35"/>
    </row>
    <row r="51" spans="1:6">
      <c r="A51" s="12" t="s">
        <v>111</v>
      </c>
      <c r="B51" s="13"/>
      <c r="C51" s="14" t="s">
        <v>112</v>
      </c>
      <c r="D51" s="34">
        <v>432780.37000000005</v>
      </c>
      <c r="E51" s="28"/>
      <c r="F51" s="35"/>
    </row>
    <row r="52" spans="1:6">
      <c r="A52" s="12" t="s">
        <v>113</v>
      </c>
      <c r="B52" s="13"/>
      <c r="C52" s="14" t="s">
        <v>114</v>
      </c>
      <c r="D52" s="34">
        <v>191385</v>
      </c>
      <c r="E52" s="28"/>
      <c r="F52" s="35"/>
    </row>
    <row r="53" spans="1:6">
      <c r="A53" s="12" t="s">
        <v>115</v>
      </c>
      <c r="B53" s="13"/>
      <c r="C53" s="14" t="s">
        <v>116</v>
      </c>
      <c r="D53" s="34">
        <v>7775</v>
      </c>
      <c r="E53" s="28"/>
      <c r="F53" s="35"/>
    </row>
    <row r="54" spans="1:6">
      <c r="A54" s="12" t="s">
        <v>117</v>
      </c>
      <c r="B54" s="13"/>
      <c r="C54" s="14" t="s">
        <v>118</v>
      </c>
      <c r="D54" s="34">
        <v>73864.77</v>
      </c>
      <c r="E54" s="28"/>
      <c r="F54" s="35"/>
    </row>
    <row r="55" spans="1:6">
      <c r="A55" s="12" t="s">
        <v>119</v>
      </c>
      <c r="B55" s="13"/>
      <c r="C55" s="14" t="s">
        <v>120</v>
      </c>
      <c r="D55" s="34">
        <v>0</v>
      </c>
      <c r="E55" s="28"/>
      <c r="F55" s="35"/>
    </row>
    <row r="56" spans="1:6">
      <c r="A56" s="12" t="s">
        <v>121</v>
      </c>
      <c r="B56" s="13"/>
      <c r="C56" s="14" t="s">
        <v>122</v>
      </c>
      <c r="D56" s="34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34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34">
        <v>125325</v>
      </c>
      <c r="E58" s="28"/>
      <c r="F58" s="35"/>
    </row>
    <row r="59" spans="1:6">
      <c r="A59" s="12" t="s">
        <v>127</v>
      </c>
      <c r="B59" s="13"/>
      <c r="C59" s="14" t="s">
        <v>128</v>
      </c>
      <c r="D59" s="34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34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4397107.42</v>
      </c>
      <c r="E62" s="28"/>
    </row>
    <row r="63" spans="1:6" ht="13.5" thickBot="1">
      <c r="A63" s="19" t="s">
        <v>13</v>
      </c>
      <c r="B63" s="20"/>
      <c r="C63" s="21"/>
      <c r="D63" s="22">
        <f>D24+D62</f>
        <v>13600951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156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6792003.1699999999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1457254.38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345930.01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236067.65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300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274884.26999999996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24645.640000000003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12562.84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14287.759999999998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45907.86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9203843.5800000001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22">
        <f>+D85+D90</f>
        <v>9203843.5800000001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8831555.2100000009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372288.37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9203843.5800000001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432780.37000000005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9636623.9499999993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157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1810695.42</v>
      </c>
      <c r="E6" s="107">
        <v>1972571.22</v>
      </c>
      <c r="F6" s="5"/>
    </row>
    <row r="7" spans="1:16">
      <c r="A7" s="12" t="s">
        <v>43</v>
      </c>
      <c r="B7" s="13"/>
      <c r="C7" s="105" t="s">
        <v>20</v>
      </c>
      <c r="D7" s="106">
        <v>34813897.909999996</v>
      </c>
      <c r="E7" s="107">
        <v>40079931.189999998</v>
      </c>
      <c r="F7" s="5"/>
    </row>
    <row r="8" spans="1:16">
      <c r="A8" s="12" t="s">
        <v>44</v>
      </c>
      <c r="B8" s="13"/>
      <c r="C8" s="105" t="s">
        <v>22</v>
      </c>
      <c r="D8" s="106">
        <v>3399594.78</v>
      </c>
      <c r="E8" s="107">
        <v>3724163.82</v>
      </c>
      <c r="F8" s="5"/>
    </row>
    <row r="9" spans="1:16">
      <c r="A9" s="12" t="s">
        <v>45</v>
      </c>
      <c r="B9" s="13"/>
      <c r="C9" s="105" t="s">
        <v>46</v>
      </c>
      <c r="D9" s="106">
        <v>1948363.99</v>
      </c>
      <c r="E9" s="107">
        <v>2172895.8199999998</v>
      </c>
      <c r="F9" s="5"/>
    </row>
    <row r="10" spans="1:16">
      <c r="A10" s="12" t="s">
        <v>47</v>
      </c>
      <c r="B10" s="13"/>
      <c r="C10" s="105" t="s">
        <v>25</v>
      </c>
      <c r="D10" s="106">
        <v>1573864.51</v>
      </c>
      <c r="E10" s="107">
        <v>1891632.88</v>
      </c>
      <c r="F10" s="5"/>
    </row>
    <row r="11" spans="1:16">
      <c r="A11" s="12" t="s">
        <v>48</v>
      </c>
      <c r="B11" s="13"/>
      <c r="C11" s="105" t="s">
        <v>49</v>
      </c>
      <c r="D11" s="106">
        <v>60859.1</v>
      </c>
      <c r="E11" s="107">
        <v>70378.399999999994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43607275.710000001</v>
      </c>
      <c r="E14" s="108">
        <f>SUM(E6:E13)</f>
        <v>49911573.329999998</v>
      </c>
      <c r="F14" s="5"/>
    </row>
    <row r="15" spans="1:16">
      <c r="A15" s="23" t="s">
        <v>54</v>
      </c>
      <c r="B15" s="13"/>
      <c r="C15" s="109" t="s">
        <v>55</v>
      </c>
      <c r="D15" s="110">
        <v>161875.79999999999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5266033.28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324569.03999999998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224531.83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317768.37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9519.2999999999993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6304297.6200000001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49911573.329999998</v>
      </c>
      <c r="E24" s="108">
        <v>49911573.329999991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1239779.77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1017327.62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14640.5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53922.5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470784.9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1640310.92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1169900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577023.64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2084.0299999999997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110504.92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2586181.12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2996623.34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181213.2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5842121.3799999999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98728.81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250704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2479971.19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17575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452546.85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67028.08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31295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1939277.92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23239544.689999998</v>
      </c>
      <c r="E62" s="28"/>
    </row>
    <row r="63" spans="1:6" ht="13.5" thickBot="1">
      <c r="A63" s="19" t="s">
        <v>13</v>
      </c>
      <c r="B63" s="20"/>
      <c r="C63" s="21"/>
      <c r="D63" s="108">
        <f>D24+D62</f>
        <v>73151118.019999996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157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36624593.329999998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3399594.78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1866593.99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1573864.51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60859.1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5427909.0800000001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324569.03999999998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224531.83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317768.37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9519.2999999999993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49829803.329999991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49829803.329999991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43607275.710000001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6304297.6200000001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49911573.329999998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2479971.19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52391544.519999996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158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601007.71</v>
      </c>
      <c r="E6" s="107">
        <v>601007.71</v>
      </c>
      <c r="F6" s="5"/>
    </row>
    <row r="7" spans="1:16">
      <c r="A7" s="12" t="s">
        <v>43</v>
      </c>
      <c r="B7" s="13"/>
      <c r="C7" s="105" t="s">
        <v>20</v>
      </c>
      <c r="D7" s="106">
        <v>8571517.2899999991</v>
      </c>
      <c r="E7" s="107">
        <v>8925624.3499999996</v>
      </c>
      <c r="F7" s="5"/>
    </row>
    <row r="8" spans="1:16">
      <c r="A8" s="12" t="s">
        <v>44</v>
      </c>
      <c r="B8" s="13"/>
      <c r="C8" s="105" t="s">
        <v>22</v>
      </c>
      <c r="D8" s="106">
        <v>4771553.92</v>
      </c>
      <c r="E8" s="107">
        <v>4963125.6899999995</v>
      </c>
      <c r="F8" s="5"/>
    </row>
    <row r="9" spans="1:16">
      <c r="A9" s="12" t="s">
        <v>45</v>
      </c>
      <c r="B9" s="13"/>
      <c r="C9" s="105" t="s">
        <v>46</v>
      </c>
      <c r="D9" s="106">
        <v>794384.17</v>
      </c>
      <c r="E9" s="107">
        <v>875243.10000000009</v>
      </c>
      <c r="F9" s="5"/>
    </row>
    <row r="10" spans="1:16">
      <c r="A10" s="12" t="s">
        <v>47</v>
      </c>
      <c r="B10" s="13"/>
      <c r="C10" s="105" t="s">
        <v>25</v>
      </c>
      <c r="D10" s="106">
        <v>1099472.44</v>
      </c>
      <c r="E10" s="107">
        <v>1180255.26</v>
      </c>
      <c r="F10" s="5"/>
    </row>
    <row r="11" spans="1:16">
      <c r="A11" s="12" t="s">
        <v>48</v>
      </c>
      <c r="B11" s="13"/>
      <c r="C11" s="105" t="s">
        <v>49</v>
      </c>
      <c r="D11" s="106">
        <v>49617.36</v>
      </c>
      <c r="E11" s="107">
        <v>56592.06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15887552.889999999</v>
      </c>
      <c r="E14" s="108">
        <f>SUM(E6:E13)</f>
        <v>16601848.169999998</v>
      </c>
      <c r="F14" s="5"/>
    </row>
    <row r="15" spans="1:16">
      <c r="A15" s="23" t="s">
        <v>54</v>
      </c>
      <c r="B15" s="13"/>
      <c r="C15" s="109" t="s">
        <v>55</v>
      </c>
      <c r="D15" s="110">
        <v>0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354107.06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191571.77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80858.929999999993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80782.820000000007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6974.7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714295.28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16601848.169999998</v>
      </c>
      <c r="E24" s="108">
        <v>16601848.169999998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244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110981.05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-8805.36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542193.94999999995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984544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188380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54889.38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873783.51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1440083.22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60156.54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2623226.63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44064.61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104612.22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830323.81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657939.26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21540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109995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8638151.8200000003</v>
      </c>
      <c r="E62" s="28"/>
    </row>
    <row r="63" spans="1:6" ht="13.5" thickBot="1">
      <c r="A63" s="19" t="s">
        <v>13</v>
      </c>
      <c r="B63" s="20"/>
      <c r="C63" s="21"/>
      <c r="D63" s="108">
        <f>D24+D62</f>
        <v>25239999.989999998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158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9172525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4771553.92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794384.17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1099472.44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49617.36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354107.06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191571.77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80858.929999999993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80782.820000000007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6974.7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16601848.169999998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16601848.169999998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15887552.889999999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714295.28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16601848.169999998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830323.81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17432171.979999997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159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691270.49</v>
      </c>
      <c r="E6" s="107">
        <v>706281.4</v>
      </c>
      <c r="F6" s="5"/>
    </row>
    <row r="7" spans="1:16">
      <c r="A7" s="12" t="s">
        <v>43</v>
      </c>
      <c r="B7" s="13"/>
      <c r="C7" s="105" t="s">
        <v>20</v>
      </c>
      <c r="D7" s="106">
        <v>8396170.2000000011</v>
      </c>
      <c r="E7" s="107">
        <v>9166557.4000000004</v>
      </c>
      <c r="F7" s="5"/>
    </row>
    <row r="8" spans="1:16">
      <c r="A8" s="12" t="s">
        <v>44</v>
      </c>
      <c r="B8" s="13"/>
      <c r="C8" s="105" t="s">
        <v>22</v>
      </c>
      <c r="D8" s="106">
        <v>3297316.1999999997</v>
      </c>
      <c r="E8" s="107">
        <v>3545288.5999999996</v>
      </c>
      <c r="F8" s="5"/>
    </row>
    <row r="9" spans="1:16">
      <c r="A9" s="12" t="s">
        <v>45</v>
      </c>
      <c r="B9" s="13"/>
      <c r="C9" s="105" t="s">
        <v>46</v>
      </c>
      <c r="D9" s="106">
        <v>812144.34000000008</v>
      </c>
      <c r="E9" s="107">
        <v>910014.28</v>
      </c>
      <c r="F9" s="5"/>
    </row>
    <row r="10" spans="1:16">
      <c r="A10" s="12" t="s">
        <v>47</v>
      </c>
      <c r="B10" s="13"/>
      <c r="C10" s="105" t="s">
        <v>25</v>
      </c>
      <c r="D10" s="106">
        <v>561528</v>
      </c>
      <c r="E10" s="107">
        <v>657491.19999999995</v>
      </c>
      <c r="F10" s="5"/>
    </row>
    <row r="11" spans="1:16">
      <c r="A11" s="12" t="s">
        <v>48</v>
      </c>
      <c r="B11" s="13"/>
      <c r="C11" s="105" t="s">
        <v>49</v>
      </c>
      <c r="D11" s="106">
        <v>36907.200000000004</v>
      </c>
      <c r="E11" s="107">
        <v>37447.200000000004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76650</v>
      </c>
      <c r="E13" s="107">
        <v>76650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13871986.43</v>
      </c>
      <c r="E14" s="108">
        <f>SUM(E6:E13)</f>
        <v>15099730.079999998</v>
      </c>
      <c r="F14" s="5"/>
    </row>
    <row r="15" spans="1:16">
      <c r="A15" s="23" t="s">
        <v>54</v>
      </c>
      <c r="B15" s="13"/>
      <c r="C15" s="109" t="s">
        <v>55</v>
      </c>
      <c r="D15" s="110">
        <v>15010.91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770387.2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247972.40000000002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97869.939999999988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95963.199999999997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540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1227743.6499999999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15099730.08</v>
      </c>
      <c r="E24" s="108">
        <v>15099730.079999998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240661.31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580527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842023.09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320579.32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188010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1117984.71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1598499.6099999999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130227.47999999998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1710535.19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44485.440000000002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80882.94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742502.31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0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30950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104272.75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3505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72.98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7735719.1300000008</v>
      </c>
      <c r="E62" s="28"/>
    </row>
    <row r="63" spans="1:6" ht="13.5" thickBot="1">
      <c r="A63" s="19" t="s">
        <v>13</v>
      </c>
      <c r="B63" s="20"/>
      <c r="C63" s="21"/>
      <c r="D63" s="108">
        <f>D24+D62</f>
        <v>22835449.210000001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159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9087440.6900000013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3297316.1999999997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812144.34000000008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561528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36907.200000000004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76650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785398.11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247972.40000000002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97869.939999999988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95963.199999999997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540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15099730.079999998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15099730.079999998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13871986.43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1227743.6499999999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15099730.08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742502.31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15842232.390000001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160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2081062.87</v>
      </c>
      <c r="E6" s="107">
        <v>2130534.88</v>
      </c>
      <c r="F6" s="5"/>
    </row>
    <row r="7" spans="1:16">
      <c r="A7" s="12" t="s">
        <v>43</v>
      </c>
      <c r="B7" s="13"/>
      <c r="C7" s="105" t="s">
        <v>20</v>
      </c>
      <c r="D7" s="106">
        <v>8267033.0199999996</v>
      </c>
      <c r="E7" s="107">
        <v>8654676.1500000004</v>
      </c>
      <c r="F7" s="5"/>
    </row>
    <row r="8" spans="1:16">
      <c r="A8" s="12" t="s">
        <v>44</v>
      </c>
      <c r="B8" s="13"/>
      <c r="C8" s="105" t="s">
        <v>22</v>
      </c>
      <c r="D8" s="106">
        <v>3798486.61</v>
      </c>
      <c r="E8" s="107">
        <v>3947251.1599999997</v>
      </c>
      <c r="F8" s="5"/>
    </row>
    <row r="9" spans="1:16">
      <c r="A9" s="12" t="s">
        <v>45</v>
      </c>
      <c r="B9" s="13"/>
      <c r="C9" s="105" t="s">
        <v>46</v>
      </c>
      <c r="D9" s="106">
        <v>193342.69</v>
      </c>
      <c r="E9" s="107">
        <v>194311.53</v>
      </c>
      <c r="F9" s="5"/>
    </row>
    <row r="10" spans="1:16">
      <c r="A10" s="12" t="s">
        <v>47</v>
      </c>
      <c r="B10" s="13"/>
      <c r="C10" s="105" t="s">
        <v>25</v>
      </c>
      <c r="D10" s="106">
        <v>501369.12</v>
      </c>
      <c r="E10" s="107">
        <v>558981.67999999993</v>
      </c>
      <c r="F10" s="5"/>
    </row>
    <row r="11" spans="1:16">
      <c r="A11" s="12" t="s">
        <v>48</v>
      </c>
      <c r="B11" s="13"/>
      <c r="C11" s="105" t="s">
        <v>49</v>
      </c>
      <c r="D11" s="106">
        <v>212578.65</v>
      </c>
      <c r="E11" s="107">
        <v>212578.65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15053872.959999999</v>
      </c>
      <c r="E14" s="108">
        <f>SUM(E6:E13)</f>
        <v>15698334.050000001</v>
      </c>
      <c r="F14" s="5"/>
    </row>
    <row r="15" spans="1:16">
      <c r="A15" s="23" t="s">
        <v>54</v>
      </c>
      <c r="B15" s="13"/>
      <c r="C15" s="109" t="s">
        <v>55</v>
      </c>
      <c r="D15" s="110">
        <v>49472.01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387643.13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148764.54999999999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968.84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57612.56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644461.08999999985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15698334.049999999</v>
      </c>
      <c r="E24" s="108">
        <v>15698334.050000001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3951644.54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212729.9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618569.05000000005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20239.330000000002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775298.72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1277274.3899999999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208128.96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1890055.98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9712.32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293515.82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785057.6399999999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180916.86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9500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43618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1315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-2546.0100000000002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10275030.5</v>
      </c>
      <c r="E62" s="28"/>
    </row>
    <row r="63" spans="1:6" ht="13.5" thickBot="1">
      <c r="A63" s="19" t="s">
        <v>13</v>
      </c>
      <c r="B63" s="20"/>
      <c r="C63" s="21"/>
      <c r="D63" s="108">
        <f>D24+D62</f>
        <v>25973364.549999997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160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10348095.890000001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3798486.61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193342.69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501369.12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212578.65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437115.14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148764.54999999999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968.84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57612.56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15698334.050000001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15698334.050000001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15053872.959999999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644461.08999999985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15698334.049999999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785057.6399999999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16483391.689999999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161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483366.14</v>
      </c>
      <c r="E6" s="107">
        <v>483366.14</v>
      </c>
      <c r="F6" s="5"/>
    </row>
    <row r="7" spans="1:16">
      <c r="A7" s="12" t="s">
        <v>43</v>
      </c>
      <c r="B7" s="13"/>
      <c r="C7" s="105" t="s">
        <v>20</v>
      </c>
      <c r="D7" s="106">
        <v>5678293.3200000003</v>
      </c>
      <c r="E7" s="107">
        <v>6251129.7000000002</v>
      </c>
      <c r="F7" s="5"/>
    </row>
    <row r="8" spans="1:16">
      <c r="A8" s="12" t="s">
        <v>44</v>
      </c>
      <c r="B8" s="13"/>
      <c r="C8" s="105" t="s">
        <v>22</v>
      </c>
      <c r="D8" s="106">
        <v>2012312.16</v>
      </c>
      <c r="E8" s="107">
        <v>2125213.29</v>
      </c>
      <c r="F8" s="5"/>
    </row>
    <row r="9" spans="1:16">
      <c r="A9" s="12" t="s">
        <v>45</v>
      </c>
      <c r="B9" s="13"/>
      <c r="C9" s="105" t="s">
        <v>46</v>
      </c>
      <c r="D9" s="106">
        <v>163388.03</v>
      </c>
      <c r="E9" s="107">
        <v>171573.62</v>
      </c>
      <c r="F9" s="5"/>
    </row>
    <row r="10" spans="1:16">
      <c r="A10" s="12" t="s">
        <v>47</v>
      </c>
      <c r="B10" s="13"/>
      <c r="C10" s="105" t="s">
        <v>25</v>
      </c>
      <c r="D10" s="106">
        <v>326712.96000000002</v>
      </c>
      <c r="E10" s="107">
        <v>368370.4</v>
      </c>
      <c r="F10" s="5"/>
    </row>
    <row r="11" spans="1:16">
      <c r="A11" s="12" t="s">
        <v>48</v>
      </c>
      <c r="B11" s="13"/>
      <c r="C11" s="105" t="s">
        <v>49</v>
      </c>
      <c r="D11" s="106">
        <v>63781.56</v>
      </c>
      <c r="E11" s="107">
        <v>63781.56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13888.5</v>
      </c>
      <c r="E13" s="107">
        <v>13888.5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8741742.6700000018</v>
      </c>
      <c r="E14" s="108">
        <f>SUM(E6:E13)</f>
        <v>9477323.209999999</v>
      </c>
      <c r="F14" s="5"/>
    </row>
    <row r="15" spans="1:16">
      <c r="A15" s="23" t="s">
        <v>54</v>
      </c>
      <c r="B15" s="13"/>
      <c r="C15" s="109" t="s">
        <v>55</v>
      </c>
      <c r="D15" s="110">
        <v>0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572836.38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112901.13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8185.59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41657.440000000002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735580.54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9477323.2100000009</v>
      </c>
      <c r="E24" s="108">
        <v>9477323.2100000028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108317.45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38817.160000000003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1407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284324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496035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119310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370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19948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416325.35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856041.88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0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1261401.56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8586.7199999999993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66772.88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463223.98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394114.66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-140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58915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7001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4600771.6399999997</v>
      </c>
      <c r="E62" s="28"/>
    </row>
    <row r="63" spans="1:6" ht="13.5" thickBot="1">
      <c r="A63" s="19" t="s">
        <v>13</v>
      </c>
      <c r="B63" s="20"/>
      <c r="C63" s="21"/>
      <c r="D63" s="108">
        <f>D24+D62</f>
        <v>14078094.850000001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161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6161659.46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2012312.16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163388.03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326712.96000000002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63781.56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13888.5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572836.38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112901.13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8185.59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41657.440000000002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9477323.2100000028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9477323.2100000028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8741742.6700000018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735580.54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9477323.2100000009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463223.98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9940547.1900000013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167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143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4" t="s">
        <v>42</v>
      </c>
      <c r="D6" s="106">
        <v>7564685.6399999997</v>
      </c>
      <c r="E6" s="107">
        <v>8119878.5899999999</v>
      </c>
      <c r="F6" s="5"/>
    </row>
    <row r="7" spans="1:16">
      <c r="A7" s="12" t="s">
        <v>43</v>
      </c>
      <c r="B7" s="13"/>
      <c r="C7" s="14" t="s">
        <v>20</v>
      </c>
      <c r="D7" s="106">
        <v>26927129.140000001</v>
      </c>
      <c r="E7" s="107">
        <v>30290497.82</v>
      </c>
      <c r="F7" s="5"/>
    </row>
    <row r="8" spans="1:16">
      <c r="A8" s="12" t="s">
        <v>44</v>
      </c>
      <c r="B8" s="13"/>
      <c r="C8" s="14" t="s">
        <v>22</v>
      </c>
      <c r="D8" s="106">
        <v>11096326.15</v>
      </c>
      <c r="E8" s="107">
        <v>12095422.57</v>
      </c>
      <c r="F8" s="5"/>
    </row>
    <row r="9" spans="1:16">
      <c r="A9" s="12" t="s">
        <v>45</v>
      </c>
      <c r="B9" s="13"/>
      <c r="C9" s="14" t="s">
        <v>46</v>
      </c>
      <c r="D9" s="106">
        <v>336295.63</v>
      </c>
      <c r="E9" s="107">
        <v>383011.33</v>
      </c>
      <c r="F9" s="5"/>
    </row>
    <row r="10" spans="1:16">
      <c r="A10" s="12" t="s">
        <v>47</v>
      </c>
      <c r="B10" s="13"/>
      <c r="C10" s="14" t="s">
        <v>25</v>
      </c>
      <c r="D10" s="106">
        <v>2100536.4700000002</v>
      </c>
      <c r="E10" s="107">
        <v>2587881.8000000003</v>
      </c>
      <c r="F10" s="5"/>
    </row>
    <row r="11" spans="1:16">
      <c r="A11" s="12" t="s">
        <v>48</v>
      </c>
      <c r="B11" s="13"/>
      <c r="C11" s="14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4" t="s">
        <v>53</v>
      </c>
      <c r="D13" s="106">
        <v>0</v>
      </c>
      <c r="E13" s="107">
        <v>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48024973.030000001</v>
      </c>
      <c r="E14" s="108">
        <f>SUM(E6:E13)</f>
        <v>53476692.109999992</v>
      </c>
      <c r="F14" s="5"/>
    </row>
    <row r="15" spans="1:16">
      <c r="A15" s="23" t="s">
        <v>54</v>
      </c>
      <c r="B15" s="13"/>
      <c r="C15" s="25" t="s">
        <v>55</v>
      </c>
      <c r="D15" s="110">
        <v>555192.94999999995</v>
      </c>
      <c r="E15" s="27"/>
      <c r="F15" s="5"/>
    </row>
    <row r="16" spans="1:16">
      <c r="A16" s="23" t="s">
        <v>56</v>
      </c>
      <c r="B16" s="13"/>
      <c r="C16" s="25" t="s">
        <v>30</v>
      </c>
      <c r="D16" s="110">
        <v>3363368.68</v>
      </c>
      <c r="E16" s="27"/>
      <c r="F16" s="5"/>
    </row>
    <row r="17" spans="1:6">
      <c r="A17" s="23" t="s">
        <v>57</v>
      </c>
      <c r="B17" s="13"/>
      <c r="C17" s="25" t="s">
        <v>31</v>
      </c>
      <c r="D17" s="110">
        <v>999096.42</v>
      </c>
      <c r="E17" s="27"/>
      <c r="F17" s="5"/>
    </row>
    <row r="18" spans="1:6">
      <c r="A18" s="23" t="s">
        <v>58</v>
      </c>
      <c r="B18" s="13"/>
      <c r="C18" s="25" t="s">
        <v>59</v>
      </c>
      <c r="D18" s="110">
        <v>46715.7</v>
      </c>
      <c r="E18" s="27"/>
      <c r="F18" s="5"/>
    </row>
    <row r="19" spans="1:6">
      <c r="A19" s="23" t="s">
        <v>60</v>
      </c>
      <c r="B19" s="13"/>
      <c r="C19" s="25" t="s">
        <v>32</v>
      </c>
      <c r="D19" s="110">
        <v>487345.33</v>
      </c>
      <c r="E19" s="27"/>
      <c r="F19" s="5"/>
    </row>
    <row r="20" spans="1:6">
      <c r="A20" s="23" t="s">
        <v>61</v>
      </c>
      <c r="B20" s="13"/>
      <c r="C20" s="25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25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25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5451719.0800000001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53476692.109999999</v>
      </c>
      <c r="E24" s="108">
        <v>53476692.110000007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4" t="s">
        <v>68</v>
      </c>
      <c r="D27" s="111">
        <v>64276.57</v>
      </c>
      <c r="E27" s="27"/>
      <c r="F27" s="35"/>
    </row>
    <row r="28" spans="1:6">
      <c r="A28" s="12" t="s">
        <v>69</v>
      </c>
      <c r="B28" s="13"/>
      <c r="C28" s="14" t="s">
        <v>70</v>
      </c>
      <c r="D28" s="111">
        <v>2103340.59</v>
      </c>
      <c r="E28" s="27"/>
      <c r="F28" s="35"/>
    </row>
    <row r="29" spans="1:6">
      <c r="A29" s="12" t="s">
        <v>71</v>
      </c>
      <c r="B29" s="13"/>
      <c r="C29" s="14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4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4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4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4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4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4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4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4" t="s">
        <v>88</v>
      </c>
      <c r="D39" s="111">
        <v>118162.93</v>
      </c>
      <c r="E39" s="28"/>
      <c r="F39" s="112"/>
      <c r="G39" s="5"/>
    </row>
    <row r="40" spans="1:10">
      <c r="A40" s="12" t="s">
        <v>89</v>
      </c>
      <c r="B40" s="13"/>
      <c r="C40" s="14" t="s">
        <v>90</v>
      </c>
      <c r="D40" s="111">
        <v>3641767.98</v>
      </c>
      <c r="E40" s="28"/>
      <c r="F40" s="112"/>
    </row>
    <row r="41" spans="1:10">
      <c r="A41" s="12" t="s">
        <v>91</v>
      </c>
      <c r="B41" s="13"/>
      <c r="C41" s="14" t="s">
        <v>92</v>
      </c>
      <c r="D41" s="111">
        <v>3739139.71</v>
      </c>
      <c r="E41" s="28"/>
      <c r="F41" s="30"/>
    </row>
    <row r="42" spans="1:10">
      <c r="A42" s="12" t="s">
        <v>93</v>
      </c>
      <c r="B42" s="13"/>
      <c r="C42" s="14" t="s">
        <v>94</v>
      </c>
      <c r="D42" s="111">
        <v>701842.19</v>
      </c>
      <c r="E42" s="28"/>
      <c r="F42" s="112"/>
    </row>
    <row r="43" spans="1:10">
      <c r="A43" s="12" t="s">
        <v>95</v>
      </c>
      <c r="B43" s="13"/>
      <c r="C43" s="14" t="s">
        <v>96</v>
      </c>
      <c r="D43" s="111">
        <v>54424.05</v>
      </c>
      <c r="E43" s="28"/>
      <c r="F43" s="35"/>
    </row>
    <row r="44" spans="1:10">
      <c r="A44" s="12" t="s">
        <v>97</v>
      </c>
      <c r="B44" s="13"/>
      <c r="C44" s="14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4" t="s">
        <v>100</v>
      </c>
      <c r="D45" s="111">
        <v>2652990.2799999998</v>
      </c>
      <c r="E45" s="28"/>
      <c r="F45" s="35"/>
    </row>
    <row r="46" spans="1:10">
      <c r="A46" s="12" t="s">
        <v>101</v>
      </c>
      <c r="B46" s="13"/>
      <c r="C46" s="14" t="s">
        <v>102</v>
      </c>
      <c r="D46" s="111">
        <v>3661672.35</v>
      </c>
      <c r="E46" s="28"/>
      <c r="F46" s="35"/>
    </row>
    <row r="47" spans="1:10">
      <c r="A47" s="12" t="s">
        <v>103</v>
      </c>
      <c r="B47" s="13"/>
      <c r="C47" s="14" t="s">
        <v>104</v>
      </c>
      <c r="D47" s="111">
        <v>742267.26</v>
      </c>
      <c r="E47" s="28"/>
      <c r="F47" s="35"/>
    </row>
    <row r="48" spans="1:10">
      <c r="A48" s="12" t="s">
        <v>105</v>
      </c>
      <c r="B48" s="13"/>
      <c r="C48" s="14" t="s">
        <v>106</v>
      </c>
      <c r="D48" s="111">
        <v>7447854.3399999999</v>
      </c>
      <c r="E48" s="28"/>
      <c r="F48" s="35"/>
    </row>
    <row r="49" spans="1:6">
      <c r="A49" s="12" t="s">
        <v>107</v>
      </c>
      <c r="B49" s="13"/>
      <c r="C49" s="14" t="s">
        <v>108</v>
      </c>
      <c r="D49" s="111">
        <v>18397.41</v>
      </c>
      <c r="E49" s="28"/>
      <c r="F49" s="35"/>
    </row>
    <row r="50" spans="1:6">
      <c r="A50" s="12" t="s">
        <v>109</v>
      </c>
      <c r="B50" s="13"/>
      <c r="C50" s="14" t="s">
        <v>110</v>
      </c>
      <c r="D50" s="111">
        <v>1014885.35</v>
      </c>
      <c r="E50" s="28"/>
      <c r="F50" s="35"/>
    </row>
    <row r="51" spans="1:6">
      <c r="A51" s="12" t="s">
        <v>111</v>
      </c>
      <c r="B51" s="13"/>
      <c r="C51" s="14" t="s">
        <v>112</v>
      </c>
      <c r="D51" s="111">
        <v>2671090.5099999998</v>
      </c>
      <c r="E51" s="28"/>
      <c r="F51" s="35"/>
    </row>
    <row r="52" spans="1:6">
      <c r="A52" s="12" t="s">
        <v>113</v>
      </c>
      <c r="B52" s="13"/>
      <c r="C52" s="14" t="s">
        <v>114</v>
      </c>
      <c r="D52" s="111">
        <v>5640</v>
      </c>
      <c r="E52" s="28"/>
      <c r="F52" s="35"/>
    </row>
    <row r="53" spans="1:6">
      <c r="A53" s="12" t="s">
        <v>115</v>
      </c>
      <c r="B53" s="13"/>
      <c r="C53" s="14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4" t="s">
        <v>118</v>
      </c>
      <c r="D54" s="111">
        <v>105301.51</v>
      </c>
      <c r="E54" s="28"/>
      <c r="F54" s="35"/>
    </row>
    <row r="55" spans="1:6">
      <c r="A55" s="12" t="s">
        <v>119</v>
      </c>
      <c r="B55" s="13"/>
      <c r="C55" s="14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4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4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4" t="s">
        <v>126</v>
      </c>
      <c r="D58" s="111">
        <v>42713.42</v>
      </c>
      <c r="E58" s="28"/>
      <c r="F58" s="35"/>
    </row>
    <row r="59" spans="1:6">
      <c r="A59" s="12" t="s">
        <v>127</v>
      </c>
      <c r="B59" s="13"/>
      <c r="C59" s="14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4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4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28785766.450000007</v>
      </c>
      <c r="E62" s="28"/>
    </row>
    <row r="63" spans="1:6" ht="13.5" thickBot="1">
      <c r="A63" s="19" t="s">
        <v>13</v>
      </c>
      <c r="B63" s="20"/>
      <c r="C63" s="21"/>
      <c r="D63" s="108">
        <f>D24+D62</f>
        <v>82262458.560000002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167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34491814.780000001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11096326.15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336295.63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2100536.4700000002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3918561.63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999096.42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46715.7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487345.33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53476692.110000007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53476692.110000007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48024973.030000001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5451719.0800000001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53476692.109999999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2671090.5099999998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56147782.619999997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2" t="s">
        <v>162</v>
      </c>
      <c r="B1" s="132"/>
      <c r="C1" s="132"/>
      <c r="D1" s="132"/>
      <c r="E1" s="132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28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29"/>
      <c r="F5" s="5"/>
    </row>
    <row r="6" spans="1:16">
      <c r="A6" s="12">
        <v>0</v>
      </c>
      <c r="B6" s="13"/>
      <c r="C6" s="14">
        <v>0</v>
      </c>
      <c r="D6" s="15">
        <v>1149865.81</v>
      </c>
      <c r="E6" s="16">
        <v>1243285.52</v>
      </c>
      <c r="F6" s="5"/>
    </row>
    <row r="7" spans="1:16">
      <c r="A7" s="12" t="s">
        <v>41</v>
      </c>
      <c r="B7" s="13"/>
      <c r="C7" s="14" t="s">
        <v>42</v>
      </c>
      <c r="D7" s="15">
        <v>15861151.389999999</v>
      </c>
      <c r="E7" s="16">
        <v>18562367.07</v>
      </c>
      <c r="F7" s="5"/>
    </row>
    <row r="8" spans="1:16">
      <c r="A8" s="12" t="s">
        <v>43</v>
      </c>
      <c r="B8" s="13"/>
      <c r="C8" s="14" t="s">
        <v>20</v>
      </c>
      <c r="D8" s="15">
        <v>5801435.8999999994</v>
      </c>
      <c r="E8" s="16">
        <v>6409360.8499999996</v>
      </c>
      <c r="F8" s="5"/>
    </row>
    <row r="9" spans="1:16">
      <c r="A9" s="12" t="s">
        <v>44</v>
      </c>
      <c r="B9" s="13"/>
      <c r="C9" s="14" t="s">
        <v>22</v>
      </c>
      <c r="D9" s="15">
        <v>470986.02999999997</v>
      </c>
      <c r="E9" s="16">
        <v>494330.88999999996</v>
      </c>
      <c r="F9" s="5"/>
    </row>
    <row r="10" spans="1:16">
      <c r="A10" s="12" t="s">
        <v>45</v>
      </c>
      <c r="B10" s="13"/>
      <c r="C10" s="14" t="s">
        <v>46</v>
      </c>
      <c r="D10" s="15">
        <v>1086471.3600000001</v>
      </c>
      <c r="E10" s="16">
        <v>1860821.7400000002</v>
      </c>
      <c r="F10" s="5"/>
    </row>
    <row r="11" spans="1:16">
      <c r="A11" s="12" t="s">
        <v>47</v>
      </c>
      <c r="B11" s="13"/>
      <c r="C11" s="14" t="s">
        <v>25</v>
      </c>
      <c r="D11" s="15">
        <v>40688.639999999999</v>
      </c>
      <c r="E11" s="16">
        <v>40688.639999999999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48</v>
      </c>
      <c r="B12" s="13"/>
      <c r="C12" s="14" t="s">
        <v>49</v>
      </c>
      <c r="D12" s="15">
        <v>0</v>
      </c>
      <c r="E12" s="16">
        <v>0</v>
      </c>
      <c r="F12" s="5"/>
    </row>
    <row r="13" spans="1:16" ht="13.5" thickBot="1">
      <c r="A13" s="12" t="s">
        <v>50</v>
      </c>
      <c r="B13" s="18"/>
      <c r="C13" s="14" t="s">
        <v>51</v>
      </c>
      <c r="D13" s="15">
        <v>45090</v>
      </c>
      <c r="E13" s="16">
        <v>45090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24455689.129999999</v>
      </c>
      <c r="E14" s="22">
        <f>SUM(E6:E13)</f>
        <v>28655944.710000001</v>
      </c>
      <c r="F14" s="5"/>
    </row>
    <row r="15" spans="1:16">
      <c r="A15" s="23" t="s">
        <v>52</v>
      </c>
      <c r="B15" s="24"/>
      <c r="C15" s="25" t="s">
        <v>53</v>
      </c>
      <c r="D15" s="26">
        <v>93419.71</v>
      </c>
      <c r="E15" s="27"/>
      <c r="F15" s="5"/>
    </row>
    <row r="16" spans="1:16">
      <c r="A16" s="23" t="s">
        <v>54</v>
      </c>
      <c r="B16" s="13"/>
      <c r="C16" s="25" t="s">
        <v>55</v>
      </c>
      <c r="D16" s="26">
        <v>2701215.6799999997</v>
      </c>
      <c r="E16" s="27"/>
      <c r="F16" s="5"/>
    </row>
    <row r="17" spans="1:6">
      <c r="A17" s="23" t="s">
        <v>56</v>
      </c>
      <c r="B17" s="13"/>
      <c r="C17" s="25" t="s">
        <v>30</v>
      </c>
      <c r="D17" s="26">
        <v>607924.94999999995</v>
      </c>
      <c r="E17" s="27"/>
      <c r="F17" s="5"/>
    </row>
    <row r="18" spans="1:6">
      <c r="A18" s="23" t="s">
        <v>57</v>
      </c>
      <c r="B18" s="13"/>
      <c r="C18" s="25" t="s">
        <v>31</v>
      </c>
      <c r="D18" s="26">
        <v>23344.86</v>
      </c>
      <c r="E18" s="27"/>
      <c r="F18" s="5"/>
    </row>
    <row r="19" spans="1:6">
      <c r="A19" s="23" t="s">
        <v>58</v>
      </c>
      <c r="B19" s="13"/>
      <c r="C19" s="25" t="s">
        <v>59</v>
      </c>
      <c r="D19" s="26">
        <v>774350.38</v>
      </c>
      <c r="E19" s="27"/>
      <c r="F19" s="5"/>
    </row>
    <row r="20" spans="1:6">
      <c r="A20" s="23" t="s">
        <v>60</v>
      </c>
      <c r="B20" s="13"/>
      <c r="C20" s="25" t="s">
        <v>32</v>
      </c>
      <c r="D20" s="26">
        <v>0</v>
      </c>
      <c r="E20" s="27"/>
      <c r="F20" s="5"/>
    </row>
    <row r="21" spans="1:6">
      <c r="A21" s="23" t="s">
        <v>61</v>
      </c>
      <c r="B21" s="13"/>
      <c r="C21" s="25" t="s">
        <v>62</v>
      </c>
      <c r="D21" s="26">
        <v>0</v>
      </c>
      <c r="E21" s="27"/>
      <c r="F21" s="5"/>
    </row>
    <row r="22" spans="1:6" ht="13.5" thickBot="1">
      <c r="A22" s="23" t="s">
        <v>63</v>
      </c>
      <c r="B22" s="18"/>
      <c r="C22" s="25" t="s">
        <v>64</v>
      </c>
      <c r="D22" s="26"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4200255.58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28655944.710000001</v>
      </c>
      <c r="E24" s="22">
        <v>28655944.709999997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151</v>
      </c>
      <c r="B27" s="13"/>
      <c r="C27" s="14" t="s">
        <v>152</v>
      </c>
      <c r="D27" s="34">
        <v>0</v>
      </c>
      <c r="E27" s="27"/>
      <c r="F27" s="35"/>
    </row>
    <row r="28" spans="1:6">
      <c r="A28" s="12" t="s">
        <v>67</v>
      </c>
      <c r="B28" s="13"/>
      <c r="C28" s="14" t="s">
        <v>68</v>
      </c>
      <c r="D28" s="34">
        <v>229626.61</v>
      </c>
      <c r="E28" s="27"/>
      <c r="F28" s="35"/>
    </row>
    <row r="29" spans="1:6">
      <c r="A29" s="12" t="s">
        <v>69</v>
      </c>
      <c r="B29" s="13"/>
      <c r="C29" s="14" t="s">
        <v>70</v>
      </c>
      <c r="D29" s="34">
        <v>-799</v>
      </c>
      <c r="E29" s="27"/>
      <c r="F29" s="35"/>
    </row>
    <row r="30" spans="1:6">
      <c r="A30" s="12" t="s">
        <v>71</v>
      </c>
      <c r="B30" s="13"/>
      <c r="C30" s="14" t="s">
        <v>72</v>
      </c>
      <c r="D30" s="34">
        <v>0</v>
      </c>
      <c r="E30" s="28"/>
      <c r="F30" s="35"/>
    </row>
    <row r="31" spans="1:6">
      <c r="A31" s="12" t="s">
        <v>73</v>
      </c>
      <c r="B31" s="13"/>
      <c r="C31" s="14" t="s">
        <v>74</v>
      </c>
      <c r="D31" s="34">
        <v>0</v>
      </c>
      <c r="E31" s="28"/>
      <c r="F31" s="35"/>
    </row>
    <row r="32" spans="1:6">
      <c r="A32" s="12" t="s">
        <v>75</v>
      </c>
      <c r="B32" s="13"/>
      <c r="C32" s="14" t="s">
        <v>76</v>
      </c>
      <c r="D32" s="34">
        <v>0</v>
      </c>
      <c r="E32" s="28"/>
      <c r="F32" s="35"/>
    </row>
    <row r="33" spans="1:10">
      <c r="A33" s="12" t="s">
        <v>77</v>
      </c>
      <c r="B33" s="13"/>
      <c r="C33" s="14">
        <v>40262</v>
      </c>
      <c r="D33" s="34">
        <v>0</v>
      </c>
      <c r="E33" s="28"/>
      <c r="F33" s="35"/>
    </row>
    <row r="34" spans="1:10">
      <c r="A34" s="12" t="s">
        <v>79</v>
      </c>
      <c r="B34" s="13"/>
      <c r="C34" s="14">
        <v>40263</v>
      </c>
      <c r="D34" s="34">
        <v>0</v>
      </c>
      <c r="E34" s="28"/>
      <c r="F34" s="35"/>
    </row>
    <row r="35" spans="1:10">
      <c r="A35" s="12" t="s">
        <v>80</v>
      </c>
      <c r="B35" s="13"/>
      <c r="C35" s="14" t="s">
        <v>81</v>
      </c>
      <c r="D35" s="34">
        <v>0</v>
      </c>
      <c r="E35" s="28"/>
      <c r="F35" s="35"/>
    </row>
    <row r="36" spans="1:10">
      <c r="A36" s="12" t="s">
        <v>82</v>
      </c>
      <c r="B36" s="13"/>
      <c r="C36" s="14">
        <v>40265</v>
      </c>
      <c r="D36" s="34">
        <v>0</v>
      </c>
      <c r="E36" s="28"/>
      <c r="F36" s="35"/>
    </row>
    <row r="37" spans="1:10">
      <c r="A37" s="12" t="s">
        <v>84</v>
      </c>
      <c r="B37" s="13"/>
      <c r="C37" s="14">
        <v>40266</v>
      </c>
      <c r="D37" s="34">
        <v>0</v>
      </c>
      <c r="E37" s="28"/>
      <c r="F37" s="35"/>
    </row>
    <row r="38" spans="1:10">
      <c r="A38" s="12" t="s">
        <v>11</v>
      </c>
      <c r="B38" s="13"/>
      <c r="C38" s="14" t="s">
        <v>138</v>
      </c>
      <c r="D38" s="34">
        <v>0</v>
      </c>
      <c r="E38" s="28"/>
      <c r="F38" s="35"/>
    </row>
    <row r="39" spans="1:10">
      <c r="A39" s="12" t="s">
        <v>85</v>
      </c>
      <c r="B39" s="13"/>
      <c r="C39" s="14" t="s">
        <v>86</v>
      </c>
      <c r="D39" s="34">
        <v>283879</v>
      </c>
      <c r="E39" s="28"/>
      <c r="F39" s="112"/>
      <c r="G39" s="5"/>
    </row>
    <row r="40" spans="1:10">
      <c r="A40" s="12" t="s">
        <v>87</v>
      </c>
      <c r="B40" s="13"/>
      <c r="C40" s="14" t="s">
        <v>88</v>
      </c>
      <c r="D40" s="34">
        <v>1179331.53</v>
      </c>
      <c r="E40" s="28"/>
      <c r="F40" s="112"/>
    </row>
    <row r="41" spans="1:10">
      <c r="A41" s="12" t="s">
        <v>89</v>
      </c>
      <c r="B41" s="13"/>
      <c r="C41" s="14" t="s">
        <v>90</v>
      </c>
      <c r="D41" s="34">
        <v>711400</v>
      </c>
      <c r="E41" s="28"/>
      <c r="F41" s="30"/>
    </row>
    <row r="42" spans="1:10">
      <c r="A42" s="12" t="s">
        <v>91</v>
      </c>
      <c r="B42" s="13"/>
      <c r="C42" s="14" t="s">
        <v>92</v>
      </c>
      <c r="D42" s="34">
        <v>0</v>
      </c>
      <c r="E42" s="28"/>
      <c r="F42" s="112"/>
    </row>
    <row r="43" spans="1:10">
      <c r="A43" s="12" t="s">
        <v>93</v>
      </c>
      <c r="B43" s="13"/>
      <c r="C43" s="14" t="s">
        <v>94</v>
      </c>
      <c r="D43" s="34">
        <v>0</v>
      </c>
      <c r="E43" s="28"/>
      <c r="F43" s="35"/>
    </row>
    <row r="44" spans="1:10">
      <c r="A44" s="12" t="s">
        <v>95</v>
      </c>
      <c r="B44" s="13"/>
      <c r="C44" s="14" t="s">
        <v>96</v>
      </c>
      <c r="D44" s="34">
        <v>0</v>
      </c>
      <c r="E44" s="28"/>
      <c r="F44" s="35"/>
      <c r="J44" s="5"/>
    </row>
    <row r="45" spans="1:10">
      <c r="A45" s="12" t="s">
        <v>97</v>
      </c>
      <c r="B45" s="13"/>
      <c r="C45" s="14" t="s">
        <v>98</v>
      </c>
      <c r="D45" s="34">
        <v>1385602.08</v>
      </c>
      <c r="E45" s="28"/>
      <c r="F45" s="35"/>
    </row>
    <row r="46" spans="1:10">
      <c r="A46" s="12" t="s">
        <v>99</v>
      </c>
      <c r="B46" s="13"/>
      <c r="C46" s="14" t="s">
        <v>100</v>
      </c>
      <c r="D46" s="34">
        <v>2129546.09</v>
      </c>
      <c r="E46" s="28"/>
      <c r="F46" s="35"/>
    </row>
    <row r="47" spans="1:10">
      <c r="A47" s="12" t="s">
        <v>101</v>
      </c>
      <c r="B47" s="13"/>
      <c r="C47" s="14" t="s">
        <v>102</v>
      </c>
      <c r="D47" s="34">
        <v>114999.13</v>
      </c>
      <c r="E47" s="28"/>
      <c r="F47" s="35"/>
    </row>
    <row r="48" spans="1:10">
      <c r="A48" s="12" t="s">
        <v>103</v>
      </c>
      <c r="B48" s="13"/>
      <c r="C48" s="14" t="s">
        <v>104</v>
      </c>
      <c r="D48" s="34">
        <v>2920075.93</v>
      </c>
      <c r="E48" s="28"/>
      <c r="F48" s="35"/>
    </row>
    <row r="49" spans="1:6">
      <c r="A49" s="12" t="s">
        <v>105</v>
      </c>
      <c r="B49" s="13"/>
      <c r="C49" s="14" t="s">
        <v>106</v>
      </c>
      <c r="D49" s="34">
        <v>140053.26999999999</v>
      </c>
      <c r="E49" s="28"/>
      <c r="F49" s="35"/>
    </row>
    <row r="50" spans="1:6">
      <c r="A50" s="12" t="s">
        <v>107</v>
      </c>
      <c r="B50" s="13"/>
      <c r="C50" s="14" t="s">
        <v>108</v>
      </c>
      <c r="D50" s="34">
        <v>0</v>
      </c>
      <c r="E50" s="28"/>
      <c r="F50" s="35"/>
    </row>
    <row r="51" spans="1:6">
      <c r="A51" s="12" t="s">
        <v>109</v>
      </c>
      <c r="B51" s="13"/>
      <c r="C51" s="14" t="s">
        <v>110</v>
      </c>
      <c r="D51" s="34">
        <v>1293118.53</v>
      </c>
      <c r="E51" s="28"/>
      <c r="F51" s="35"/>
    </row>
    <row r="52" spans="1:6">
      <c r="A52" s="12" t="s">
        <v>111</v>
      </c>
      <c r="B52" s="13"/>
      <c r="C52" s="14" t="s">
        <v>112</v>
      </c>
      <c r="D52" s="34">
        <v>877305.96000000008</v>
      </c>
      <c r="E52" s="28"/>
      <c r="F52" s="35"/>
    </row>
    <row r="53" spans="1:6">
      <c r="A53" s="12" t="s">
        <v>113</v>
      </c>
      <c r="B53" s="13"/>
      <c r="C53" s="14" t="s">
        <v>114</v>
      </c>
      <c r="D53" s="34">
        <v>570310.89999999991</v>
      </c>
      <c r="E53" s="28"/>
      <c r="F53" s="35"/>
    </row>
    <row r="54" spans="1:6">
      <c r="A54" s="12" t="s">
        <v>115</v>
      </c>
      <c r="B54" s="13"/>
      <c r="C54" s="14" t="s">
        <v>116</v>
      </c>
      <c r="D54" s="34">
        <v>16344.5</v>
      </c>
      <c r="E54" s="28"/>
      <c r="F54" s="35"/>
    </row>
    <row r="55" spans="1:6">
      <c r="A55" s="12" t="s">
        <v>117</v>
      </c>
      <c r="B55" s="13"/>
      <c r="C55" s="14" t="s">
        <v>118</v>
      </c>
      <c r="D55" s="34">
        <v>0</v>
      </c>
      <c r="E55" s="28"/>
      <c r="F55" s="35"/>
    </row>
    <row r="56" spans="1:6">
      <c r="A56" s="12" t="s">
        <v>119</v>
      </c>
      <c r="B56" s="13"/>
      <c r="C56" s="14" t="s">
        <v>120</v>
      </c>
      <c r="D56" s="34">
        <v>0</v>
      </c>
      <c r="E56" s="28"/>
      <c r="F56" s="35"/>
    </row>
    <row r="57" spans="1:6">
      <c r="A57" s="12" t="s">
        <v>121</v>
      </c>
      <c r="B57" s="13"/>
      <c r="C57" s="14" t="s">
        <v>122</v>
      </c>
      <c r="D57" s="34">
        <v>0</v>
      </c>
      <c r="E57" s="28"/>
      <c r="F57" s="35"/>
    </row>
    <row r="58" spans="1:6">
      <c r="A58" s="12" t="s">
        <v>123</v>
      </c>
      <c r="B58" s="13"/>
      <c r="C58" s="14" t="s">
        <v>124</v>
      </c>
      <c r="D58" s="34">
        <v>0</v>
      </c>
      <c r="E58" s="28"/>
      <c r="F58" s="35"/>
    </row>
    <row r="59" spans="1:6">
      <c r="A59" s="12" t="s">
        <v>125</v>
      </c>
      <c r="B59" s="13"/>
      <c r="C59" s="14" t="s">
        <v>126</v>
      </c>
      <c r="D59" s="34">
        <v>0</v>
      </c>
      <c r="E59" s="28"/>
      <c r="F59" s="35"/>
    </row>
    <row r="60" spans="1:6">
      <c r="A60" s="12" t="s">
        <v>127</v>
      </c>
      <c r="B60" s="13"/>
      <c r="C60" s="14" t="s">
        <v>128</v>
      </c>
      <c r="D60" s="34">
        <v>0</v>
      </c>
      <c r="E60" s="28"/>
      <c r="F60" s="35"/>
    </row>
    <row r="61" spans="1:6" ht="13.5" thickBot="1">
      <c r="A61" s="12" t="s">
        <v>129</v>
      </c>
      <c r="B61" s="13"/>
      <c r="C61" s="14" t="s">
        <v>130</v>
      </c>
      <c r="D61" s="34"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11850794.530000001</v>
      </c>
      <c r="E62" s="28"/>
    </row>
    <row r="63" spans="1:6" ht="13.5" thickBot="1">
      <c r="A63" s="19" t="s">
        <v>13</v>
      </c>
      <c r="B63" s="20"/>
      <c r="C63" s="21"/>
      <c r="D63" s="22">
        <f>D24+D62</f>
        <v>40506739.240000002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0" t="s">
        <v>162</v>
      </c>
      <c r="B66" s="130"/>
      <c r="C66" s="130"/>
      <c r="D66" s="130"/>
      <c r="E66" s="39"/>
    </row>
    <row r="67" spans="1:5" ht="13.5" thickBot="1">
      <c r="A67" s="131" t="s">
        <v>135</v>
      </c>
      <c r="B67" s="131"/>
      <c r="C67" s="131"/>
      <c r="D67" s="131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v>17011017.199999999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v>5801435.8999999994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v>470986.02999999997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v>1086471.3600000001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v>40688.639999999999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v>45090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v>2794635.3899999997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v>607924.94999999995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v>23344.86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v>774350.38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28655944.709999997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43"/>
      <c r="B91" s="52"/>
      <c r="C91" s="53"/>
      <c r="D91" s="54">
        <f>SUM(D89:D90)</f>
        <v>0</v>
      </c>
      <c r="E91" s="38"/>
    </row>
    <row r="92" spans="1:5" ht="13.5" thickBot="1">
      <c r="A92" s="19" t="s">
        <v>36</v>
      </c>
      <c r="B92" s="20"/>
      <c r="C92" s="21"/>
      <c r="D92" s="22">
        <v>28655944.709999997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v>24455689.129999999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v>4200255.58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v>28655944.710000001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v>1293118.53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v>29949063.240000002</v>
      </c>
      <c r="E103" s="38"/>
    </row>
    <row r="104" spans="1:256">
      <c r="A104" s="5"/>
      <c r="B104" s="5"/>
      <c r="C104" s="37"/>
      <c r="D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163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1740140.11</v>
      </c>
      <c r="E6" s="107">
        <v>1807278.6700000002</v>
      </c>
      <c r="F6" s="5"/>
    </row>
    <row r="7" spans="1:16">
      <c r="A7" s="12" t="s">
        <v>43</v>
      </c>
      <c r="B7" s="13"/>
      <c r="C7" s="105" t="s">
        <v>20</v>
      </c>
      <c r="D7" s="106">
        <v>17089450.850000001</v>
      </c>
      <c r="E7" s="107">
        <v>18328873.98</v>
      </c>
      <c r="F7" s="5"/>
    </row>
    <row r="8" spans="1:16">
      <c r="A8" s="12" t="s">
        <v>44</v>
      </c>
      <c r="B8" s="13"/>
      <c r="C8" s="105" t="s">
        <v>22</v>
      </c>
      <c r="D8" s="106">
        <v>6288591.6799999997</v>
      </c>
      <c r="E8" s="107">
        <v>6659011.5299999993</v>
      </c>
      <c r="F8" s="5"/>
    </row>
    <row r="9" spans="1:16">
      <c r="A9" s="12" t="s">
        <v>45</v>
      </c>
      <c r="B9" s="13"/>
      <c r="C9" s="105" t="s">
        <v>46</v>
      </c>
      <c r="D9" s="106">
        <v>457551.35999999999</v>
      </c>
      <c r="E9" s="107">
        <v>486140.45999999996</v>
      </c>
      <c r="F9" s="5"/>
    </row>
    <row r="10" spans="1:16">
      <c r="A10" s="12" t="s">
        <v>47</v>
      </c>
      <c r="B10" s="13"/>
      <c r="C10" s="105" t="s">
        <v>25</v>
      </c>
      <c r="D10" s="106">
        <v>961980.14</v>
      </c>
      <c r="E10" s="107">
        <v>1102810.69</v>
      </c>
      <c r="F10" s="5"/>
    </row>
    <row r="11" spans="1:16">
      <c r="A11" s="12" t="s">
        <v>48</v>
      </c>
      <c r="B11" s="13"/>
      <c r="C11" s="105" t="s">
        <v>49</v>
      </c>
      <c r="D11" s="106">
        <v>93422.38</v>
      </c>
      <c r="E11" s="107">
        <v>94842.52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129150</v>
      </c>
      <c r="E13" s="107">
        <v>129150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26760286.52</v>
      </c>
      <c r="E14" s="108">
        <f>SUM(E6:E13)</f>
        <v>28608107.850000001</v>
      </c>
      <c r="F14" s="5"/>
    </row>
    <row r="15" spans="1:16">
      <c r="A15" s="23" t="s">
        <v>54</v>
      </c>
      <c r="B15" s="13"/>
      <c r="C15" s="109" t="s">
        <v>55</v>
      </c>
      <c r="D15" s="110">
        <v>67138.559999999998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1239423.1299999999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370419.85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28589.1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140830.54999999999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1420.14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1847821.33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28608107.850000001</v>
      </c>
      <c r="E24" s="108">
        <v>28608107.850000001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71990.44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523068.65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59382.86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25598.16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38571.11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366420.25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829030.06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588276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1320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61679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1178389.3400000001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2427347.3199999998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165806.54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2588618.7200000002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26433.31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171486.07999999999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1436053.35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7873.6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384877.94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20799.5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104954.77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372709.7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11450686.699999997</v>
      </c>
      <c r="E62" s="28"/>
    </row>
    <row r="63" spans="1:6" ht="13.5" thickBot="1">
      <c r="A63" s="19" t="s">
        <v>13</v>
      </c>
      <c r="B63" s="20"/>
      <c r="C63" s="21"/>
      <c r="D63" s="108">
        <f>D24+D62</f>
        <v>40058794.549999997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163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18829590.960000001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6288591.6799999997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457551.35999999999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961980.14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93422.38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129150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1306561.69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370419.85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28589.1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140830.54999999999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1420.14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28608107.850000005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28608107.850000005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26760286.52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1847821.33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28608107.850000001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1436053.35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30044161.200000003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164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263529.09000000003</v>
      </c>
      <c r="E6" s="107">
        <v>263529.09000000003</v>
      </c>
      <c r="F6" s="5"/>
    </row>
    <row r="7" spans="1:16">
      <c r="A7" s="12" t="s">
        <v>43</v>
      </c>
      <c r="B7" s="13"/>
      <c r="C7" s="105" t="s">
        <v>20</v>
      </c>
      <c r="D7" s="106">
        <v>2640268.06</v>
      </c>
      <c r="E7" s="107">
        <v>2691576.7</v>
      </c>
      <c r="F7" s="5"/>
    </row>
    <row r="8" spans="1:16">
      <c r="A8" s="12" t="s">
        <v>44</v>
      </c>
      <c r="B8" s="13"/>
      <c r="C8" s="105" t="s">
        <v>22</v>
      </c>
      <c r="D8" s="106">
        <v>10055.86</v>
      </c>
      <c r="E8" s="107">
        <v>10055.86</v>
      </c>
      <c r="F8" s="5"/>
    </row>
    <row r="9" spans="1:16">
      <c r="A9" s="12" t="s">
        <v>45</v>
      </c>
      <c r="B9" s="13"/>
      <c r="C9" s="105" t="s">
        <v>46</v>
      </c>
      <c r="D9" s="106">
        <v>493172</v>
      </c>
      <c r="E9" s="107">
        <v>507372.87</v>
      </c>
      <c r="F9" s="5"/>
    </row>
    <row r="10" spans="1:16">
      <c r="A10" s="12" t="s">
        <v>47</v>
      </c>
      <c r="B10" s="13"/>
      <c r="C10" s="105" t="s">
        <v>25</v>
      </c>
      <c r="D10" s="106">
        <v>59147.46</v>
      </c>
      <c r="E10" s="107">
        <v>61997.94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51243</v>
      </c>
      <c r="E13" s="107">
        <v>51243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3517415.4699999997</v>
      </c>
      <c r="E14" s="108">
        <f>SUM(E6:E13)</f>
        <v>3585775.46</v>
      </c>
      <c r="F14" s="5"/>
    </row>
    <row r="15" spans="1:16">
      <c r="A15" s="23" t="s">
        <v>54</v>
      </c>
      <c r="B15" s="13"/>
      <c r="C15" s="109" t="s">
        <v>55</v>
      </c>
      <c r="D15" s="110">
        <v>0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51308.639999999999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0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14200.87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2850.48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68359.990000000005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3585775.46</v>
      </c>
      <c r="E24" s="108">
        <v>3585775.46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168873.45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21853.68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131177.75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388455.4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0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38770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10365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6455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257974.95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271014.5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26330.58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280507.40000000002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24952.76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26493.48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177444.89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3262.32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39424.699999999997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27943.25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0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0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25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1901324.1099999999</v>
      </c>
      <c r="E62" s="28"/>
    </row>
    <row r="63" spans="1:6" ht="13.5" thickBot="1">
      <c r="A63" s="19" t="s">
        <v>13</v>
      </c>
      <c r="B63" s="20"/>
      <c r="C63" s="21"/>
      <c r="D63" s="108">
        <f>D24+D62</f>
        <v>5487099.5700000003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164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2903797.15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10055.86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493172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59147.46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51243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51308.639999999999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0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14200.87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2850.48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3585775.46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3585775.46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3517415.4699999997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68359.990000000005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3585775.46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177444.89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3763220.35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">
        <v>165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">
        <v>137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 t="s">
        <v>41</v>
      </c>
      <c r="B6" s="13"/>
      <c r="C6" s="105" t="s">
        <v>42</v>
      </c>
      <c r="D6" s="106">
        <v>6608.88</v>
      </c>
      <c r="E6" s="107">
        <v>6608.88</v>
      </c>
      <c r="F6" s="5"/>
    </row>
    <row r="7" spans="1:16">
      <c r="A7" s="12" t="s">
        <v>43</v>
      </c>
      <c r="B7" s="13"/>
      <c r="C7" s="105" t="s">
        <v>20</v>
      </c>
      <c r="D7" s="106">
        <v>16806500.440000001</v>
      </c>
      <c r="E7" s="107">
        <v>18795528.770000003</v>
      </c>
      <c r="F7" s="5"/>
    </row>
    <row r="8" spans="1:16">
      <c r="A8" s="12" t="s">
        <v>44</v>
      </c>
      <c r="B8" s="13"/>
      <c r="C8" s="105" t="s">
        <v>22</v>
      </c>
      <c r="D8" s="106">
        <v>2371465.13</v>
      </c>
      <c r="E8" s="107">
        <v>2515298.9499999997</v>
      </c>
      <c r="F8" s="5"/>
    </row>
    <row r="9" spans="1:16">
      <c r="A9" s="12" t="s">
        <v>45</v>
      </c>
      <c r="B9" s="13"/>
      <c r="C9" s="105" t="s">
        <v>46</v>
      </c>
      <c r="D9" s="106">
        <v>1655025.68</v>
      </c>
      <c r="E9" s="107">
        <v>1665067.88</v>
      </c>
      <c r="F9" s="5"/>
    </row>
    <row r="10" spans="1:16">
      <c r="A10" s="12" t="s">
        <v>47</v>
      </c>
      <c r="B10" s="13"/>
      <c r="C10" s="105" t="s">
        <v>25</v>
      </c>
      <c r="D10" s="106">
        <v>1067201.52</v>
      </c>
      <c r="E10" s="107">
        <v>1379623.92</v>
      </c>
      <c r="F10" s="5"/>
    </row>
    <row r="11" spans="1:16">
      <c r="A11" s="12" t="s">
        <v>48</v>
      </c>
      <c r="B11" s="13"/>
      <c r="C11" s="105" t="s">
        <v>49</v>
      </c>
      <c r="D11" s="106">
        <v>0</v>
      </c>
      <c r="E11" s="107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05" t="s">
        <v>51</v>
      </c>
      <c r="D12" s="106">
        <v>0</v>
      </c>
      <c r="E12" s="107">
        <v>0</v>
      </c>
      <c r="F12" s="5"/>
    </row>
    <row r="13" spans="1:16" ht="13.5" thickBot="1">
      <c r="A13" s="12" t="s">
        <v>52</v>
      </c>
      <c r="B13" s="13"/>
      <c r="C13" s="105" t="s">
        <v>53</v>
      </c>
      <c r="D13" s="106">
        <v>24930</v>
      </c>
      <c r="E13" s="107">
        <v>25020</v>
      </c>
      <c r="F13" s="5"/>
    </row>
    <row r="14" spans="1:16" ht="13.5" thickBot="1">
      <c r="A14" s="19" t="s">
        <v>6</v>
      </c>
      <c r="B14" s="20"/>
      <c r="C14" s="21"/>
      <c r="D14" s="108">
        <f>SUM(D6:D13)</f>
        <v>21931731.649999999</v>
      </c>
      <c r="E14" s="108">
        <f>SUM(E6:E13)</f>
        <v>24387148.399999999</v>
      </c>
      <c r="F14" s="5"/>
    </row>
    <row r="15" spans="1:16">
      <c r="A15" s="23" t="s">
        <v>54</v>
      </c>
      <c r="B15" s="13"/>
      <c r="C15" s="109" t="s">
        <v>55</v>
      </c>
      <c r="D15" s="110">
        <v>0</v>
      </c>
      <c r="E15" s="27"/>
      <c r="F15" s="5"/>
    </row>
    <row r="16" spans="1:16">
      <c r="A16" s="23" t="s">
        <v>56</v>
      </c>
      <c r="B16" s="13"/>
      <c r="C16" s="109" t="s">
        <v>30</v>
      </c>
      <c r="D16" s="110">
        <v>1989028.33</v>
      </c>
      <c r="E16" s="27"/>
      <c r="F16" s="5"/>
    </row>
    <row r="17" spans="1:6">
      <c r="A17" s="23" t="s">
        <v>57</v>
      </c>
      <c r="B17" s="13"/>
      <c r="C17" s="109" t="s">
        <v>31</v>
      </c>
      <c r="D17" s="110">
        <v>143833.82</v>
      </c>
      <c r="E17" s="27"/>
      <c r="F17" s="5"/>
    </row>
    <row r="18" spans="1:6">
      <c r="A18" s="23" t="s">
        <v>58</v>
      </c>
      <c r="B18" s="13"/>
      <c r="C18" s="109" t="s">
        <v>59</v>
      </c>
      <c r="D18" s="110">
        <v>10042.200000000001</v>
      </c>
      <c r="E18" s="27"/>
      <c r="F18" s="5"/>
    </row>
    <row r="19" spans="1:6">
      <c r="A19" s="23" t="s">
        <v>60</v>
      </c>
      <c r="B19" s="13"/>
      <c r="C19" s="109" t="s">
        <v>32</v>
      </c>
      <c r="D19" s="110">
        <v>312422.40000000002</v>
      </c>
      <c r="E19" s="27"/>
      <c r="F19" s="5"/>
    </row>
    <row r="20" spans="1:6">
      <c r="A20" s="23" t="s">
        <v>61</v>
      </c>
      <c r="B20" s="13"/>
      <c r="C20" s="109" t="s">
        <v>62</v>
      </c>
      <c r="D20" s="110">
        <v>0</v>
      </c>
      <c r="E20" s="27"/>
      <c r="F20" s="5"/>
    </row>
    <row r="21" spans="1:6">
      <c r="A21" s="23" t="s">
        <v>63</v>
      </c>
      <c r="B21" s="18"/>
      <c r="C21" s="109" t="s">
        <v>64</v>
      </c>
      <c r="D21" s="110">
        <v>0</v>
      </c>
      <c r="E21" s="27"/>
      <c r="F21" s="5"/>
    </row>
    <row r="22" spans="1:6" ht="13.5" thickBot="1">
      <c r="A22" s="23" t="s">
        <v>65</v>
      </c>
      <c r="B22" s="18"/>
      <c r="C22" s="109" t="s">
        <v>66</v>
      </c>
      <c r="D22" s="110">
        <v>90</v>
      </c>
      <c r="E22" s="28"/>
      <c r="F22" s="5"/>
    </row>
    <row r="23" spans="1:6" ht="13.5" thickBot="1">
      <c r="A23" s="19" t="s">
        <v>7</v>
      </c>
      <c r="B23" s="20"/>
      <c r="C23" s="21"/>
      <c r="D23" s="108">
        <f>SUM(D15:D22)</f>
        <v>2455416.75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108">
        <f>D23+D14</f>
        <v>24387148.399999999</v>
      </c>
      <c r="E24" s="108">
        <v>24387148.399999995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">
        <v>67</v>
      </c>
      <c r="B27" s="13"/>
      <c r="C27" s="105" t="s">
        <v>68</v>
      </c>
      <c r="D27" s="111">
        <v>0</v>
      </c>
      <c r="E27" s="27"/>
      <c r="F27" s="35"/>
    </row>
    <row r="28" spans="1:6">
      <c r="A28" s="12" t="s">
        <v>69</v>
      </c>
      <c r="B28" s="13"/>
      <c r="C28" s="105" t="s">
        <v>70</v>
      </c>
      <c r="D28" s="111">
        <v>0</v>
      </c>
      <c r="E28" s="27"/>
      <c r="F28" s="35"/>
    </row>
    <row r="29" spans="1:6">
      <c r="A29" s="12" t="s">
        <v>71</v>
      </c>
      <c r="B29" s="13"/>
      <c r="C29" s="105" t="s">
        <v>72</v>
      </c>
      <c r="D29" s="111">
        <v>0</v>
      </c>
      <c r="E29" s="27"/>
      <c r="F29" s="35"/>
    </row>
    <row r="30" spans="1:6">
      <c r="A30" s="12" t="s">
        <v>73</v>
      </c>
      <c r="B30" s="13"/>
      <c r="C30" s="105" t="s">
        <v>74</v>
      </c>
      <c r="D30" s="111">
        <v>0</v>
      </c>
      <c r="E30" s="28"/>
      <c r="F30" s="35"/>
    </row>
    <row r="31" spans="1:6">
      <c r="A31" s="12" t="s">
        <v>75</v>
      </c>
      <c r="B31" s="13"/>
      <c r="C31" s="105" t="s">
        <v>76</v>
      </c>
      <c r="D31" s="111">
        <v>0</v>
      </c>
      <c r="E31" s="28"/>
      <c r="F31" s="35"/>
    </row>
    <row r="32" spans="1:6">
      <c r="A32" s="12" t="s">
        <v>77</v>
      </c>
      <c r="B32" s="13"/>
      <c r="C32" s="105" t="s">
        <v>78</v>
      </c>
      <c r="D32" s="111">
        <v>0</v>
      </c>
      <c r="E32" s="28"/>
      <c r="F32" s="35"/>
    </row>
    <row r="33" spans="1:10">
      <c r="A33" s="12" t="s">
        <v>79</v>
      </c>
      <c r="B33" s="13"/>
      <c r="C33" s="14">
        <v>40262</v>
      </c>
      <c r="D33" s="111">
        <v>0</v>
      </c>
      <c r="E33" s="28"/>
      <c r="F33" s="35"/>
    </row>
    <row r="34" spans="1:10">
      <c r="A34" s="12" t="s">
        <v>80</v>
      </c>
      <c r="B34" s="13"/>
      <c r="C34" s="105" t="s">
        <v>81</v>
      </c>
      <c r="D34" s="111">
        <v>0</v>
      </c>
      <c r="E34" s="28"/>
      <c r="F34" s="35"/>
    </row>
    <row r="35" spans="1:10">
      <c r="A35" s="12" t="s">
        <v>82</v>
      </c>
      <c r="B35" s="13"/>
      <c r="C35" s="105" t="s">
        <v>83</v>
      </c>
      <c r="D35" s="111">
        <v>0</v>
      </c>
      <c r="E35" s="28"/>
      <c r="F35" s="35"/>
    </row>
    <row r="36" spans="1:10">
      <c r="A36" s="12" t="s">
        <v>84</v>
      </c>
      <c r="B36" s="13"/>
      <c r="C36" s="14">
        <v>40265</v>
      </c>
      <c r="D36" s="111">
        <v>0</v>
      </c>
      <c r="E36" s="28"/>
      <c r="F36" s="35"/>
    </row>
    <row r="37" spans="1:10">
      <c r="A37" s="12" t="s">
        <v>11</v>
      </c>
      <c r="B37" s="13"/>
      <c r="C37" s="105" t="s">
        <v>138</v>
      </c>
      <c r="D37" s="111">
        <v>0</v>
      </c>
      <c r="E37" s="28"/>
      <c r="F37" s="35"/>
    </row>
    <row r="38" spans="1:10">
      <c r="A38" s="12" t="s">
        <v>85</v>
      </c>
      <c r="B38" s="13"/>
      <c r="C38" s="105" t="s">
        <v>86</v>
      </c>
      <c r="D38" s="111">
        <v>0</v>
      </c>
      <c r="E38" s="28"/>
      <c r="F38" s="35"/>
    </row>
    <row r="39" spans="1:10">
      <c r="A39" s="12" t="s">
        <v>87</v>
      </c>
      <c r="B39" s="13"/>
      <c r="C39" s="105" t="s">
        <v>88</v>
      </c>
      <c r="D39" s="111">
        <v>88540</v>
      </c>
      <c r="E39" s="28"/>
      <c r="F39" s="112"/>
      <c r="G39" s="5"/>
    </row>
    <row r="40" spans="1:10">
      <c r="A40" s="12" t="s">
        <v>89</v>
      </c>
      <c r="B40" s="13"/>
      <c r="C40" s="105" t="s">
        <v>90</v>
      </c>
      <c r="D40" s="111">
        <v>1211155.99</v>
      </c>
      <c r="E40" s="28"/>
      <c r="F40" s="112"/>
    </row>
    <row r="41" spans="1:10">
      <c r="A41" s="12" t="s">
        <v>91</v>
      </c>
      <c r="B41" s="13"/>
      <c r="C41" s="105" t="s">
        <v>92</v>
      </c>
      <c r="D41" s="111">
        <v>607958.11</v>
      </c>
      <c r="E41" s="28"/>
      <c r="F41" s="30"/>
    </row>
    <row r="42" spans="1:10">
      <c r="A42" s="12" t="s">
        <v>93</v>
      </c>
      <c r="B42" s="13"/>
      <c r="C42" s="105" t="s">
        <v>94</v>
      </c>
      <c r="D42" s="111">
        <v>11858.529999999999</v>
      </c>
      <c r="E42" s="28"/>
      <c r="F42" s="112"/>
    </row>
    <row r="43" spans="1:10">
      <c r="A43" s="12" t="s">
        <v>95</v>
      </c>
      <c r="B43" s="13"/>
      <c r="C43" s="105" t="s">
        <v>96</v>
      </c>
      <c r="D43" s="111">
        <v>0</v>
      </c>
      <c r="E43" s="28"/>
      <c r="F43" s="35"/>
    </row>
    <row r="44" spans="1:10">
      <c r="A44" s="12" t="s">
        <v>97</v>
      </c>
      <c r="B44" s="13"/>
      <c r="C44" s="105" t="s">
        <v>98</v>
      </c>
      <c r="D44" s="111">
        <v>0</v>
      </c>
      <c r="E44" s="28"/>
      <c r="F44" s="35"/>
      <c r="J44" s="5"/>
    </row>
    <row r="45" spans="1:10">
      <c r="A45" s="12" t="s">
        <v>99</v>
      </c>
      <c r="B45" s="13"/>
      <c r="C45" s="105" t="s">
        <v>100</v>
      </c>
      <c r="D45" s="111">
        <v>1101435.45</v>
      </c>
      <c r="E45" s="28"/>
      <c r="F45" s="35"/>
    </row>
    <row r="46" spans="1:10">
      <c r="A46" s="12" t="s">
        <v>101</v>
      </c>
      <c r="B46" s="13"/>
      <c r="C46" s="105" t="s">
        <v>102</v>
      </c>
      <c r="D46" s="111">
        <v>1396220.81</v>
      </c>
      <c r="E46" s="28"/>
      <c r="F46" s="35"/>
    </row>
    <row r="47" spans="1:10">
      <c r="A47" s="12" t="s">
        <v>103</v>
      </c>
      <c r="B47" s="13"/>
      <c r="C47" s="105" t="s">
        <v>104</v>
      </c>
      <c r="D47" s="111">
        <v>385.2</v>
      </c>
      <c r="E47" s="28"/>
      <c r="F47" s="35"/>
    </row>
    <row r="48" spans="1:10">
      <c r="A48" s="12" t="s">
        <v>105</v>
      </c>
      <c r="B48" s="13"/>
      <c r="C48" s="105" t="s">
        <v>106</v>
      </c>
      <c r="D48" s="111">
        <v>3236968.63</v>
      </c>
      <c r="E48" s="28"/>
      <c r="F48" s="35"/>
    </row>
    <row r="49" spans="1:6">
      <c r="A49" s="12" t="s">
        <v>107</v>
      </c>
      <c r="B49" s="13"/>
      <c r="C49" s="105" t="s">
        <v>108</v>
      </c>
      <c r="D49" s="111">
        <v>34030.339999999997</v>
      </c>
      <c r="E49" s="28"/>
      <c r="F49" s="35"/>
    </row>
    <row r="50" spans="1:6">
      <c r="A50" s="12" t="s">
        <v>109</v>
      </c>
      <c r="B50" s="13"/>
      <c r="C50" s="105" t="s">
        <v>110</v>
      </c>
      <c r="D50" s="111">
        <v>792</v>
      </c>
      <c r="E50" s="28"/>
      <c r="F50" s="35"/>
    </row>
    <row r="51" spans="1:6">
      <c r="A51" s="12" t="s">
        <v>111</v>
      </c>
      <c r="B51" s="13"/>
      <c r="C51" s="105" t="s">
        <v>112</v>
      </c>
      <c r="D51" s="111">
        <v>1131285.45</v>
      </c>
      <c r="E51" s="28"/>
      <c r="F51" s="35"/>
    </row>
    <row r="52" spans="1:6">
      <c r="A52" s="12" t="s">
        <v>113</v>
      </c>
      <c r="B52" s="13"/>
      <c r="C52" s="105" t="s">
        <v>114</v>
      </c>
      <c r="D52" s="111">
        <v>128024.35</v>
      </c>
      <c r="E52" s="28"/>
      <c r="F52" s="35"/>
    </row>
    <row r="53" spans="1:6">
      <c r="A53" s="12" t="s">
        <v>115</v>
      </c>
      <c r="B53" s="13"/>
      <c r="C53" s="105" t="s">
        <v>116</v>
      </c>
      <c r="D53" s="111">
        <v>-50</v>
      </c>
      <c r="E53" s="28"/>
      <c r="F53" s="35"/>
    </row>
    <row r="54" spans="1:6">
      <c r="A54" s="12" t="s">
        <v>117</v>
      </c>
      <c r="B54" s="13"/>
      <c r="C54" s="105" t="s">
        <v>118</v>
      </c>
      <c r="D54" s="111">
        <v>20598</v>
      </c>
      <c r="E54" s="28"/>
      <c r="F54" s="35"/>
    </row>
    <row r="55" spans="1:6">
      <c r="A55" s="12" t="s">
        <v>119</v>
      </c>
      <c r="B55" s="13"/>
      <c r="C55" s="105" t="s">
        <v>120</v>
      </c>
      <c r="D55" s="111">
        <v>0</v>
      </c>
      <c r="E55" s="28"/>
      <c r="F55" s="35"/>
    </row>
    <row r="56" spans="1:6">
      <c r="A56" s="12" t="s">
        <v>121</v>
      </c>
      <c r="B56" s="13"/>
      <c r="C56" s="105" t="s">
        <v>122</v>
      </c>
      <c r="D56" s="111">
        <v>39</v>
      </c>
      <c r="E56" s="28"/>
      <c r="F56" s="35"/>
    </row>
    <row r="57" spans="1:6">
      <c r="A57" s="12" t="s">
        <v>123</v>
      </c>
      <c r="B57" s="13"/>
      <c r="C57" s="105" t="s">
        <v>124</v>
      </c>
      <c r="D57" s="111">
        <v>12114</v>
      </c>
      <c r="E57" s="28"/>
      <c r="F57" s="35"/>
    </row>
    <row r="58" spans="1:6">
      <c r="A58" s="12" t="s">
        <v>125</v>
      </c>
      <c r="B58" s="13"/>
      <c r="C58" s="105" t="s">
        <v>126</v>
      </c>
      <c r="D58" s="111">
        <v>0</v>
      </c>
      <c r="E58" s="28"/>
      <c r="F58" s="35"/>
    </row>
    <row r="59" spans="1:6">
      <c r="A59" s="12" t="s">
        <v>127</v>
      </c>
      <c r="B59" s="13"/>
      <c r="C59" s="105" t="s">
        <v>128</v>
      </c>
      <c r="D59" s="111">
        <v>0</v>
      </c>
      <c r="E59" s="28"/>
      <c r="F59" s="35"/>
    </row>
    <row r="60" spans="1:6">
      <c r="A60" s="12" t="s">
        <v>129</v>
      </c>
      <c r="B60" s="13"/>
      <c r="C60" s="105" t="s">
        <v>130</v>
      </c>
      <c r="D60" s="111">
        <v>0</v>
      </c>
      <c r="E60" s="28"/>
      <c r="F60" s="35"/>
    </row>
    <row r="61" spans="1:6" ht="13.5" thickBot="1">
      <c r="A61" s="12" t="s">
        <v>131</v>
      </c>
      <c r="B61" s="13"/>
      <c r="C61" s="105" t="s">
        <v>132</v>
      </c>
      <c r="D61" s="111">
        <v>0</v>
      </c>
      <c r="E61" s="28"/>
      <c r="F61" s="35"/>
    </row>
    <row r="62" spans="1:6" ht="13.5" thickBot="1">
      <c r="A62" s="19" t="s">
        <v>12</v>
      </c>
      <c r="B62" s="20"/>
      <c r="C62" s="21"/>
      <c r="D62" s="108">
        <f>SUM(D27:D61)</f>
        <v>8981355.8599999994</v>
      </c>
      <c r="E62" s="28"/>
    </row>
    <row r="63" spans="1:6" ht="13.5" thickBot="1">
      <c r="A63" s="19" t="s">
        <v>13</v>
      </c>
      <c r="B63" s="20"/>
      <c r="C63" s="21"/>
      <c r="D63" s="108">
        <f>D24+D62</f>
        <v>33368504.259999998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">
        <v>165</v>
      </c>
      <c r="B66" s="136"/>
      <c r="C66" s="136"/>
      <c r="D66" s="136"/>
      <c r="E66" s="39"/>
    </row>
    <row r="67" spans="1:5" ht="13.5" thickBot="1">
      <c r="A67" s="137" t="s">
        <v>135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14">
        <v>16813109.32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115">
        <v>2371465.13</v>
      </c>
      <c r="E72" s="38"/>
    </row>
    <row r="73" spans="1:5">
      <c r="A73" s="47" t="s">
        <v>18</v>
      </c>
      <c r="B73" s="48" t="s">
        <v>23</v>
      </c>
      <c r="C73" s="49">
        <v>40130</v>
      </c>
      <c r="D73" s="115">
        <v>1543775.69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115">
        <v>1067201.52</v>
      </c>
      <c r="E74" s="38"/>
    </row>
    <row r="75" spans="1:5">
      <c r="A75" s="47" t="s">
        <v>18</v>
      </c>
      <c r="B75" s="48" t="s">
        <v>26</v>
      </c>
      <c r="C75" s="49">
        <v>40160</v>
      </c>
      <c r="D75" s="115">
        <v>0</v>
      </c>
      <c r="E75" s="38"/>
    </row>
    <row r="76" spans="1:5">
      <c r="A76" s="47" t="s">
        <v>18</v>
      </c>
      <c r="B76" s="48" t="s">
        <v>27</v>
      </c>
      <c r="C76" s="49">
        <v>40180</v>
      </c>
      <c r="D76" s="115"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115">
        <v>24930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115">
        <v>1989028.33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115">
        <v>123724.82</v>
      </c>
      <c r="E79" s="38"/>
    </row>
    <row r="80" spans="1:5">
      <c r="A80" s="47" t="s">
        <v>29</v>
      </c>
      <c r="B80" s="48" t="s">
        <v>23</v>
      </c>
      <c r="C80" s="49">
        <v>40330</v>
      </c>
      <c r="D80" s="115">
        <v>9646.2000000000007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115">
        <v>312422.40000000002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115">
        <v>0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115"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115">
        <v>90</v>
      </c>
      <c r="E84" s="38"/>
    </row>
    <row r="85" spans="1:5" ht="13.5" thickBot="1">
      <c r="A85" s="19" t="s">
        <v>33</v>
      </c>
      <c r="B85" s="20"/>
      <c r="C85" s="21"/>
      <c r="D85" s="108">
        <f>SUM(D71:D84)</f>
        <v>24255393.41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115"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17">
        <v>0</v>
      </c>
      <c r="E89" s="38"/>
    </row>
    <row r="90" spans="1:5" ht="13.5" thickBot="1">
      <c r="A90" s="19" t="s">
        <v>35</v>
      </c>
      <c r="B90" s="20"/>
      <c r="C90" s="21"/>
      <c r="D90" s="108">
        <f>SUM(D88:D89)</f>
        <v>0</v>
      </c>
      <c r="E90" s="38"/>
    </row>
    <row r="91" spans="1:5" ht="13.5" thickBot="1">
      <c r="A91" s="43"/>
      <c r="B91" s="52"/>
      <c r="C91" s="53"/>
      <c r="D91" s="54"/>
      <c r="E91" s="38"/>
    </row>
    <row r="92" spans="1:5" ht="13.5" thickBot="1">
      <c r="A92" s="19" t="s">
        <v>36</v>
      </c>
      <c r="B92" s="20"/>
      <c r="C92" s="21"/>
      <c r="D92" s="108">
        <f>+D85+D90</f>
        <v>24255393.41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118">
        <v>21931731.649999999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119">
        <v>2455416.75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120">
        <v>24387148.399999999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121">
        <v>1131285.45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108">
        <f>D99+D101</f>
        <v>25518433.849999998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2" spans="3:16">
      <c r="C182" s="1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16384" width="9.140625" style="1"/>
  </cols>
  <sheetData>
    <row r="1" spans="1:16">
      <c r="A1" s="138" t="str">
        <f>'[4]Contact Information'!$C$5</f>
        <v>VALENCIA COLLEGE</v>
      </c>
      <c r="B1" s="138"/>
      <c r="C1" s="138"/>
      <c r="D1" s="138"/>
      <c r="E1" s="138"/>
    </row>
    <row r="2" spans="1:16" ht="13.5" thickBot="1">
      <c r="A2" s="132"/>
      <c r="B2" s="132"/>
      <c r="C2" s="132"/>
      <c r="D2" s="2" t="s">
        <v>0</v>
      </c>
      <c r="E2" s="3" t="str">
        <f>'[4]Contact Information'!C3</f>
        <v>2016.v02</v>
      </c>
    </row>
    <row r="3" spans="1:16" ht="13.5" thickBot="1">
      <c r="A3" s="124" t="s">
        <v>135</v>
      </c>
      <c r="B3" s="4"/>
      <c r="C3" s="4"/>
      <c r="D3" s="4"/>
      <c r="E3" s="125"/>
      <c r="F3" s="5"/>
    </row>
    <row r="4" spans="1:16" ht="12.75" customHeight="1">
      <c r="A4" s="6"/>
      <c r="B4" s="7"/>
      <c r="C4" s="8"/>
      <c r="D4" s="8" t="s">
        <v>1</v>
      </c>
      <c r="E4" s="134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35"/>
      <c r="F5" s="5"/>
    </row>
    <row r="6" spans="1:16">
      <c r="A6" s="12">
        <f>'[4]Accounts by GL'!B173</f>
        <v>0</v>
      </c>
      <c r="B6" s="13"/>
      <c r="C6" s="14">
        <f>'[4]Accounts by GL'!C173</f>
        <v>0</v>
      </c>
      <c r="D6" s="15">
        <f>'[4]Accounts by GL'!M174</f>
        <v>432239.11</v>
      </c>
      <c r="E6" s="16">
        <f t="shared" ref="E6:E13" si="0">D6+D15</f>
        <v>450413.52999999997</v>
      </c>
      <c r="F6" s="5"/>
    </row>
    <row r="7" spans="1:16">
      <c r="A7" s="12" t="str">
        <f>'[4]Accounts by GL'!B174</f>
        <v>Tuition-Advanced &amp; Professional - Baccalaureate</v>
      </c>
      <c r="B7" s="13"/>
      <c r="C7" s="14" t="str">
        <f>'[4]Accounts by GL'!C174</f>
        <v>40101</v>
      </c>
      <c r="D7" s="15">
        <f>'[4]Accounts by GL'!M175</f>
        <v>49045719.170000002</v>
      </c>
      <c r="E7" s="16">
        <f t="shared" si="0"/>
        <v>57348923.700000003</v>
      </c>
      <c r="F7" s="5"/>
    </row>
    <row r="8" spans="1:16">
      <c r="A8" s="12" t="str">
        <f>'[4]Accounts by GL'!B175</f>
        <v>Tuition-Advanced &amp; Professional</v>
      </c>
      <c r="B8" s="13"/>
      <c r="C8" s="14" t="str">
        <f>'[4]Accounts by GL'!C175</f>
        <v>40110</v>
      </c>
      <c r="D8" s="15">
        <f>'[4]Accounts by GL'!M176</f>
        <v>17738184.66</v>
      </c>
      <c r="E8" s="16">
        <f t="shared" si="0"/>
        <v>20014915.289999999</v>
      </c>
      <c r="F8" s="5"/>
    </row>
    <row r="9" spans="1:16">
      <c r="A9" s="12" t="str">
        <f>'[4]Accounts by GL'!B176</f>
        <v>Tuition-Postsecondary Vocational</v>
      </c>
      <c r="B9" s="13"/>
      <c r="C9" s="14" t="str">
        <f>'[4]Accounts by GL'!C176</f>
        <v>40120</v>
      </c>
      <c r="D9" s="15">
        <f>'[4]Accounts by GL'!M177</f>
        <v>566548.68000000005</v>
      </c>
      <c r="E9" s="16">
        <f t="shared" si="0"/>
        <v>631296.56000000006</v>
      </c>
      <c r="F9" s="5"/>
    </row>
    <row r="10" spans="1:16">
      <c r="A10" s="12" t="str">
        <f>'[4]Accounts by GL'!B177</f>
        <v>Tuition-Postsecondary Adult Vocational</v>
      </c>
      <c r="B10" s="13"/>
      <c r="C10" s="14" t="str">
        <f>'[4]Accounts by GL'!C177</f>
        <v>40130</v>
      </c>
      <c r="D10" s="15">
        <f>'[4]Accounts by GL'!M178</f>
        <v>2731912.83</v>
      </c>
      <c r="E10" s="16">
        <f t="shared" si="0"/>
        <v>3640140.2600000002</v>
      </c>
      <c r="F10" s="5"/>
    </row>
    <row r="11" spans="1:16">
      <c r="A11" s="12" t="str">
        <f>'[4]Accounts by GL'!B178</f>
        <v>Tuition-Developmental Education</v>
      </c>
      <c r="B11" s="13"/>
      <c r="C11" s="14" t="str">
        <f>'[4]Accounts by GL'!C178</f>
        <v>40150</v>
      </c>
      <c r="D11" s="15">
        <f>'[4]Accounts by GL'!M179</f>
        <v>199375.92</v>
      </c>
      <c r="E11" s="16">
        <f t="shared" si="0"/>
        <v>209290.72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tr">
        <f>'[4]Accounts by GL'!B179</f>
        <v>Tuition-EPI</v>
      </c>
      <c r="B12" s="13"/>
      <c r="C12" s="14" t="str">
        <f>'[4]Accounts by GL'!C179</f>
        <v>40160</v>
      </c>
      <c r="D12" s="15">
        <f>'[4]Accounts by GL'!M180</f>
        <v>0</v>
      </c>
      <c r="E12" s="16">
        <f t="shared" si="0"/>
        <v>0</v>
      </c>
      <c r="F12" s="5"/>
    </row>
    <row r="13" spans="1:16" ht="13.5" thickBot="1">
      <c r="A13" s="12" t="str">
        <f>'[4]Accounts by GL'!B180</f>
        <v>Tuition-Vocational Preparatory</v>
      </c>
      <c r="B13" s="18"/>
      <c r="C13" s="14" t="str">
        <f>'[4]Accounts by GL'!C180</f>
        <v>40180</v>
      </c>
      <c r="D13" s="15">
        <f>'[4]Accounts by GL'!M181</f>
        <v>0</v>
      </c>
      <c r="E13" s="16">
        <f t="shared" si="0"/>
        <v>0</v>
      </c>
      <c r="F13" s="5"/>
    </row>
    <row r="14" spans="1:16" ht="13.5" thickBot="1">
      <c r="A14" s="19" t="s">
        <v>6</v>
      </c>
      <c r="B14" s="20"/>
      <c r="C14" s="21"/>
      <c r="D14" s="22">
        <f>SUM(D6:D13)</f>
        <v>70713980.370000005</v>
      </c>
      <c r="E14" s="22">
        <f>SUM(E6:E13)</f>
        <v>82294980.060000017</v>
      </c>
      <c r="F14" s="5"/>
    </row>
    <row r="15" spans="1:16">
      <c r="A15" s="23" t="str">
        <f>'[4]Accounts by GL'!B181</f>
        <v>Tuition-Adult General Education (ABE) &amp; Secondary</v>
      </c>
      <c r="B15" s="24"/>
      <c r="C15" s="25" t="str">
        <f>'[4]Accounts by GL'!C181</f>
        <v>40190</v>
      </c>
      <c r="D15" s="26">
        <f>'[4]Accounts by GL'!M182</f>
        <v>18174.419999999998</v>
      </c>
      <c r="E15" s="27"/>
      <c r="F15" s="5"/>
    </row>
    <row r="16" spans="1:16">
      <c r="A16" s="23" t="str">
        <f>'[4]Accounts by GL'!B182</f>
        <v>Out-of-state Fees-Advanced &amp; Professional - Baccalaureate</v>
      </c>
      <c r="B16" s="13"/>
      <c r="C16" s="25" t="str">
        <f>'[4]Accounts by GL'!C182</f>
        <v>40301</v>
      </c>
      <c r="D16" s="26">
        <f>'[4]Accounts by GL'!M183</f>
        <v>8303204.5300000003</v>
      </c>
      <c r="E16" s="27"/>
      <c r="F16" s="5"/>
    </row>
    <row r="17" spans="1:6">
      <c r="A17" s="23" t="str">
        <f>'[4]Accounts by GL'!B183</f>
        <v>Out-of-state Fees-Advanced &amp; Professional</v>
      </c>
      <c r="B17" s="13"/>
      <c r="C17" s="25" t="str">
        <f>'[4]Accounts by GL'!C183</f>
        <v>40310</v>
      </c>
      <c r="D17" s="26">
        <f>'[4]Accounts by GL'!M184</f>
        <v>2276730.63</v>
      </c>
      <c r="E17" s="27"/>
      <c r="F17" s="5"/>
    </row>
    <row r="18" spans="1:6">
      <c r="A18" s="23" t="str">
        <f>'[4]Accounts by GL'!B184</f>
        <v>Out-of-state Fees-Postsecondary Vocational</v>
      </c>
      <c r="B18" s="13"/>
      <c r="C18" s="25" t="str">
        <f>'[4]Accounts by GL'!C184</f>
        <v>40320</v>
      </c>
      <c r="D18" s="26">
        <f>'[4]Accounts by GL'!M185</f>
        <v>64747.88</v>
      </c>
      <c r="E18" s="27"/>
      <c r="F18" s="5"/>
    </row>
    <row r="19" spans="1:6">
      <c r="A19" s="23" t="str">
        <f>'[4]Accounts by GL'!B185</f>
        <v>Out-of-state Fees-Postsecondary. Adult Vocational</v>
      </c>
      <c r="B19" s="13"/>
      <c r="C19" s="25" t="str">
        <f>'[4]Accounts by GL'!C185</f>
        <v>40330</v>
      </c>
      <c r="D19" s="26">
        <f>'[4]Accounts by GL'!M186</f>
        <v>908227.43</v>
      </c>
      <c r="E19" s="27"/>
      <c r="F19" s="5"/>
    </row>
    <row r="20" spans="1:6">
      <c r="A20" s="23" t="str">
        <f>'[4]Accounts by GL'!B186</f>
        <v>Out-of-state Fees-Developmental Education</v>
      </c>
      <c r="B20" s="13"/>
      <c r="C20" s="25" t="str">
        <f>'[4]Accounts by GL'!C186</f>
        <v>40350</v>
      </c>
      <c r="D20" s="26">
        <f>'[4]Accounts by GL'!M187</f>
        <v>9914.7999999999993</v>
      </c>
      <c r="E20" s="27"/>
      <c r="F20" s="5"/>
    </row>
    <row r="21" spans="1:6">
      <c r="A21" s="23" t="str">
        <f>'[4]Accounts by GL'!B187</f>
        <v>Out-of-state Fees-EPI &amp; Alternative Certification Curriculum</v>
      </c>
      <c r="B21" s="13"/>
      <c r="C21" s="25" t="str">
        <f>'[4]Accounts by GL'!C187</f>
        <v>40360</v>
      </c>
      <c r="D21" s="26">
        <f>'[4]Accounts by GL'!M188</f>
        <v>0</v>
      </c>
      <c r="E21" s="27"/>
      <c r="F21" s="5"/>
    </row>
    <row r="22" spans="1:6" ht="13.5" thickBot="1">
      <c r="A22" s="23" t="str">
        <f>'[4]Accounts by GL'!B188</f>
        <v>Out-of-state Fees-Vocational Preparatory</v>
      </c>
      <c r="B22" s="18"/>
      <c r="C22" s="25" t="str">
        <f>'[4]Accounts by GL'!C188</f>
        <v>40380</v>
      </c>
      <c r="D22" s="26">
        <f>'[4]Accounts by GL'!M189</f>
        <v>0</v>
      </c>
      <c r="E22" s="28"/>
      <c r="F22" s="5"/>
    </row>
    <row r="23" spans="1:6" ht="13.5" thickBot="1">
      <c r="A23" s="19" t="s">
        <v>7</v>
      </c>
      <c r="B23" s="20"/>
      <c r="C23" s="21"/>
      <c r="D23" s="22">
        <f>SUM(D15:D22)</f>
        <v>11580999.690000001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f>D23+D14</f>
        <v>82294980.060000002</v>
      </c>
      <c r="E24" s="22">
        <f>'[4]Accounts by GL'!M191</f>
        <v>82294980.060000002</v>
      </c>
      <c r="F24" s="5"/>
    </row>
    <row r="25" spans="1:6">
      <c r="A25" s="30"/>
      <c r="B25" s="31"/>
      <c r="C25" s="32"/>
      <c r="D25" s="33"/>
      <c r="E25" s="28"/>
      <c r="F25" s="5"/>
    </row>
    <row r="26" spans="1:6">
      <c r="A26" s="9" t="s">
        <v>10</v>
      </c>
      <c r="B26" s="31"/>
      <c r="C26" s="32"/>
      <c r="D26" s="33"/>
      <c r="E26" s="27"/>
      <c r="F26" s="5"/>
    </row>
    <row r="27" spans="1:6">
      <c r="A27" s="12" t="str">
        <f>'[4]Accounts by GL'!B193</f>
        <v>Non-Fundable State FTE Enrollments Revenue Control</v>
      </c>
      <c r="B27" s="13"/>
      <c r="C27" s="14" t="str">
        <f>'[4]Accounts by GL'!C193</f>
        <v>40200</v>
      </c>
      <c r="D27" s="34">
        <f>'[4]Accounts by GL'!M194</f>
        <v>0</v>
      </c>
      <c r="E27" s="27"/>
      <c r="F27" s="35"/>
    </row>
    <row r="28" spans="1:6">
      <c r="A28" s="12" t="str">
        <f>'[4]Accounts by GL'!B194</f>
        <v>Tuition - Lifelong Learning</v>
      </c>
      <c r="B28" s="13"/>
      <c r="C28" s="14" t="str">
        <f>'[4]Accounts by GL'!C194</f>
        <v>40210</v>
      </c>
      <c r="D28" s="34">
        <f>'[4]Accounts by GL'!M195</f>
        <v>4399948.82</v>
      </c>
      <c r="E28" s="27"/>
      <c r="F28" s="35"/>
    </row>
    <row r="29" spans="1:6">
      <c r="A29" s="12" t="str">
        <f>'[4]Accounts by GL'!B195</f>
        <v>Tuition - Continuing Workforce Fees</v>
      </c>
      <c r="B29" s="13"/>
      <c r="C29" s="14" t="str">
        <f>'[4]Accounts by GL'!C195</f>
        <v>40240</v>
      </c>
      <c r="D29" s="34">
        <f>'[4]Accounts by GL'!M196</f>
        <v>0</v>
      </c>
      <c r="E29" s="27"/>
      <c r="F29" s="35"/>
    </row>
    <row r="30" spans="1:6">
      <c r="A30" s="12" t="str">
        <f>'[4]Accounts by GL'!B196</f>
        <v>Refunded Tuition - Continuing Workforce Fees</v>
      </c>
      <c r="B30" s="13"/>
      <c r="C30" s="14" t="str">
        <f>'[4]Accounts by GL'!C196</f>
        <v>40249</v>
      </c>
      <c r="D30" s="34">
        <f>'[4]Accounts by GL'!M197</f>
        <v>0</v>
      </c>
      <c r="E30" s="28"/>
      <c r="F30" s="35"/>
    </row>
    <row r="31" spans="1:6">
      <c r="A31" s="12" t="str">
        <f>'[4]Accounts by GL'!B197</f>
        <v>Out-of-state - Lifelong Learning</v>
      </c>
      <c r="B31" s="13"/>
      <c r="C31" s="14" t="str">
        <f>'[4]Accounts by GL'!C197</f>
        <v>40250</v>
      </c>
      <c r="D31" s="34">
        <f>'[4]Accounts by GL'!M198</f>
        <v>1624621.74</v>
      </c>
      <c r="E31" s="28"/>
      <c r="F31" s="35"/>
    </row>
    <row r="32" spans="1:6">
      <c r="A32" s="12" t="str">
        <f>'[4]Accounts by GL'!B198</f>
        <v>Full Cost of Instruction (Repeat Course Fee)</v>
      </c>
      <c r="B32" s="13"/>
      <c r="C32" s="14" t="str">
        <f>'[4]Accounts by GL'!C198</f>
        <v>40260</v>
      </c>
      <c r="D32" s="34">
        <f>'[4]Accounts by GL'!M199</f>
        <v>0</v>
      </c>
      <c r="E32" s="28"/>
      <c r="F32" s="35"/>
    </row>
    <row r="33" spans="1:10">
      <c r="A33" s="12" t="str">
        <f>'[4]Accounts by GL'!B199</f>
        <v>Full Cost of Instruction (Repeat Course Fee) - A &amp; P</v>
      </c>
      <c r="B33" s="13"/>
      <c r="C33" s="14">
        <v>40262</v>
      </c>
      <c r="D33" s="34">
        <f>'[4]Accounts by GL'!M200</f>
        <v>0</v>
      </c>
      <c r="E33" s="28"/>
      <c r="F33" s="35"/>
    </row>
    <row r="34" spans="1:10">
      <c r="A34" s="12" t="str">
        <f>'[4]Accounts by GL'!B200</f>
        <v>Full Cost of Instruction (Repeat Course Fee) - PSV</v>
      </c>
      <c r="B34" s="13"/>
      <c r="C34" s="14">
        <v>40263</v>
      </c>
      <c r="D34" s="34">
        <f>'[4]Accounts by GL'!M201</f>
        <v>0</v>
      </c>
      <c r="E34" s="28"/>
      <c r="F34" s="35"/>
    </row>
    <row r="35" spans="1:10">
      <c r="A35" s="12" t="str">
        <f>'[4]Accounts by GL'!B201</f>
        <v>Full Cost of Instruction (Repeat Course Fee) - Baccalaureate</v>
      </c>
      <c r="B35" s="13"/>
      <c r="C35" s="14" t="str">
        <f>'[4]Accounts by GL'!C201</f>
        <v>40263</v>
      </c>
      <c r="D35" s="34">
        <f>'[4]Accounts by GL'!M202</f>
        <v>0</v>
      </c>
      <c r="E35" s="28"/>
      <c r="F35" s="35"/>
    </row>
    <row r="36" spans="1:10">
      <c r="A36" s="12" t="str">
        <f>'[4]Accounts by GL'!B202</f>
        <v>Full Cost of Instruction (Repeat Course Fee) - PSAV</v>
      </c>
      <c r="B36" s="13"/>
      <c r="C36" s="14">
        <v>40265</v>
      </c>
      <c r="D36" s="34">
        <f>'[4]Accounts by GL'!M203</f>
        <v>0</v>
      </c>
      <c r="E36" s="28"/>
      <c r="F36" s="35"/>
    </row>
    <row r="37" spans="1:10">
      <c r="A37" s="12" t="str">
        <f>'[4]Accounts by GL'!B203</f>
        <v>Full Cost of Instruction (Repeat Course Fee) - Dev. Ed.</v>
      </c>
      <c r="B37" s="13"/>
      <c r="C37" s="14">
        <v>40266</v>
      </c>
      <c r="D37" s="34">
        <f>'[4]Accounts by GL'!M204</f>
        <v>0</v>
      </c>
      <c r="E37" s="28"/>
      <c r="F37" s="35"/>
    </row>
    <row r="38" spans="1:10">
      <c r="A38" s="12" t="str">
        <f>'[4]Accounts by GL'!B204</f>
        <v>Full Cost of Instruction (Repeat Course Fee) - EPI</v>
      </c>
      <c r="B38" s="13"/>
      <c r="C38" s="14" t="str">
        <f>'[4]Accounts by GL'!C204</f>
        <v>40266</v>
      </c>
      <c r="D38" s="34">
        <f>'[4]Accounts by GL'!M205</f>
        <v>0</v>
      </c>
      <c r="E38" s="28"/>
      <c r="F38" s="35"/>
    </row>
    <row r="39" spans="1:10">
      <c r="A39" s="12" t="str">
        <f>'[4]Accounts by GL'!B205</f>
        <v>Refunded Tuition-Full Cost of Instruction (Repeat Course Fee)</v>
      </c>
      <c r="B39" s="13"/>
      <c r="C39" s="14" t="str">
        <f>'[4]Accounts by GL'!C205</f>
        <v>40269</v>
      </c>
      <c r="D39" s="34">
        <f>'[4]Accounts by GL'!M206</f>
        <v>0</v>
      </c>
      <c r="E39" s="28"/>
      <c r="F39" s="112"/>
      <c r="G39" s="5"/>
    </row>
    <row r="40" spans="1:10">
      <c r="A40" s="12" t="str">
        <f>'[4]Accounts by GL'!B206</f>
        <v>Tuition - Self-supporting</v>
      </c>
      <c r="B40" s="13"/>
      <c r="C40" s="14" t="str">
        <f>'[4]Accounts by GL'!C206</f>
        <v>40270</v>
      </c>
      <c r="D40" s="34">
        <f>'[4]Accounts by GL'!M207</f>
        <v>4386680</v>
      </c>
      <c r="E40" s="28"/>
      <c r="F40" s="112"/>
    </row>
    <row r="41" spans="1:10">
      <c r="A41" s="12" t="str">
        <f>'[4]Accounts by GL'!B207</f>
        <v>Laboratory Fees</v>
      </c>
      <c r="B41" s="13"/>
      <c r="C41" s="14" t="str">
        <f>'[4]Accounts by GL'!C207</f>
        <v>40400</v>
      </c>
      <c r="D41" s="34">
        <f>'[4]Accounts by GL'!M208</f>
        <v>0</v>
      </c>
      <c r="E41" s="28"/>
      <c r="F41" s="30"/>
    </row>
    <row r="42" spans="1:10">
      <c r="A42" s="12" t="str">
        <f>'[4]Accounts by GL'!B208</f>
        <v>Distance Learning Course User Fee</v>
      </c>
      <c r="B42" s="13"/>
      <c r="C42" s="14" t="str">
        <f>'[4]Accounts by GL'!C208</f>
        <v>40450</v>
      </c>
      <c r="D42" s="34">
        <f>'[4]Accounts by GL'!M209</f>
        <v>1338455</v>
      </c>
      <c r="E42" s="28"/>
      <c r="F42" s="112"/>
    </row>
    <row r="43" spans="1:10">
      <c r="A43" s="12" t="str">
        <f>'[4]Accounts by GL'!B209</f>
        <v>Application Fees</v>
      </c>
      <c r="B43" s="13"/>
      <c r="C43" s="14" t="str">
        <f>'[4]Accounts by GL'!C209</f>
        <v>40500</v>
      </c>
      <c r="D43" s="34">
        <f>'[4]Accounts by GL'!M210</f>
        <v>1864</v>
      </c>
      <c r="E43" s="28"/>
      <c r="F43" s="35"/>
    </row>
    <row r="44" spans="1:10">
      <c r="A44" s="12" t="str">
        <f>'[4]Accounts by GL'!B210</f>
        <v>Graduation Fees</v>
      </c>
      <c r="B44" s="13"/>
      <c r="C44" s="14" t="str">
        <f>'[4]Accounts by GL'!C210</f>
        <v>40600</v>
      </c>
      <c r="D44" s="34">
        <f>'[4]Accounts by GL'!M211</f>
        <v>170294</v>
      </c>
      <c r="E44" s="28"/>
      <c r="F44" s="35"/>
      <c r="J44" s="5"/>
    </row>
    <row r="45" spans="1:10">
      <c r="A45" s="12" t="str">
        <f>'[4]Accounts by GL'!B211</f>
        <v>Transcripts Fees</v>
      </c>
      <c r="B45" s="13"/>
      <c r="C45" s="14" t="str">
        <f>'[4]Accounts by GL'!C211</f>
        <v>40700</v>
      </c>
      <c r="D45" s="34">
        <f>'[4]Accounts by GL'!M212</f>
        <v>3863927.6399999997</v>
      </c>
      <c r="E45" s="28"/>
      <c r="F45" s="35"/>
    </row>
    <row r="46" spans="1:10">
      <c r="A46" s="12" t="str">
        <f>'[4]Accounts by GL'!B212</f>
        <v>Financial Aid Fund Fees</v>
      </c>
      <c r="B46" s="13"/>
      <c r="C46" s="14" t="str">
        <f>'[4]Accounts by GL'!C212</f>
        <v>40800</v>
      </c>
      <c r="D46" s="34">
        <f>'[4]Accounts by GL'!M213</f>
        <v>6015950.9100000001</v>
      </c>
      <c r="E46" s="28"/>
      <c r="F46" s="35"/>
    </row>
    <row r="47" spans="1:10">
      <c r="A47" s="12" t="str">
        <f>'[4]Accounts by GL'!B213</f>
        <v>Student Activities &amp; Service Fees</v>
      </c>
      <c r="B47" s="13"/>
      <c r="C47" s="14" t="str">
        <f>'[4]Accounts by GL'!C213</f>
        <v>40850</v>
      </c>
      <c r="D47" s="34">
        <f>'[4]Accounts by GL'!M214</f>
        <v>33292.629999999997</v>
      </c>
      <c r="E47" s="28"/>
      <c r="F47" s="35"/>
    </row>
    <row r="48" spans="1:10">
      <c r="A48" s="12" t="str">
        <f>'[4]Accounts by GL'!B214</f>
        <v>Student Activities &amp; Service Fees - Baccalaureate</v>
      </c>
      <c r="B48" s="13"/>
      <c r="C48" s="14" t="str">
        <f>'[4]Accounts by GL'!C214</f>
        <v>40854</v>
      </c>
      <c r="D48" s="34">
        <f>'[4]Accounts by GL'!M215</f>
        <v>5689465.3999999994</v>
      </c>
      <c r="E48" s="28"/>
      <c r="F48" s="35"/>
    </row>
    <row r="49" spans="1:6">
      <c r="A49" s="12" t="str">
        <f>'[4]Accounts by GL'!B215</f>
        <v>CIF - A &amp; P, PSV, EPI, College Prep</v>
      </c>
      <c r="B49" s="13"/>
      <c r="C49" s="14" t="str">
        <f>'[4]Accounts by GL'!C215</f>
        <v>40860</v>
      </c>
      <c r="D49" s="34">
        <f>'[4]Accounts by GL'!M216</f>
        <v>27398.639999999999</v>
      </c>
      <c r="E49" s="28"/>
      <c r="F49" s="35"/>
    </row>
    <row r="50" spans="1:6">
      <c r="A50" s="12" t="str">
        <f>'[4]Accounts by GL'!B216</f>
        <v>CIF - PSAV</v>
      </c>
      <c r="B50" s="13"/>
      <c r="C50" s="14" t="str">
        <f>'[4]Accounts by GL'!C216</f>
        <v>40861</v>
      </c>
      <c r="D50" s="34">
        <f>'[4]Accounts by GL'!M217</f>
        <v>28179.9</v>
      </c>
      <c r="E50" s="28"/>
      <c r="F50" s="35"/>
    </row>
    <row r="51" spans="1:6">
      <c r="A51" s="12" t="str">
        <f>'[4]Accounts by GL'!B217</f>
        <v>CIF - Baccalaureate</v>
      </c>
      <c r="B51" s="13"/>
      <c r="C51" s="14" t="str">
        <f>'[4]Accounts by GL'!C217</f>
        <v>40864</v>
      </c>
      <c r="D51" s="34">
        <f>'[4]Accounts by GL'!M218</f>
        <v>3894560.4299999997</v>
      </c>
      <c r="E51" s="28"/>
      <c r="F51" s="35"/>
    </row>
    <row r="52" spans="1:6">
      <c r="A52" s="12" t="str">
        <f>'[4]Accounts by GL'!B218</f>
        <v>Technology Fee</v>
      </c>
      <c r="B52" s="13"/>
      <c r="C52" s="14" t="str">
        <f>'[4]Accounts by GL'!C218</f>
        <v>40870</v>
      </c>
      <c r="D52" s="34">
        <f>'[4]Accounts by GL'!M219</f>
        <v>167459.26</v>
      </c>
      <c r="E52" s="28"/>
      <c r="F52" s="35"/>
    </row>
    <row r="53" spans="1:6">
      <c r="A53" s="12" t="str">
        <f>'[4]Accounts by GL'!B219</f>
        <v>Other Student Fees</v>
      </c>
      <c r="B53" s="13"/>
      <c r="C53" s="14" t="str">
        <f>'[4]Accounts by GL'!C219</f>
        <v>40900</v>
      </c>
      <c r="D53" s="34">
        <f>'[4]Accounts by GL'!M220</f>
        <v>1248700</v>
      </c>
      <c r="E53" s="28"/>
      <c r="F53" s="35"/>
    </row>
    <row r="54" spans="1:6">
      <c r="A54" s="12" t="str">
        <f>'[4]Accounts by GL'!B220</f>
        <v>Late Fees</v>
      </c>
      <c r="B54" s="13"/>
      <c r="C54" s="14" t="str">
        <f>'[4]Accounts by GL'!C220</f>
        <v>40910</v>
      </c>
      <c r="D54" s="34">
        <f>'[4]Accounts by GL'!M221</f>
        <v>365055.15</v>
      </c>
      <c r="E54" s="28"/>
      <c r="F54" s="35"/>
    </row>
    <row r="55" spans="1:6">
      <c r="A55" s="12" t="str">
        <f>'[4]Accounts by GL'!B221</f>
        <v>Testing Fees</v>
      </c>
      <c r="B55" s="13"/>
      <c r="C55" s="14" t="str">
        <f>'[4]Accounts by GL'!C221</f>
        <v>40920</v>
      </c>
      <c r="D55" s="34">
        <f>'[4]Accounts by GL'!M222</f>
        <v>0</v>
      </c>
      <c r="E55" s="28"/>
      <c r="F55" s="35"/>
    </row>
    <row r="56" spans="1:6">
      <c r="A56" s="12" t="str">
        <f>'[4]Accounts by GL'!B222</f>
        <v>Student Insurance Fees</v>
      </c>
      <c r="B56" s="13"/>
      <c r="C56" s="14" t="str">
        <f>'[4]Accounts by GL'!C222</f>
        <v>40930</v>
      </c>
      <c r="D56" s="34">
        <f>'[4]Accounts by GL'!M223</f>
        <v>0</v>
      </c>
      <c r="E56" s="28"/>
      <c r="F56" s="35"/>
    </row>
    <row r="57" spans="1:6">
      <c r="A57" s="12" t="str">
        <f>'[4]Accounts by GL'!B223</f>
        <v>Safety &amp; Security Fees</v>
      </c>
      <c r="B57" s="13"/>
      <c r="C57" s="14" t="str">
        <f>'[4]Accounts by GL'!C223</f>
        <v>40940</v>
      </c>
      <c r="D57" s="34">
        <f>'[4]Accounts by GL'!M224</f>
        <v>0</v>
      </c>
      <c r="E57" s="28"/>
      <c r="F57" s="35"/>
    </row>
    <row r="58" spans="1:6">
      <c r="A58" s="12" t="str">
        <f>'[4]Accounts by GL'!B224</f>
        <v>Picture Identification Card Fees</v>
      </c>
      <c r="B58" s="13"/>
      <c r="C58" s="14" t="str">
        <f>'[4]Accounts by GL'!C224</f>
        <v>40950</v>
      </c>
      <c r="D58" s="34">
        <f>'[4]Accounts by GL'!M225</f>
        <v>0</v>
      </c>
      <c r="E58" s="28"/>
      <c r="F58" s="35"/>
    </row>
    <row r="59" spans="1:6">
      <c r="A59" s="12" t="str">
        <f>'[4]Accounts by GL'!B225</f>
        <v>Parking Fees</v>
      </c>
      <c r="B59" s="13"/>
      <c r="C59" s="14" t="str">
        <f>'[4]Accounts by GL'!C225</f>
        <v>40960</v>
      </c>
      <c r="D59" s="34">
        <f>'[4]Accounts by GL'!M226</f>
        <v>0</v>
      </c>
      <c r="E59" s="28"/>
      <c r="F59" s="35"/>
    </row>
    <row r="60" spans="1:6">
      <c r="A60" s="12" t="str">
        <f>'[4]Accounts by GL'!B226</f>
        <v>Library Fees</v>
      </c>
      <c r="B60" s="13"/>
      <c r="C60" s="14" t="str">
        <f>'[4]Accounts by GL'!C226</f>
        <v>40970</v>
      </c>
      <c r="D60" s="34">
        <f>'[4]Accounts by GL'!M227</f>
        <v>1445740.54</v>
      </c>
      <c r="E60" s="28"/>
      <c r="F60" s="35"/>
    </row>
    <row r="61" spans="1:6" ht="13.5" thickBot="1">
      <c r="A61" s="12" t="str">
        <f>'[4]Accounts by GL'!B227</f>
        <v>Contract Course Fees</v>
      </c>
      <c r="B61" s="13"/>
      <c r="C61" s="14" t="str">
        <f>'[4]Accounts by GL'!C227</f>
        <v>40990</v>
      </c>
      <c r="D61" s="34">
        <f>'[4]Accounts by GL'!M228</f>
        <v>0</v>
      </c>
      <c r="E61" s="28"/>
      <c r="F61" s="35"/>
    </row>
    <row r="62" spans="1:6" ht="13.5" thickBot="1">
      <c r="A62" s="19" t="s">
        <v>12</v>
      </c>
      <c r="B62" s="20"/>
      <c r="C62" s="21"/>
      <c r="D62" s="22">
        <f>SUM(D27:D61)</f>
        <v>34701594.059999995</v>
      </c>
      <c r="E62" s="28"/>
    </row>
    <row r="63" spans="1:6" ht="13.5" thickBot="1">
      <c r="A63" s="19" t="s">
        <v>13</v>
      </c>
      <c r="B63" s="20"/>
      <c r="C63" s="21"/>
      <c r="D63" s="22">
        <f>D24+D62</f>
        <v>116996574.12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36" t="str">
        <f>A1</f>
        <v>VALENCIA COLLEGE</v>
      </c>
      <c r="B66" s="136"/>
      <c r="C66" s="136"/>
      <c r="D66" s="136"/>
      <c r="E66" s="39"/>
    </row>
    <row r="67" spans="1:5" ht="13.5" thickBot="1">
      <c r="A67" s="137" t="str">
        <f>+A3</f>
        <v xml:space="preserve">2015-2016 FEES </v>
      </c>
      <c r="B67" s="137"/>
      <c r="C67" s="137"/>
      <c r="D67" s="137"/>
      <c r="E67" s="39"/>
    </row>
    <row r="68" spans="1:5">
      <c r="A68" s="40" t="s">
        <v>14</v>
      </c>
      <c r="B68" s="10"/>
      <c r="C68" s="41"/>
      <c r="D68" s="42"/>
      <c r="E68" s="38"/>
    </row>
    <row r="69" spans="1:5">
      <c r="A69" s="43"/>
      <c r="B69" s="31"/>
      <c r="C69" s="41"/>
      <c r="D69" s="44"/>
      <c r="E69" s="38"/>
    </row>
    <row r="70" spans="1:5" ht="13.5" thickBot="1">
      <c r="A70" s="40" t="s">
        <v>15</v>
      </c>
      <c r="B70" s="31"/>
      <c r="C70" s="41" t="s">
        <v>16</v>
      </c>
      <c r="D70" s="42" t="s">
        <v>17</v>
      </c>
      <c r="E70" s="38"/>
    </row>
    <row r="71" spans="1:5">
      <c r="A71" s="45" t="s">
        <v>18</v>
      </c>
      <c r="B71" s="46" t="s">
        <v>19</v>
      </c>
      <c r="C71" s="113" t="s">
        <v>20</v>
      </c>
      <c r="D71" s="122">
        <f>'[4]Accounts by GL'!D174+'[4]Accounts by GL'!D175</f>
        <v>49477958.280000001</v>
      </c>
      <c r="E71" s="38"/>
    </row>
    <row r="72" spans="1:5">
      <c r="A72" s="47" t="s">
        <v>18</v>
      </c>
      <c r="B72" s="48" t="s">
        <v>21</v>
      </c>
      <c r="C72" s="49" t="s">
        <v>22</v>
      </c>
      <c r="D72" s="50">
        <f>'[4]Accounts by GL'!D176</f>
        <v>17738184.66</v>
      </c>
      <c r="E72" s="38"/>
    </row>
    <row r="73" spans="1:5">
      <c r="A73" s="47" t="s">
        <v>18</v>
      </c>
      <c r="B73" s="48" t="s">
        <v>23</v>
      </c>
      <c r="C73" s="49">
        <v>40130</v>
      </c>
      <c r="D73" s="50">
        <f>'[4]Accounts by GL'!D177</f>
        <v>566548.68000000005</v>
      </c>
      <c r="E73" s="38"/>
    </row>
    <row r="74" spans="1:5">
      <c r="A74" s="47" t="s">
        <v>18</v>
      </c>
      <c r="B74" s="48" t="s">
        <v>24</v>
      </c>
      <c r="C74" s="49" t="s">
        <v>25</v>
      </c>
      <c r="D74" s="50">
        <f>'[4]Accounts by GL'!D178</f>
        <v>2731912.83</v>
      </c>
      <c r="E74" s="38"/>
    </row>
    <row r="75" spans="1:5">
      <c r="A75" s="47" t="s">
        <v>18</v>
      </c>
      <c r="B75" s="48" t="s">
        <v>26</v>
      </c>
      <c r="C75" s="49">
        <v>40160</v>
      </c>
      <c r="D75" s="50">
        <f>'[4]Accounts by GL'!D179</f>
        <v>199375.92</v>
      </c>
      <c r="E75" s="38"/>
    </row>
    <row r="76" spans="1:5">
      <c r="A76" s="47" t="s">
        <v>18</v>
      </c>
      <c r="B76" s="48" t="s">
        <v>27</v>
      </c>
      <c r="C76" s="49">
        <v>40180</v>
      </c>
      <c r="D76" s="50">
        <f>'[4]Accounts by GL'!D180</f>
        <v>0</v>
      </c>
      <c r="E76" s="38"/>
    </row>
    <row r="77" spans="1:5">
      <c r="A77" s="47" t="s">
        <v>18</v>
      </c>
      <c r="B77" s="48" t="s">
        <v>28</v>
      </c>
      <c r="C77" s="49">
        <v>40190</v>
      </c>
      <c r="D77" s="50">
        <f>'[4]Accounts by GL'!D181</f>
        <v>0</v>
      </c>
      <c r="E77" s="38"/>
    </row>
    <row r="78" spans="1:5">
      <c r="A78" s="47" t="s">
        <v>29</v>
      </c>
      <c r="B78" s="48" t="s">
        <v>19</v>
      </c>
      <c r="C78" s="49" t="s">
        <v>30</v>
      </c>
      <c r="D78" s="50">
        <f>'[4]Accounts by GL'!D182+'[4]Accounts by GL'!D183</f>
        <v>8321378.9500000002</v>
      </c>
      <c r="E78" s="38"/>
    </row>
    <row r="79" spans="1:5">
      <c r="A79" s="47" t="s">
        <v>29</v>
      </c>
      <c r="B79" s="48" t="s">
        <v>21</v>
      </c>
      <c r="C79" s="49" t="s">
        <v>31</v>
      </c>
      <c r="D79" s="50">
        <f>'[4]Accounts by GL'!D184</f>
        <v>2276730.63</v>
      </c>
      <c r="E79" s="38"/>
    </row>
    <row r="80" spans="1:5">
      <c r="A80" s="47" t="s">
        <v>29</v>
      </c>
      <c r="B80" s="48" t="s">
        <v>23</v>
      </c>
      <c r="C80" s="49">
        <v>40330</v>
      </c>
      <c r="D80" s="50">
        <f>'[4]Accounts by GL'!D185</f>
        <v>64747.88</v>
      </c>
      <c r="E80" s="38"/>
    </row>
    <row r="81" spans="1:5">
      <c r="A81" s="47" t="s">
        <v>29</v>
      </c>
      <c r="B81" s="48" t="s">
        <v>24</v>
      </c>
      <c r="C81" s="49" t="s">
        <v>32</v>
      </c>
      <c r="D81" s="50">
        <f>'[4]Accounts by GL'!D186</f>
        <v>908227.43</v>
      </c>
      <c r="E81" s="38"/>
    </row>
    <row r="82" spans="1:5">
      <c r="A82" s="47" t="s">
        <v>29</v>
      </c>
      <c r="B82" s="116" t="s">
        <v>26</v>
      </c>
      <c r="C82" s="49">
        <v>40360</v>
      </c>
      <c r="D82" s="50">
        <f>'[4]Accounts by GL'!D187</f>
        <v>9914.7999999999993</v>
      </c>
      <c r="E82" s="38"/>
    </row>
    <row r="83" spans="1:5">
      <c r="A83" s="47" t="s">
        <v>29</v>
      </c>
      <c r="B83" s="116" t="s">
        <v>27</v>
      </c>
      <c r="C83" s="49">
        <v>40380</v>
      </c>
      <c r="D83" s="50">
        <f>'[4]Accounts by GL'!D188</f>
        <v>0</v>
      </c>
      <c r="E83" s="38"/>
    </row>
    <row r="84" spans="1:5" ht="13.5" thickBot="1">
      <c r="A84" s="47" t="s">
        <v>29</v>
      </c>
      <c r="B84" s="116" t="s">
        <v>28</v>
      </c>
      <c r="C84" s="49">
        <v>40390</v>
      </c>
      <c r="D84" s="50">
        <f>'[4]Accounts by GL'!D189</f>
        <v>0</v>
      </c>
      <c r="E84" s="38"/>
    </row>
    <row r="85" spans="1:5" ht="13.5" thickBot="1">
      <c r="A85" s="19" t="s">
        <v>33</v>
      </c>
      <c r="B85" s="20"/>
      <c r="C85" s="21"/>
      <c r="D85" s="22">
        <f>SUM(D71:D84)</f>
        <v>82294980.060000002</v>
      </c>
      <c r="E85" s="38"/>
    </row>
    <row r="86" spans="1:5">
      <c r="A86" s="51"/>
      <c r="B86" s="52"/>
      <c r="C86" s="53"/>
      <c r="D86" s="54"/>
      <c r="E86" s="38"/>
    </row>
    <row r="87" spans="1:5">
      <c r="A87" s="55" t="s">
        <v>34</v>
      </c>
      <c r="B87" s="52"/>
      <c r="C87" s="53"/>
      <c r="D87" s="54"/>
      <c r="E87" s="38"/>
    </row>
    <row r="88" spans="1:5">
      <c r="A88" s="56" t="s">
        <v>18</v>
      </c>
      <c r="B88" s="57" t="s">
        <v>19</v>
      </c>
      <c r="C88" s="49">
        <v>40110</v>
      </c>
      <c r="D88" s="50">
        <f>'[4]Accounts by GL'!E174+'[4]Accounts by GL'!E175</f>
        <v>0</v>
      </c>
      <c r="E88" s="38"/>
    </row>
    <row r="89" spans="1:5" ht="13.5" thickBot="1">
      <c r="A89" s="58" t="s">
        <v>29</v>
      </c>
      <c r="B89" s="59" t="s">
        <v>19</v>
      </c>
      <c r="C89" s="60">
        <v>40310</v>
      </c>
      <c r="D89" s="123">
        <f>'[4]Accounts by GL'!E182+'[4]Accounts by GL'!E183</f>
        <v>0</v>
      </c>
      <c r="E89" s="38"/>
    </row>
    <row r="90" spans="1:5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5" ht="13.5" thickBot="1">
      <c r="A91" s="43"/>
      <c r="B91" s="52"/>
      <c r="C91" s="53"/>
      <c r="D91" s="54">
        <f>SUM(D89:D90)</f>
        <v>0</v>
      </c>
      <c r="E91" s="38"/>
    </row>
    <row r="92" spans="1:5" ht="13.5" thickBot="1">
      <c r="A92" s="19" t="s">
        <v>36</v>
      </c>
      <c r="B92" s="20"/>
      <c r="C92" s="21"/>
      <c r="D92" s="22">
        <f>+D85+D90</f>
        <v>82294980.060000002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26" t="s">
        <v>37</v>
      </c>
      <c r="B94" s="127"/>
      <c r="C94" s="64"/>
      <c r="D94" s="65"/>
      <c r="E94" s="38"/>
    </row>
    <row r="95" spans="1:5">
      <c r="A95" s="66" t="s">
        <v>18</v>
      </c>
      <c r="B95" s="67"/>
      <c r="C95" s="68"/>
      <c r="D95" s="69">
        <f>SUM(D6:D13)</f>
        <v>70713980.370000005</v>
      </c>
      <c r="E95" s="38"/>
    </row>
    <row r="96" spans="1:5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11580999.690000001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82294980.060000002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3894560.4299999997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86189540.49000001</v>
      </c>
      <c r="E103" s="38"/>
    </row>
    <row r="104" spans="1:256">
      <c r="A104" s="5"/>
      <c r="B104" s="5"/>
      <c r="C104" s="37"/>
      <c r="D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5" max="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Sheet23</vt:lpstr>
      <vt:lpstr>BROWARD!Print_Area</vt:lpstr>
      <vt:lpstr>CENTRALFL!Print_Area</vt:lpstr>
      <vt:lpstr>CHIPOLA!Print_Area</vt:lpstr>
      <vt:lpstr>DAYTONA!Print_Area</vt:lpstr>
      <vt:lpstr>EASTERNFL!Print_Area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lastPrinted>2016-01-20T18:38:25Z</cp:lastPrinted>
  <dcterms:created xsi:type="dcterms:W3CDTF">2014-11-25T21:05:56Z</dcterms:created>
  <dcterms:modified xsi:type="dcterms:W3CDTF">2020-02-13T15:22:31Z</dcterms:modified>
</cp:coreProperties>
</file>