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Archive - AFR\2014-2015\2014-15 AFR Summaries\Consolidated 14-15 ADA Compliant\"/>
    </mc:Choice>
  </mc:AlternateContent>
  <bookViews>
    <workbookView xWindow="480" yWindow="135" windowWidth="27795" windowHeight="12015" tabRatio="939"/>
  </bookViews>
  <sheets>
    <sheet name="FCS - AL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MANATEE" sheetId="15" r:id="rId15"/>
    <sheet name="MIAMIDADE" sheetId="16" r:id="rId16"/>
    <sheet name="NORTHFL" sheetId="17" r:id="rId17"/>
    <sheet name="NORTHWESTFL" sheetId="18" r:id="rId18"/>
    <sheet name="PALMBEACH" sheetId="19" r:id="rId19"/>
    <sheet name="PASCOHERNANDO" sheetId="20" r:id="rId20"/>
    <sheet name="PENSACOLA" sheetId="21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ARRA">[1]List!$C$1:$C$2</definedName>
    <definedName name="_xlnm.Print_Area" localSheetId="2">BROWARD!#REF!</definedName>
    <definedName name="_xlnm.Print_Area" localSheetId="3">CENTRALFL!#REF!</definedName>
    <definedName name="_xlnm.Print_Area" localSheetId="4">CHIPOLA!#REF!</definedName>
    <definedName name="_xlnm.Print_Area" localSheetId="5">DAYTONA!#REF!</definedName>
    <definedName name="_xlnm.Print_Area" localSheetId="1">EASTERNFL!#REF!</definedName>
    <definedName name="_xlnm.Print_Area" localSheetId="0">'FCS - ALL'!$A$1:$I$33</definedName>
    <definedName name="_xlnm.Print_Area" localSheetId="8">FLKEYS!#REF!</definedName>
    <definedName name="_xlnm.Print_Area" localSheetId="6">FLORIDASW!#REF!</definedName>
    <definedName name="_xlnm.Print_Area" localSheetId="7">FSCJ!#REF!</definedName>
    <definedName name="_xlnm.Print_Area" localSheetId="12">GATEWAY!#REF!</definedName>
    <definedName name="_xlnm.Print_Area" localSheetId="9">GULFCOAST!#REF!</definedName>
    <definedName name="_xlnm.Print_Area" localSheetId="10">HILLSBOROUGH!#REF!</definedName>
    <definedName name="_xlnm.Print_Area" localSheetId="11">INDIANRIVER!#REF!</definedName>
    <definedName name="_xlnm.Print_Area" localSheetId="13">LAKESUMTER!#REF!</definedName>
    <definedName name="_xlnm.Print_Area" localSheetId="14">MANATEE!#REF!</definedName>
    <definedName name="_xlnm.Print_Area" localSheetId="15">MIAMIDADE!#REF!</definedName>
    <definedName name="_xlnm.Print_Area" localSheetId="16">NORTHFL!#REF!</definedName>
    <definedName name="_xlnm.Print_Area" localSheetId="17">NORTHWESTFL!#REF!</definedName>
    <definedName name="_xlnm.Print_Area" localSheetId="18">PALMBEACH!#REF!</definedName>
    <definedName name="_xlnm.Print_Area" localSheetId="19">PASCOHERNANDO!#REF!</definedName>
    <definedName name="_xlnm.Print_Area" localSheetId="20">PENSACOLA!#REF!</definedName>
    <definedName name="_xlnm.Print_Area" localSheetId="21">POLK!#REF!</definedName>
    <definedName name="_xlnm.Print_Area" localSheetId="24">SANTAFE!#REF!</definedName>
    <definedName name="_xlnm.Print_Area" localSheetId="25">SEMINOLE!#REF!</definedName>
    <definedName name="_xlnm.Print_Area" localSheetId="26">SOUTHFL!#REF!</definedName>
    <definedName name="_xlnm.Print_Area" localSheetId="22">STJOHNS!#REF!</definedName>
    <definedName name="_xlnm.Print_Area" localSheetId="23">STPETE!#REF!</definedName>
    <definedName name="_xlnm.Print_Area" localSheetId="27">TALLAHASSEE!#REF!</definedName>
    <definedName name="_xlnm.Print_Area" localSheetId="28">VALENCIA!#REF!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4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4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C25" i="25" l="1"/>
  <c r="F14" i="25"/>
  <c r="F13" i="25"/>
  <c r="C11" i="25"/>
  <c r="C10" i="25"/>
  <c r="C6" i="25"/>
  <c r="A1" i="25"/>
  <c r="C8" i="25" s="1"/>
  <c r="C13" i="25" l="1"/>
  <c r="C27" i="25" s="1"/>
  <c r="F16" i="25"/>
  <c r="F17" i="25" s="1"/>
  <c r="B16" i="23" l="1"/>
  <c r="C25" i="23" s="1"/>
  <c r="F14" i="23"/>
  <c r="C11" i="23"/>
  <c r="C10" i="23"/>
  <c r="C6" i="23"/>
  <c r="A1" i="23"/>
  <c r="C8" i="23" s="1"/>
  <c r="F13" i="23" l="1"/>
  <c r="C13" i="23"/>
  <c r="C27" i="23" s="1"/>
  <c r="F16" i="23"/>
  <c r="F17" i="23" s="1"/>
  <c r="C25" i="22" l="1"/>
  <c r="F14" i="22"/>
  <c r="F13" i="22"/>
  <c r="F16" i="22" s="1"/>
  <c r="C11" i="22"/>
  <c r="C10" i="22"/>
  <c r="C6" i="22"/>
  <c r="A1" i="22"/>
  <c r="C8" i="22" s="1"/>
  <c r="C13" i="22" l="1"/>
  <c r="C27" i="22" s="1"/>
  <c r="F17" i="22"/>
  <c r="C25" i="21" l="1"/>
  <c r="F14" i="21"/>
  <c r="F13" i="21"/>
  <c r="F16" i="21" s="1"/>
  <c r="F17" i="21" s="1"/>
  <c r="C11" i="21"/>
  <c r="C10" i="21"/>
  <c r="C6" i="21"/>
  <c r="A1" i="21"/>
  <c r="C8" i="21" s="1"/>
  <c r="C13" i="21" l="1"/>
  <c r="C27" i="21" s="1"/>
  <c r="C25" i="20"/>
  <c r="F14" i="20"/>
  <c r="F13" i="20"/>
  <c r="C12" i="20"/>
  <c r="C11" i="20"/>
  <c r="C10" i="20"/>
  <c r="C6" i="20"/>
  <c r="A1" i="20"/>
  <c r="C8" i="20" s="1"/>
  <c r="F16" i="20" l="1"/>
  <c r="F17" i="20" s="1"/>
  <c r="C13" i="20"/>
  <c r="C27" i="20" s="1"/>
  <c r="C25" i="19" l="1"/>
  <c r="F14" i="19"/>
  <c r="F13" i="19"/>
  <c r="F16" i="19" s="1"/>
  <c r="C11" i="19"/>
  <c r="C10" i="19"/>
  <c r="C6" i="19"/>
  <c r="A1" i="19"/>
  <c r="C8" i="19" s="1"/>
  <c r="C13" i="19" l="1"/>
  <c r="C27" i="19" s="1"/>
  <c r="F17" i="19"/>
  <c r="B17" i="18" l="1"/>
  <c r="B15" i="18"/>
  <c r="F13" i="18" s="1"/>
  <c r="F14" i="18"/>
  <c r="C11" i="18"/>
  <c r="C10" i="18"/>
  <c r="C6" i="18"/>
  <c r="A1" i="18"/>
  <c r="C8" i="18" s="1"/>
  <c r="C13" i="18" l="1"/>
  <c r="F16" i="18"/>
  <c r="F17" i="18" s="1"/>
  <c r="C25" i="18"/>
  <c r="C27" i="18" l="1"/>
  <c r="C25" i="17"/>
  <c r="F14" i="17"/>
  <c r="F13" i="17"/>
  <c r="F16" i="17" s="1"/>
  <c r="C11" i="17"/>
  <c r="C10" i="17"/>
  <c r="C6" i="17"/>
  <c r="A1" i="17"/>
  <c r="C8" i="17" s="1"/>
  <c r="C13" i="17" l="1"/>
  <c r="C27" i="17" s="1"/>
  <c r="F17" i="17"/>
  <c r="C25" i="16" l="1"/>
  <c r="F14" i="16"/>
  <c r="F13" i="16"/>
  <c r="F16" i="16" s="1"/>
  <c r="F17" i="16" s="1"/>
  <c r="C11" i="16"/>
  <c r="C10" i="16"/>
  <c r="C6" i="16"/>
  <c r="A1" i="16"/>
  <c r="C8" i="16" s="1"/>
  <c r="C13" i="16" l="1"/>
  <c r="C27" i="16" s="1"/>
  <c r="C25" i="15"/>
  <c r="F14" i="15"/>
  <c r="F13" i="15"/>
  <c r="F16" i="15" s="1"/>
  <c r="F17" i="15" s="1"/>
  <c r="C11" i="15"/>
  <c r="C10" i="15"/>
  <c r="C6" i="15"/>
  <c r="A1" i="15"/>
  <c r="C8" i="15" s="1"/>
  <c r="C13" i="15" l="1"/>
  <c r="C27" i="15" s="1"/>
  <c r="C25" i="14"/>
  <c r="F14" i="14"/>
  <c r="F13" i="14"/>
  <c r="F16" i="14" s="1"/>
  <c r="C11" i="14"/>
  <c r="C10" i="14"/>
  <c r="C13" i="14" s="1"/>
  <c r="C6" i="14"/>
  <c r="A1" i="14"/>
  <c r="C8" i="14" s="1"/>
  <c r="C27" i="14" s="1"/>
  <c r="F17" i="14" l="1"/>
  <c r="C25" i="13"/>
  <c r="F14" i="13"/>
  <c r="F16" i="13" s="1"/>
  <c r="F13" i="13"/>
  <c r="C11" i="13"/>
  <c r="C10" i="13"/>
  <c r="C6" i="13"/>
  <c r="A1" i="13"/>
  <c r="C8" i="13" s="1"/>
  <c r="C13" i="13" l="1"/>
  <c r="C27" i="13" s="1"/>
  <c r="F17" i="13"/>
  <c r="C25" i="12" l="1"/>
  <c r="F14" i="12"/>
  <c r="F13" i="12"/>
  <c r="F16" i="12" s="1"/>
  <c r="C11" i="12"/>
  <c r="C10" i="12"/>
  <c r="C6" i="12"/>
  <c r="A1" i="12"/>
  <c r="C8" i="12" s="1"/>
  <c r="C13" i="12" l="1"/>
  <c r="C27" i="12" s="1"/>
  <c r="F17" i="12"/>
  <c r="C25" i="11" l="1"/>
  <c r="F14" i="11"/>
  <c r="F13" i="11"/>
  <c r="C11" i="11"/>
  <c r="C10" i="11"/>
  <c r="C13" i="11" s="1"/>
  <c r="C8" i="11"/>
  <c r="C27" i="11" s="1"/>
  <c r="C6" i="11"/>
  <c r="A1" i="11"/>
  <c r="F16" i="11" l="1"/>
  <c r="F17" i="11"/>
  <c r="C25" i="10" l="1"/>
  <c r="F14" i="10"/>
  <c r="F13" i="10"/>
  <c r="F16" i="10" s="1"/>
  <c r="C11" i="10"/>
  <c r="C10" i="10"/>
  <c r="C6" i="10"/>
  <c r="A1" i="10"/>
  <c r="C8" i="10" s="1"/>
  <c r="C13" i="10" l="1"/>
  <c r="C27" i="10" s="1"/>
  <c r="F17" i="10"/>
  <c r="C25" i="9" l="1"/>
  <c r="F14" i="9"/>
  <c r="F13" i="9"/>
  <c r="F16" i="9" s="1"/>
  <c r="F17" i="9" s="1"/>
  <c r="C11" i="9"/>
  <c r="C10" i="9"/>
  <c r="C6" i="9"/>
  <c r="A1" i="9"/>
  <c r="C8" i="9" s="1"/>
  <c r="C13" i="9" l="1"/>
  <c r="C27" i="9"/>
  <c r="C25" i="8"/>
  <c r="F14" i="8"/>
  <c r="F13" i="8"/>
  <c r="F16" i="8" s="1"/>
  <c r="F17" i="8" s="1"/>
  <c r="C11" i="8"/>
  <c r="C10" i="8"/>
  <c r="C6" i="8"/>
  <c r="A1" i="8"/>
  <c r="C8" i="8" s="1"/>
  <c r="C13" i="8" l="1"/>
  <c r="C27" i="8" s="1"/>
  <c r="C25" i="7"/>
  <c r="F14" i="7"/>
  <c r="F13" i="7"/>
  <c r="C12" i="7"/>
  <c r="C11" i="7"/>
  <c r="C10" i="7"/>
  <c r="C6" i="7"/>
  <c r="A1" i="7"/>
  <c r="C8" i="7" s="1"/>
  <c r="C13" i="7" l="1"/>
  <c r="C27" i="7"/>
  <c r="F16" i="7"/>
  <c r="F17" i="7" s="1"/>
  <c r="C25" i="6" l="1"/>
  <c r="F14" i="6"/>
  <c r="F13" i="6"/>
  <c r="F16" i="6" s="1"/>
  <c r="C11" i="6"/>
  <c r="C10" i="6"/>
  <c r="C6" i="6"/>
  <c r="A1" i="6"/>
  <c r="C8" i="6" s="1"/>
  <c r="C13" i="6" l="1"/>
  <c r="C27" i="6" s="1"/>
  <c r="F17" i="6"/>
  <c r="C25" i="5" l="1"/>
  <c r="F14" i="5"/>
  <c r="F13" i="5"/>
  <c r="C11" i="5"/>
  <c r="C10" i="5"/>
  <c r="C6" i="5"/>
  <c r="A1" i="5"/>
  <c r="C8" i="5" s="1"/>
  <c r="C13" i="5" l="1"/>
  <c r="C27" i="5"/>
  <c r="F16" i="5"/>
  <c r="F17" i="5" s="1"/>
  <c r="C25" i="4" l="1"/>
  <c r="F14" i="4"/>
  <c r="F13" i="4"/>
  <c r="F16" i="4" s="1"/>
  <c r="F17" i="4" s="1"/>
  <c r="C11" i="4"/>
  <c r="C10" i="4"/>
  <c r="C6" i="4"/>
  <c r="A1" i="4"/>
  <c r="C8" i="4" s="1"/>
  <c r="C13" i="4" l="1"/>
  <c r="C27" i="4" s="1"/>
  <c r="C25" i="3"/>
  <c r="F14" i="3"/>
  <c r="F13" i="3"/>
  <c r="F16" i="3" s="1"/>
  <c r="F17" i="3" s="1"/>
  <c r="C11" i="3"/>
  <c r="C10" i="3"/>
  <c r="C6" i="3"/>
  <c r="A1" i="3"/>
  <c r="C8" i="3" s="1"/>
  <c r="C13" i="3" l="1"/>
  <c r="C27" i="3" s="1"/>
  <c r="C25" i="1"/>
  <c r="F14" i="1"/>
  <c r="F13" i="1"/>
  <c r="F16" i="1" s="1"/>
  <c r="F17" i="1" s="1"/>
  <c r="C11" i="1"/>
  <c r="C10" i="1"/>
  <c r="C6" i="1"/>
  <c r="A1" i="1"/>
  <c r="C8" i="1" s="1"/>
  <c r="C13" i="1" l="1"/>
  <c r="C27" i="1" s="1"/>
  <c r="B16" i="2"/>
  <c r="B17" i="2"/>
  <c r="B18" i="2"/>
  <c r="B19" i="2"/>
  <c r="B20" i="2"/>
  <c r="B21" i="2"/>
  <c r="B22" i="2"/>
  <c r="B23" i="2"/>
  <c r="B24" i="2"/>
  <c r="B15" i="2"/>
  <c r="C11" i="2"/>
  <c r="C12" i="2"/>
  <c r="C10" i="2"/>
  <c r="F14" i="2" l="1"/>
  <c r="C8" i="2" l="1"/>
  <c r="F13" i="2" l="1"/>
  <c r="F16" i="2" s="1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C25" i="2"/>
  <c r="C13" i="2"/>
  <c r="F17" i="2" l="1"/>
  <c r="C27" i="2"/>
</calcChain>
</file>

<file path=xl/comments1.xml><?xml version="1.0" encoding="utf-8"?>
<comments xmlns="http://schemas.openxmlformats.org/spreadsheetml/2006/main">
  <authors>
    <author>Dickens, Jamaal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<sst xmlns="http://schemas.openxmlformats.org/spreadsheetml/2006/main" count="970" uniqueCount="70">
  <si>
    <t>Report of Student Activities and Service Fees</t>
  </si>
  <si>
    <t>Revenues and Expenditures</t>
  </si>
  <si>
    <t>Version:</t>
  </si>
  <si>
    <t>Unlocked Work Area</t>
  </si>
  <si>
    <t>BEGINNING BALANCE</t>
  </si>
  <si>
    <t>FEES COLLECTED (GL 40850)</t>
  </si>
  <si>
    <t>Computes Activities &amp; Services Columns for Percent Chart</t>
  </si>
  <si>
    <t>FEES COLLECTED (GL 40854 - Baccalaureate)</t>
  </si>
  <si>
    <t>OTHER REVENUES (See Note Below)</t>
  </si>
  <si>
    <t>TOTAL</t>
  </si>
  <si>
    <t>Activities Expenditures</t>
  </si>
  <si>
    <t>EXPENDITURES BY TYPE</t>
  </si>
  <si>
    <t>Services Expenditures</t>
  </si>
  <si>
    <t>5.1000  Social &amp; Cultural Development</t>
  </si>
  <si>
    <t>5.2000  Organized Athletics</t>
  </si>
  <si>
    <t>Total Expenditures</t>
  </si>
  <si>
    <t>5.3000  Counseling &amp; Advisement</t>
  </si>
  <si>
    <t>Services % of College Totals</t>
  </si>
  <si>
    <t>5.4000  Placement Services</t>
  </si>
  <si>
    <t>5.5000  Financial Aid Administration</t>
  </si>
  <si>
    <t>5.6000  Student Records and Admissions</t>
  </si>
  <si>
    <t>5.7000  Health Services</t>
  </si>
  <si>
    <t>5.8100  Services for Special Students</t>
  </si>
  <si>
    <t>5.9000  Student Service Administration</t>
  </si>
  <si>
    <t>OTHER  (See note below)</t>
  </si>
  <si>
    <t>TOTAL EXPENDITURES</t>
  </si>
  <si>
    <t>ENDING BALANCE</t>
  </si>
  <si>
    <t>Note:  Other Revenues Include -</t>
  </si>
  <si>
    <t>Note:  Other Expenditures Include -</t>
  </si>
  <si>
    <t>Unlocked Work Area:</t>
  </si>
  <si>
    <t>College</t>
  </si>
  <si>
    <t>SASF Prior Year Ending Balance</t>
  </si>
  <si>
    <t>FLORIDA COLLEGE SYSTEM</t>
  </si>
  <si>
    <t>2014-15</t>
  </si>
  <si>
    <t>2015.v01</t>
  </si>
  <si>
    <t>For the 2014-15 Fiscal Year</t>
  </si>
  <si>
    <t>For the 2014-2015 Fiscal Year</t>
  </si>
  <si>
    <t>Theatre Class Field trip</t>
  </si>
  <si>
    <t>Carryover of previous years fund balances</t>
  </si>
  <si>
    <t>Interest/Dividend Income</t>
  </si>
  <si>
    <t>Investment/Cash Mgmt, Information Services, Institutional Research and Repairs and Renovation</t>
  </si>
  <si>
    <t>Agency Fund</t>
  </si>
  <si>
    <t>Interest Income</t>
  </si>
  <si>
    <t>Child Care Centers, Campus Cards, and Sustainability Council</t>
  </si>
  <si>
    <t>Allocated interest received.</t>
  </si>
  <si>
    <t>BOT approved transfer to help offset the cost of tutors for students.</t>
  </si>
  <si>
    <t>Other of $9,000.00 is a BOT approved transfer from student</t>
  </si>
  <si>
    <t>activities fees to help pay for the cost of tutors for students.</t>
  </si>
  <si>
    <t>Student Tournament Academic Teams</t>
  </si>
  <si>
    <t>48900/44100 Contributions to Student Activity Clubs from Foundation and an Individual.</t>
  </si>
  <si>
    <t>An adjustment to increase revenuesnses due to cancellation of a prior year Purchase Order</t>
  </si>
  <si>
    <t>Fines for lost student id cards; interest earned</t>
  </si>
  <si>
    <t>Expenditure not reported on 1314 report</t>
  </si>
  <si>
    <t>correct revenues to actual.  Revenue recognized when spent.  Excess revenue is carried forward.</t>
  </si>
  <si>
    <t>Additional revenue from replacement ID cards</t>
  </si>
  <si>
    <t>Other Sales and Services (Locker fees &amp; replacement student id cards $15,762.00, Interdepartmental sales of $534.71</t>
  </si>
  <si>
    <t>Child care payments for Santa Fe students' children</t>
  </si>
  <si>
    <t>ST. PETERSBURG COLLEGE</t>
  </si>
  <si>
    <t>2015.v02</t>
  </si>
  <si>
    <t>Miscellaneous revenue from club fundraisers</t>
  </si>
  <si>
    <t>SEMINOLE STATE COLLEGE OF FLORIDA</t>
  </si>
  <si>
    <t>Academic Success Center, Graduation Honor Chords, Help Desk, Respiratory, Humanities, Student Conclave-Physical Therapist Assistant Program, Success Imperative Minority Students, Center for Global Engagement, Read to Succeed - QEP</t>
  </si>
  <si>
    <t>SOUTH FLORIDA STATE COLLEGE</t>
  </si>
  <si>
    <t>TALLAHASSEE COMMUNITY COLLEGE</t>
  </si>
  <si>
    <t>Call Center Contractual Services, Avis Rentals, Shuttle Bus Contractual Lease and FCSAA Inst. Memb.</t>
  </si>
  <si>
    <t>VALENCIA COLLEGE</t>
  </si>
  <si>
    <t>Commencement</t>
  </si>
  <si>
    <t>Eastern, Central FL, Daytona, Florida Southwestern, Gulf Coast, Hillsborough, FL Gateway, Palm Beach, Pasco-Hernando, Pensacola, St. Pete, Santa Fe, South Florida</t>
  </si>
  <si>
    <t>Florida Southwestern, Hillsborough, FL Gateway, Manatee, Pasco-Hernando, Santa Fe, Seminole, Tallahassee, Valencia</t>
  </si>
  <si>
    <t>** DIFFERENCE IN $$ FOR GL 40850 IS DUE TO GASB AJEs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</si>
</sst>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66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/>
      <diagonal/>
    </border>
    <border>
      <left style="thin">
        <color indexed="8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theme="1"/>
      </right>
      <top/>
      <bottom style="thin">
        <color indexed="8"/>
      </bottom>
      <diagonal/>
    </border>
    <border>
      <left style="thick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theme="1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ck">
        <color theme="1"/>
      </right>
      <top/>
      <bottom style="double">
        <color indexed="8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8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7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15" fillId="20" borderId="0" applyNumberFormat="0" applyBorder="0" applyAlignment="0" applyProtection="0"/>
    <xf numFmtId="0" fontId="1" fillId="3" borderId="0" applyNumberFormat="0" applyBorder="0" applyAlignment="0" applyProtection="0"/>
    <xf numFmtId="0" fontId="15" fillId="21" borderId="0" applyNumberFormat="0" applyBorder="0" applyAlignment="0" applyProtection="0"/>
    <xf numFmtId="0" fontId="1" fillId="5" borderId="0" applyNumberFormat="0" applyBorder="0" applyAlignment="0" applyProtection="0"/>
    <xf numFmtId="0" fontId="15" fillId="22" borderId="0" applyNumberFormat="0" applyBorder="0" applyAlignment="0" applyProtection="0"/>
    <xf numFmtId="0" fontId="1" fillId="7" borderId="0" applyNumberFormat="0" applyBorder="0" applyAlignment="0" applyProtection="0"/>
    <xf numFmtId="0" fontId="15" fillId="23" borderId="0" applyNumberFormat="0" applyBorder="0" applyAlignment="0" applyProtection="0"/>
    <xf numFmtId="0" fontId="1" fillId="9" borderId="0" applyNumberFormat="0" applyBorder="0" applyAlignment="0" applyProtection="0"/>
    <xf numFmtId="0" fontId="15" fillId="24" borderId="0" applyNumberFormat="0" applyBorder="0" applyAlignment="0" applyProtection="0"/>
    <xf numFmtId="0" fontId="1" fillId="11" borderId="0" applyNumberFormat="0" applyBorder="0" applyAlignment="0" applyProtection="0"/>
    <xf numFmtId="0" fontId="15" fillId="25" borderId="0" applyNumberFormat="0" applyBorder="0" applyAlignment="0" applyProtection="0"/>
    <xf numFmtId="0" fontId="1" fillId="13" borderId="0" applyNumberFormat="0" applyBorder="0" applyAlignment="0" applyProtection="0"/>
    <xf numFmtId="0" fontId="15" fillId="26" borderId="0" applyNumberFormat="0" applyBorder="0" applyAlignment="0" applyProtection="0"/>
    <xf numFmtId="0" fontId="1" fillId="4" borderId="0" applyNumberFormat="0" applyBorder="0" applyAlignment="0" applyProtection="0"/>
    <xf numFmtId="0" fontId="15" fillId="27" borderId="0" applyNumberFormat="0" applyBorder="0" applyAlignment="0" applyProtection="0"/>
    <xf numFmtId="0" fontId="1" fillId="6" borderId="0" applyNumberFormat="0" applyBorder="0" applyAlignment="0" applyProtection="0"/>
    <xf numFmtId="0" fontId="15" fillId="28" borderId="0" applyNumberFormat="0" applyBorder="0" applyAlignment="0" applyProtection="0"/>
    <xf numFmtId="0" fontId="1" fillId="8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6" borderId="0" applyNumberFormat="0" applyBorder="0" applyAlignment="0" applyProtection="0"/>
    <xf numFmtId="0" fontId="1" fillId="12" borderId="0" applyNumberFormat="0" applyBorder="0" applyAlignment="0" applyProtection="0"/>
    <xf numFmtId="0" fontId="15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21" borderId="0" applyNumberFormat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9" fillId="39" borderId="37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38" applyNumberFormat="0" applyFill="0" applyAlignment="0" applyProtection="0"/>
    <xf numFmtId="0" fontId="24" fillId="0" borderId="39" applyNumberFormat="0" applyFill="0" applyAlignment="0" applyProtection="0"/>
    <xf numFmtId="0" fontId="25" fillId="0" borderId="4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5" borderId="36" applyNumberFormat="0" applyAlignment="0" applyProtection="0"/>
    <xf numFmtId="0" fontId="27" fillId="25" borderId="36" applyNumberFormat="0" applyAlignment="0" applyProtection="0"/>
    <xf numFmtId="0" fontId="28" fillId="0" borderId="41" applyNumberFormat="0" applyFill="0" applyAlignment="0" applyProtection="0"/>
    <xf numFmtId="0" fontId="29" fillId="40" borderId="0" applyNumberFormat="0" applyBorder="0" applyAlignment="0" applyProtection="0"/>
    <xf numFmtId="0" fontId="4" fillId="0" borderId="0"/>
    <xf numFmtId="0" fontId="4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0" fillId="0" borderId="0"/>
    <xf numFmtId="0" fontId="2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4" fillId="0" borderId="0"/>
    <xf numFmtId="0" fontId="31" fillId="0" borderId="0"/>
    <xf numFmtId="0" fontId="4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31" fillId="0" borderId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30" fillId="0" borderId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49" applyNumberFormat="0" applyAlignment="0" applyProtection="0"/>
    <xf numFmtId="0" fontId="50" fillId="46" borderId="50" applyNumberFormat="0" applyAlignment="0" applyProtection="0"/>
    <xf numFmtId="0" fontId="51" fillId="46" borderId="49" applyNumberFormat="0" applyAlignment="0" applyProtection="0"/>
    <xf numFmtId="0" fontId="52" fillId="0" borderId="51" applyNumberFormat="0" applyFill="0" applyAlignment="0" applyProtection="0"/>
    <xf numFmtId="0" fontId="53" fillId="47" borderId="5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3" applyNumberFormat="0" applyFill="0" applyAlignment="0" applyProtection="0"/>
    <xf numFmtId="0" fontId="57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7" fillId="59" borderId="0" applyNumberFormat="0" applyBorder="0" applyAlignment="0" applyProtection="0"/>
    <xf numFmtId="0" fontId="32" fillId="38" borderId="71" applyNumberFormat="0" applyAlignment="0" applyProtection="0"/>
    <xf numFmtId="0" fontId="18" fillId="38" borderId="62" applyNumberFormat="0" applyAlignment="0" applyProtection="0"/>
    <xf numFmtId="0" fontId="4" fillId="41" borderId="70" applyNumberFormat="0" applyFont="0" applyAlignment="0" applyProtection="0"/>
    <xf numFmtId="0" fontId="34" fillId="0" borderId="80" applyNumberFormat="0" applyFill="0" applyAlignment="0" applyProtection="0"/>
    <xf numFmtId="0" fontId="4" fillId="41" borderId="70" applyNumberFormat="0" applyFont="0" applyAlignment="0" applyProtection="0"/>
    <xf numFmtId="0" fontId="34" fillId="0" borderId="72" applyNumberFormat="0" applyFill="0" applyAlignment="0" applyProtection="0"/>
    <xf numFmtId="0" fontId="18" fillId="38" borderId="66" applyNumberFormat="0" applyAlignment="0" applyProtection="0"/>
    <xf numFmtId="0" fontId="4" fillId="41" borderId="77" applyNumberFormat="0" applyFont="0" applyAlignment="0" applyProtection="0"/>
    <xf numFmtId="0" fontId="18" fillId="38" borderId="73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8" applyNumberFormat="0" applyAlignment="0" applyProtection="0"/>
    <xf numFmtId="0" fontId="27" fillId="25" borderId="58" applyNumberForma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18" fillId="38" borderId="58" applyNumberForma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9" fontId="4" fillId="0" borderId="0" applyFont="0" applyFill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" fillId="0" borderId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25" fillId="0" borderId="40" applyNumberFormat="0" applyFill="0" applyAlignment="0" applyProtection="0"/>
    <xf numFmtId="44" fontId="5" fillId="0" borderId="0" applyFont="0" applyFill="0" applyBorder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5" fillId="0" borderId="40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25" fillId="0" borderId="40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41" borderId="5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9" fillId="0" borderId="0"/>
    <xf numFmtId="0" fontId="27" fillId="25" borderId="62" applyNumberForma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4" fillId="41" borderId="70" applyNumberFormat="0" applyFon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18" fillId="38" borderId="62" applyNumberForma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27" fillId="25" borderId="66" applyNumberForma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18" fillId="38" borderId="66" applyNumberForma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27" fillId="25" borderId="73" applyNumberForma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18" fillId="38" borderId="73" applyNumberForma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9" applyNumberFormat="0" applyAlignment="0" applyProtection="0"/>
    <xf numFmtId="0" fontId="4" fillId="41" borderId="77" applyNumberFormat="0" applyFont="0" applyAlignment="0" applyProtection="0"/>
    <xf numFmtId="0" fontId="27" fillId="25" borderId="78" applyNumberFormat="0" applyAlignment="0" applyProtection="0"/>
    <xf numFmtId="0" fontId="18" fillId="38" borderId="78" applyNumberFormat="0" applyAlignment="0" applyProtection="0"/>
    <xf numFmtId="0" fontId="18" fillId="38" borderId="81" applyNumberFormat="0" applyAlignment="0" applyProtection="0"/>
    <xf numFmtId="0" fontId="27" fillId="25" borderId="81" applyNumberForma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18" fillId="38" borderId="81" applyNumberForma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</cellStyleXfs>
  <cellXfs count="203">
    <xf numFmtId="0" fontId="0" fillId="0" borderId="0" xfId="0"/>
    <xf numFmtId="0" fontId="10" fillId="18" borderId="34" xfId="5" applyFont="1" applyFill="1" applyBorder="1" applyAlignment="1">
      <alignment horizontal="center"/>
    </xf>
    <xf numFmtId="0" fontId="10" fillId="18" borderId="34" xfId="5" applyFont="1" applyFill="1" applyBorder="1" applyAlignment="1">
      <alignment horizontal="center" wrapText="1"/>
    </xf>
    <xf numFmtId="0" fontId="11" fillId="19" borderId="35" xfId="6" applyFont="1" applyFill="1" applyBorder="1" applyAlignment="1"/>
    <xf numFmtId="165" fontId="12" fillId="19" borderId="0" xfId="1" applyNumberFormat="1" applyFont="1" applyFill="1"/>
    <xf numFmtId="0" fontId="36" fillId="0" borderId="0" xfId="3" applyFont="1" applyProtection="1"/>
    <xf numFmtId="0" fontId="38" fillId="0" borderId="0" xfId="3" applyNumberFormat="1" applyFont="1" applyAlignment="1">
      <alignment horizontal="right"/>
    </xf>
    <xf numFmtId="0" fontId="2" fillId="0" borderId="0" xfId="3" applyNumberFormat="1" applyFont="1" applyAlignment="1"/>
    <xf numFmtId="0" fontId="2" fillId="0" borderId="3" xfId="3" applyFont="1" applyBorder="1" applyProtection="1"/>
    <xf numFmtId="0" fontId="2" fillId="0" borderId="4" xfId="3" applyFont="1" applyBorder="1" applyProtection="1"/>
    <xf numFmtId="0" fontId="2" fillId="0" borderId="5" xfId="3" applyFont="1" applyBorder="1" applyProtection="1"/>
    <xf numFmtId="0" fontId="36" fillId="0" borderId="6" xfId="3" applyFont="1" applyBorder="1" applyProtection="1"/>
    <xf numFmtId="39" fontId="2" fillId="0" borderId="7" xfId="4" applyNumberFormat="1" applyFont="1" applyBorder="1" applyProtection="1"/>
    <xf numFmtId="44" fontId="2" fillId="0" borderId="8" xfId="2" applyFont="1" applyFill="1" applyBorder="1" applyProtection="1"/>
    <xf numFmtId="0" fontId="36" fillId="0" borderId="9" xfId="3" applyFont="1" applyBorder="1" applyProtection="1"/>
    <xf numFmtId="39" fontId="2" fillId="0" borderId="10" xfId="4" applyNumberFormat="1" applyFont="1" applyBorder="1" applyProtection="1"/>
    <xf numFmtId="39" fontId="2" fillId="0" borderId="11" xfId="4" applyNumberFormat="1" applyFont="1" applyBorder="1" applyProtection="1"/>
    <xf numFmtId="0" fontId="36" fillId="0" borderId="15" xfId="3" applyFont="1" applyBorder="1" applyProtection="1"/>
    <xf numFmtId="39" fontId="2" fillId="0" borderId="16" xfId="4" applyNumberFormat="1" applyFont="1" applyBorder="1" applyProtection="1"/>
    <xf numFmtId="44" fontId="39" fillId="0" borderId="17" xfId="2" applyFont="1" applyFill="1" applyBorder="1" applyProtection="1"/>
    <xf numFmtId="0" fontId="2" fillId="0" borderId="20" xfId="3" applyFont="1" applyBorder="1" applyProtection="1"/>
    <xf numFmtId="0" fontId="36" fillId="0" borderId="22" xfId="3" applyFont="1" applyBorder="1" applyProtection="1"/>
    <xf numFmtId="39" fontId="2" fillId="0" borderId="23" xfId="4" applyNumberFormat="1" applyFont="1" applyBorder="1" applyProtection="1"/>
    <xf numFmtId="44" fontId="39" fillId="0" borderId="24" xfId="2" applyFont="1" applyBorder="1" applyProtection="1"/>
    <xf numFmtId="0" fontId="36" fillId="0" borderId="20" xfId="3" applyFont="1" applyBorder="1" applyProtection="1"/>
    <xf numFmtId="39" fontId="2" fillId="0" borderId="17" xfId="4" applyNumberFormat="1" applyFont="1" applyBorder="1" applyProtection="1"/>
    <xf numFmtId="0" fontId="2" fillId="0" borderId="20" xfId="3" applyFont="1" applyBorder="1" applyAlignment="1" applyProtection="1">
      <alignment horizontal="left" indent="2"/>
    </xf>
    <xf numFmtId="44" fontId="39" fillId="15" borderId="16" xfId="2" applyFont="1" applyFill="1" applyBorder="1" applyProtection="1"/>
    <xf numFmtId="0" fontId="40" fillId="0" borderId="20" xfId="3" applyNumberFormat="1" applyFont="1" applyBorder="1" applyAlignment="1" applyProtection="1">
      <alignment horizontal="left" indent="2"/>
    </xf>
    <xf numFmtId="44" fontId="39" fillId="15" borderId="45" xfId="2" applyFont="1" applyFill="1" applyBorder="1" applyProtection="1"/>
    <xf numFmtId="44" fontId="2" fillId="0" borderId="8" xfId="2" applyFont="1" applyBorder="1" applyProtection="1"/>
    <xf numFmtId="44" fontId="2" fillId="0" borderId="27" xfId="2" applyFont="1" applyBorder="1" applyProtection="1"/>
    <xf numFmtId="0" fontId="0" fillId="0" borderId="0" xfId="0"/>
    <xf numFmtId="0" fontId="4" fillId="0" borderId="0" xfId="3" applyNumberFormat="1" applyFont="1" applyAlignment="1" applyProtection="1"/>
    <xf numFmtId="0" fontId="4" fillId="0" borderId="0" xfId="3" applyFont="1" applyFill="1" applyProtection="1"/>
    <xf numFmtId="0" fontId="4" fillId="0" borderId="0" xfId="3" applyFont="1" applyProtection="1"/>
    <xf numFmtId="0" fontId="4" fillId="0" borderId="0" xfId="3" applyFont="1" applyFill="1" applyBorder="1" applyProtection="1"/>
    <xf numFmtId="0" fontId="3" fillId="0" borderId="0" xfId="3" applyFont="1" applyBorder="1" applyAlignment="1" applyProtection="1">
      <alignment horizontal="center"/>
    </xf>
    <xf numFmtId="0" fontId="4" fillId="0" borderId="0" xfId="3" applyFont="1" applyBorder="1" applyProtection="1"/>
    <xf numFmtId="0" fontId="3" fillId="0" borderId="0" xfId="3" applyNumberFormat="1" applyFont="1" applyAlignment="1">
      <alignment horizontal="center"/>
    </xf>
    <xf numFmtId="0" fontId="4" fillId="0" borderId="28" xfId="3" applyFont="1" applyBorder="1" applyProtection="1"/>
    <xf numFmtId="0" fontId="4" fillId="0" borderId="29" xfId="3" applyFont="1" applyBorder="1" applyProtection="1"/>
    <xf numFmtId="0" fontId="4" fillId="0" borderId="30" xfId="3" applyFont="1" applyBorder="1" applyProtection="1"/>
    <xf numFmtId="43" fontId="4" fillId="15" borderId="0" xfId="1" applyFont="1" applyFill="1" applyProtection="1">
      <protection locked="0"/>
    </xf>
    <xf numFmtId="43" fontId="8" fillId="15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3" fillId="0" borderId="2" xfId="3" applyFont="1" applyBorder="1" applyAlignment="1" applyProtection="1">
      <alignment horizontal="center"/>
    </xf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 applyProtection="1"/>
    <xf numFmtId="0" fontId="4" fillId="16" borderId="13" xfId="3" applyFont="1" applyFill="1" applyBorder="1" applyProtection="1"/>
    <xf numFmtId="0" fontId="4" fillId="17" borderId="13" xfId="3" applyFont="1" applyFill="1" applyBorder="1" applyProtection="1"/>
    <xf numFmtId="0" fontId="4" fillId="17" borderId="14" xfId="3" applyFont="1" applyFill="1" applyBorder="1" applyProtection="1"/>
    <xf numFmtId="0" fontId="7" fillId="17" borderId="21" xfId="3" applyFont="1" applyFill="1" applyBorder="1" applyAlignment="1" applyProtection="1">
      <alignment horizontal="center"/>
    </xf>
    <xf numFmtId="0" fontId="7" fillId="17" borderId="0" xfId="3" applyFont="1" applyFill="1" applyBorder="1" applyProtection="1"/>
    <xf numFmtId="0" fontId="7" fillId="17" borderId="19" xfId="3" applyFont="1" applyFill="1" applyBorder="1" applyProtection="1"/>
    <xf numFmtId="4" fontId="7" fillId="17" borderId="18" xfId="3" applyNumberFormat="1" applyFont="1" applyFill="1" applyBorder="1" applyProtection="1"/>
    <xf numFmtId="164" fontId="7" fillId="17" borderId="21" xfId="3" applyNumberFormat="1" applyFont="1" applyFill="1" applyBorder="1" applyProtection="1"/>
    <xf numFmtId="0" fontId="7" fillId="17" borderId="2" xfId="3" applyFont="1" applyFill="1" applyBorder="1" applyAlignment="1" applyProtection="1">
      <alignment horizontal="left"/>
    </xf>
    <xf numFmtId="0" fontId="7" fillId="17" borderId="2" xfId="3" applyFont="1" applyFill="1" applyBorder="1" applyProtection="1"/>
    <xf numFmtId="0" fontId="7" fillId="17" borderId="26" xfId="3" applyFont="1" applyFill="1" applyBorder="1" applyProtection="1"/>
    <xf numFmtId="44" fontId="7" fillId="17" borderId="18" xfId="2" applyFont="1" applyFill="1" applyBorder="1" applyProtection="1"/>
    <xf numFmtId="44" fontId="7" fillId="17" borderId="25" xfId="2" applyFont="1" applyFill="1" applyBorder="1" applyProtection="1"/>
    <xf numFmtId="44" fontId="2" fillId="0" borderId="0" xfId="2" applyFont="1" applyBorder="1" applyProtection="1"/>
    <xf numFmtId="0" fontId="6" fillId="17" borderId="18" xfId="3" applyFont="1" applyFill="1" applyBorder="1" applyAlignment="1" applyProtection="1">
      <alignment horizontal="center" wrapText="1"/>
    </xf>
    <xf numFmtId="0" fontId="6" fillId="17" borderId="0" xfId="3" applyFont="1" applyFill="1" applyBorder="1" applyAlignment="1" applyProtection="1">
      <alignment horizontal="center" wrapText="1"/>
    </xf>
    <xf numFmtId="0" fontId="6" fillId="17" borderId="19" xfId="3" applyFont="1" applyFill="1" applyBorder="1" applyAlignment="1" applyProtection="1">
      <alignment horizontal="center" wrapText="1"/>
    </xf>
    <xf numFmtId="0" fontId="4" fillId="15" borderId="31" xfId="3" applyFont="1" applyFill="1" applyBorder="1" applyAlignment="1" applyProtection="1">
      <alignment horizontal="left" vertical="top" wrapText="1"/>
      <protection locked="0"/>
    </xf>
    <xf numFmtId="0" fontId="4" fillId="15" borderId="32" xfId="3" applyFont="1" applyFill="1" applyBorder="1" applyAlignment="1" applyProtection="1">
      <alignment horizontal="left" vertical="top" wrapText="1"/>
      <protection locked="0"/>
    </xf>
    <xf numFmtId="0" fontId="4" fillId="15" borderId="33" xfId="3" applyFont="1" applyFill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41" fillId="0" borderId="0" xfId="3" applyNumberFormat="1" applyFont="1" applyAlignment="1">
      <alignment horizontal="center"/>
    </xf>
    <xf numFmtId="0" fontId="36" fillId="0" borderId="0" xfId="3" applyNumberFormat="1" applyFont="1" applyAlignment="1">
      <alignment horizontal="center"/>
    </xf>
    <xf numFmtId="0" fontId="58" fillId="60" borderId="0" xfId="0" applyFont="1" applyFill="1"/>
    <xf numFmtId="0" fontId="41" fillId="0" borderId="0" xfId="3" applyNumberFormat="1" applyFont="1" applyAlignment="1"/>
    <xf numFmtId="0" fontId="36" fillId="0" borderId="0" xfId="3" applyNumberFormat="1" applyFont="1" applyAlignment="1"/>
    <xf numFmtId="0" fontId="6" fillId="17" borderId="18" xfId="3" applyFont="1" applyFill="1" applyBorder="1" applyAlignment="1" applyProtection="1">
      <alignment wrapText="1"/>
    </xf>
    <xf numFmtId="0" fontId="6" fillId="17" borderId="0" xfId="3" applyFont="1" applyFill="1" applyBorder="1" applyAlignment="1" applyProtection="1">
      <alignment wrapText="1"/>
    </xf>
    <xf numFmtId="0" fontId="6" fillId="17" borderId="19" xfId="3" applyFont="1" applyFill="1" applyBorder="1" applyAlignment="1" applyProtection="1">
      <alignment wrapText="1"/>
    </xf>
    <xf numFmtId="0" fontId="4" fillId="15" borderId="31" xfId="3" applyFont="1" applyFill="1" applyBorder="1" applyAlignment="1" applyProtection="1">
      <alignment vertical="top" wrapText="1"/>
      <protection locked="0"/>
    </xf>
    <xf numFmtId="0" fontId="4" fillId="15" borderId="32" xfId="3" applyFont="1" applyFill="1" applyBorder="1" applyAlignment="1" applyProtection="1">
      <alignment vertical="top" wrapText="1"/>
      <protection locked="0"/>
    </xf>
    <xf numFmtId="0" fontId="4" fillId="15" borderId="33" xfId="3" applyFont="1" applyFill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6" fillId="17" borderId="18" xfId="3" applyFont="1" applyFill="1" applyBorder="1" applyAlignment="1" applyProtection="1"/>
    <xf numFmtId="0" fontId="6" fillId="17" borderId="18" xfId="3" applyFont="1" applyFill="1" applyBorder="1" applyAlignment="1" applyProtection="1">
      <alignment horizontal="left" wrapText="1"/>
    </xf>
    <xf numFmtId="0" fontId="6" fillId="17" borderId="18" xfId="3" applyFont="1" applyFill="1" applyBorder="1" applyAlignment="1" applyProtection="1">
      <alignment horizontal="left"/>
    </xf>
    <xf numFmtId="0" fontId="41" fillId="0" borderId="0" xfId="3" applyNumberFormat="1" applyFont="1" applyAlignment="1">
      <alignment horizontal="left"/>
    </xf>
    <xf numFmtId="0" fontId="4" fillId="0" borderId="0" xfId="3" applyFont="1" applyAlignment="1" applyProtection="1">
      <alignment horizontal="left"/>
    </xf>
    <xf numFmtId="0" fontId="0" fillId="0" borderId="0" xfId="0" applyAlignment="1">
      <alignment horizontal="left"/>
    </xf>
    <xf numFmtId="0" fontId="36" fillId="0" borderId="0" xfId="3" applyNumberFormat="1" applyFont="1" applyAlignment="1">
      <alignment horizontal="left"/>
    </xf>
    <xf numFmtId="0" fontId="3" fillId="0" borderId="0" xfId="3" applyNumberFormat="1" applyFont="1" applyAlignment="1">
      <alignment horizontal="left"/>
    </xf>
    <xf numFmtId="0" fontId="36" fillId="0" borderId="0" xfId="3" applyFont="1" applyAlignment="1" applyProtection="1">
      <alignment horizontal="left"/>
    </xf>
    <xf numFmtId="0" fontId="38" fillId="0" borderId="0" xfId="3" applyNumberFormat="1" applyFont="1" applyAlignment="1">
      <alignment horizontal="left"/>
    </xf>
    <xf numFmtId="0" fontId="2" fillId="0" borderId="0" xfId="3" applyNumberFormat="1" applyFont="1" applyAlignment="1">
      <alignment horizontal="left"/>
    </xf>
    <xf numFmtId="0" fontId="3" fillId="0" borderId="2" xfId="3" applyFont="1" applyBorder="1" applyAlignment="1" applyProtection="1">
      <alignment horizontal="left"/>
    </xf>
    <xf numFmtId="0" fontId="2" fillId="0" borderId="3" xfId="3" applyFont="1" applyBorder="1" applyAlignment="1" applyProtection="1">
      <alignment horizontal="left"/>
    </xf>
    <xf numFmtId="0" fontId="2" fillId="0" borderId="4" xfId="3" applyFont="1" applyBorder="1" applyAlignment="1" applyProtection="1">
      <alignment horizontal="left"/>
    </xf>
    <xf numFmtId="0" fontId="2" fillId="0" borderId="5" xfId="3" applyFont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left"/>
    </xf>
    <xf numFmtId="0" fontId="36" fillId="0" borderId="6" xfId="3" applyFont="1" applyBorder="1" applyAlignment="1" applyProtection="1">
      <alignment horizontal="left"/>
    </xf>
    <xf numFmtId="39" fontId="2" fillId="0" borderId="7" xfId="4" applyNumberFormat="1" applyFont="1" applyBorder="1" applyAlignment="1" applyProtection="1">
      <alignment horizontal="left"/>
    </xf>
    <xf numFmtId="44" fontId="2" fillId="0" borderId="8" xfId="2" applyFont="1" applyFill="1" applyBorder="1" applyAlignment="1" applyProtection="1">
      <alignment horizontal="left"/>
    </xf>
    <xf numFmtId="43" fontId="4" fillId="15" borderId="0" xfId="1" applyFont="1" applyFill="1" applyBorder="1" applyAlignment="1" applyProtection="1">
      <alignment horizontal="left"/>
      <protection locked="0"/>
    </xf>
    <xf numFmtId="0" fontId="36" fillId="0" borderId="9" xfId="3" applyFont="1" applyBorder="1" applyAlignment="1" applyProtection="1">
      <alignment horizontal="left"/>
    </xf>
    <xf numFmtId="39" fontId="2" fillId="0" borderId="10" xfId="4" applyNumberFormat="1" applyFont="1" applyBorder="1" applyAlignment="1" applyProtection="1">
      <alignment horizontal="left"/>
    </xf>
    <xf numFmtId="39" fontId="2" fillId="0" borderId="11" xfId="4" applyNumberFormat="1" applyFont="1" applyBorder="1" applyAlignment="1" applyProtection="1">
      <alignment horizontal="left"/>
    </xf>
    <xf numFmtId="0" fontId="4" fillId="16" borderId="12" xfId="3" applyFont="1" applyFill="1" applyBorder="1" applyAlignment="1" applyProtection="1">
      <alignment horizontal="left"/>
    </xf>
    <xf numFmtId="0" fontId="4" fillId="16" borderId="13" xfId="3" applyFont="1" applyFill="1" applyBorder="1" applyAlignment="1" applyProtection="1">
      <alignment horizontal="left"/>
    </xf>
    <xf numFmtId="0" fontId="4" fillId="17" borderId="13" xfId="3" applyFont="1" applyFill="1" applyBorder="1" applyAlignment="1" applyProtection="1">
      <alignment horizontal="left"/>
    </xf>
    <xf numFmtId="0" fontId="4" fillId="17" borderId="14" xfId="3" applyFont="1" applyFill="1" applyBorder="1" applyAlignment="1" applyProtection="1">
      <alignment horizontal="left"/>
    </xf>
    <xf numFmtId="0" fontId="4" fillId="0" borderId="0" xfId="3" applyFont="1" applyFill="1" applyAlignment="1" applyProtection="1">
      <alignment horizontal="left"/>
    </xf>
    <xf numFmtId="0" fontId="36" fillId="0" borderId="15" xfId="3" applyFont="1" applyBorder="1" applyAlignment="1" applyProtection="1">
      <alignment horizontal="left"/>
    </xf>
    <xf numFmtId="39" fontId="2" fillId="0" borderId="16" xfId="4" applyNumberFormat="1" applyFont="1" applyBorder="1" applyAlignment="1" applyProtection="1">
      <alignment horizontal="left"/>
    </xf>
    <xf numFmtId="44" fontId="39" fillId="0" borderId="17" xfId="2" applyFont="1" applyFill="1" applyBorder="1" applyAlignment="1" applyProtection="1">
      <alignment horizontal="left"/>
    </xf>
    <xf numFmtId="0" fontId="6" fillId="17" borderId="0" xfId="3" applyFont="1" applyFill="1" applyBorder="1" applyAlignment="1" applyProtection="1">
      <alignment horizontal="left" wrapText="1"/>
    </xf>
    <xf numFmtId="0" fontId="6" fillId="17" borderId="19" xfId="3" applyFont="1" applyFill="1" applyBorder="1" applyAlignment="1" applyProtection="1">
      <alignment horizontal="left" wrapText="1"/>
    </xf>
    <xf numFmtId="0" fontId="2" fillId="0" borderId="20" xfId="3" applyFont="1" applyBorder="1" applyAlignment="1" applyProtection="1">
      <alignment horizontal="left"/>
    </xf>
    <xf numFmtId="0" fontId="7" fillId="17" borderId="21" xfId="3" applyFont="1" applyFill="1" applyBorder="1" applyAlignment="1" applyProtection="1">
      <alignment horizontal="left"/>
    </xf>
    <xf numFmtId="0" fontId="7" fillId="17" borderId="0" xfId="3" applyFont="1" applyFill="1" applyBorder="1" applyAlignment="1" applyProtection="1">
      <alignment horizontal="left"/>
    </xf>
    <xf numFmtId="0" fontId="7" fillId="17" borderId="19" xfId="3" applyFont="1" applyFill="1" applyBorder="1" applyAlignment="1" applyProtection="1">
      <alignment horizontal="left"/>
    </xf>
    <xf numFmtId="0" fontId="36" fillId="0" borderId="22" xfId="3" applyFont="1" applyBorder="1" applyAlignment="1" applyProtection="1">
      <alignment horizontal="left"/>
    </xf>
    <xf numFmtId="39" fontId="2" fillId="0" borderId="23" xfId="4" applyNumberFormat="1" applyFont="1" applyBorder="1" applyAlignment="1" applyProtection="1">
      <alignment horizontal="left"/>
    </xf>
    <xf numFmtId="44" fontId="39" fillId="0" borderId="24" xfId="2" applyFont="1" applyBorder="1" applyAlignment="1" applyProtection="1">
      <alignment horizontal="left"/>
    </xf>
    <xf numFmtId="44" fontId="7" fillId="17" borderId="18" xfId="2" applyFont="1" applyFill="1" applyBorder="1" applyAlignment="1" applyProtection="1">
      <alignment horizontal="left"/>
    </xf>
    <xf numFmtId="0" fontId="36" fillId="0" borderId="20" xfId="3" applyFont="1" applyBorder="1" applyAlignment="1" applyProtection="1">
      <alignment horizontal="left"/>
    </xf>
    <xf numFmtId="39" fontId="2" fillId="0" borderId="17" xfId="4" applyNumberFormat="1" applyFont="1" applyBorder="1" applyAlignment="1" applyProtection="1">
      <alignment horizontal="left"/>
    </xf>
    <xf numFmtId="43" fontId="8" fillId="15" borderId="0" xfId="1" applyFont="1" applyFill="1" applyBorder="1" applyAlignment="1" applyProtection="1">
      <alignment horizontal="left"/>
      <protection locked="0"/>
    </xf>
    <xf numFmtId="44" fontId="7" fillId="17" borderId="25" xfId="2" applyFont="1" applyFill="1" applyBorder="1" applyAlignment="1" applyProtection="1">
      <alignment horizontal="left"/>
    </xf>
    <xf numFmtId="44" fontId="39" fillId="15" borderId="16" xfId="2" applyFont="1" applyFill="1" applyBorder="1" applyAlignment="1" applyProtection="1">
      <alignment horizontal="left"/>
    </xf>
    <xf numFmtId="4" fontId="7" fillId="17" borderId="18" xfId="3" applyNumberFormat="1" applyFont="1" applyFill="1" applyBorder="1" applyAlignment="1" applyProtection="1">
      <alignment horizontal="left"/>
    </xf>
    <xf numFmtId="164" fontId="7" fillId="17" borderId="21" xfId="3" applyNumberFormat="1" applyFont="1" applyFill="1" applyBorder="1" applyAlignment="1" applyProtection="1">
      <alignment horizontal="left"/>
    </xf>
    <xf numFmtId="0" fontId="7" fillId="17" borderId="26" xfId="3" applyFont="1" applyFill="1" applyBorder="1" applyAlignment="1" applyProtection="1">
      <alignment horizontal="left"/>
    </xf>
    <xf numFmtId="0" fontId="3" fillId="0" borderId="0" xfId="3" applyFont="1" applyBorder="1" applyAlignment="1" applyProtection="1">
      <alignment horizontal="left"/>
    </xf>
    <xf numFmtId="44" fontId="39" fillId="15" borderId="45" xfId="2" applyFont="1" applyFill="1" applyBorder="1" applyAlignment="1" applyProtection="1">
      <alignment horizontal="left"/>
    </xf>
    <xf numFmtId="43" fontId="4" fillId="15" borderId="0" xfId="1" applyFont="1" applyFill="1" applyAlignment="1" applyProtection="1">
      <alignment horizontal="left"/>
      <protection locked="0"/>
    </xf>
    <xf numFmtId="44" fontId="2" fillId="0" borderId="0" xfId="2" applyFont="1" applyBorder="1" applyAlignment="1" applyProtection="1">
      <alignment horizontal="left"/>
    </xf>
    <xf numFmtId="44" fontId="2" fillId="0" borderId="8" xfId="2" applyFont="1" applyBorder="1" applyAlignment="1" applyProtection="1">
      <alignment horizontal="left"/>
    </xf>
    <xf numFmtId="44" fontId="2" fillId="0" borderId="27" xfId="2" applyFont="1" applyBorder="1" applyAlignment="1" applyProtection="1">
      <alignment horizontal="left"/>
    </xf>
    <xf numFmtId="0" fontId="4" fillId="0" borderId="28" xfId="3" applyFont="1" applyBorder="1" applyAlignment="1" applyProtection="1">
      <alignment horizontal="left"/>
    </xf>
    <xf numFmtId="0" fontId="4" fillId="0" borderId="29" xfId="3" applyFont="1" applyBorder="1" applyAlignment="1" applyProtection="1">
      <alignment horizontal="left"/>
    </xf>
    <xf numFmtId="0" fontId="4" fillId="0" borderId="30" xfId="3" applyFont="1" applyBorder="1" applyAlignment="1" applyProtection="1">
      <alignment horizontal="left"/>
    </xf>
    <xf numFmtId="0" fontId="4" fillId="0" borderId="0" xfId="3" applyFont="1" applyBorder="1" applyAlignment="1" applyProtection="1">
      <alignment horizontal="left"/>
    </xf>
    <xf numFmtId="0" fontId="10" fillId="18" borderId="34" xfId="5" applyFont="1" applyFill="1" applyBorder="1" applyAlignment="1">
      <alignment horizontal="left"/>
    </xf>
    <xf numFmtId="0" fontId="10" fillId="18" borderId="34" xfId="5" applyFont="1" applyFill="1" applyBorder="1" applyAlignment="1">
      <alignment horizontal="left" wrapText="1"/>
    </xf>
    <xf numFmtId="0" fontId="4" fillId="0" borderId="0" xfId="3" applyNumberFormat="1" applyFont="1" applyAlignment="1" applyProtection="1">
      <alignment horizontal="left"/>
    </xf>
    <xf numFmtId="0" fontId="11" fillId="19" borderId="35" xfId="6" applyFont="1" applyFill="1" applyBorder="1" applyAlignment="1">
      <alignment horizontal="left"/>
    </xf>
    <xf numFmtId="165" fontId="12" fillId="19" borderId="0" xfId="1" applyNumberFormat="1" applyFont="1" applyFill="1" applyAlignment="1">
      <alignment horizontal="left"/>
    </xf>
    <xf numFmtId="0" fontId="4" fillId="0" borderId="0" xfId="3" applyFont="1" applyAlignment="1" applyProtection="1"/>
    <xf numFmtId="0" fontId="0" fillId="0" borderId="0" xfId="0" applyAlignment="1"/>
    <xf numFmtId="0" fontId="3" fillId="0" borderId="0" xfId="3" applyNumberFormat="1" applyFont="1" applyAlignment="1"/>
    <xf numFmtId="0" fontId="36" fillId="0" borderId="0" xfId="3" applyFont="1" applyAlignment="1" applyProtection="1"/>
    <xf numFmtId="0" fontId="38" fillId="0" borderId="0" xfId="3" applyNumberFormat="1" applyFont="1" applyAlignment="1"/>
    <xf numFmtId="0" fontId="3" fillId="0" borderId="2" xfId="3" applyFont="1" applyBorder="1" applyAlignment="1" applyProtection="1"/>
    <xf numFmtId="0" fontId="2" fillId="0" borderId="3" xfId="3" applyFont="1" applyBorder="1" applyAlignment="1" applyProtection="1"/>
    <xf numFmtId="0" fontId="2" fillId="0" borderId="4" xfId="3" applyFont="1" applyBorder="1" applyAlignment="1" applyProtection="1"/>
    <xf numFmtId="0" fontId="2" fillId="0" borderId="5" xfId="3" applyFont="1" applyBorder="1" applyAlignment="1" applyProtection="1"/>
    <xf numFmtId="0" fontId="4" fillId="0" borderId="0" xfId="3" applyFont="1" applyFill="1" applyBorder="1" applyAlignment="1" applyProtection="1"/>
    <xf numFmtId="0" fontId="36" fillId="0" borderId="6" xfId="3" applyFont="1" applyBorder="1" applyAlignment="1" applyProtection="1"/>
    <xf numFmtId="39" fontId="2" fillId="0" borderId="7" xfId="4" applyNumberFormat="1" applyFont="1" applyBorder="1" applyAlignment="1" applyProtection="1"/>
    <xf numFmtId="44" fontId="2" fillId="0" borderId="8" xfId="2" applyFont="1" applyFill="1" applyBorder="1" applyAlignment="1" applyProtection="1"/>
    <xf numFmtId="43" fontId="4" fillId="15" borderId="0" xfId="1" applyFont="1" applyFill="1" applyBorder="1" applyAlignment="1" applyProtection="1">
      <protection locked="0"/>
    </xf>
    <xf numFmtId="0" fontId="36" fillId="0" borderId="9" xfId="3" applyFont="1" applyBorder="1" applyAlignment="1" applyProtection="1"/>
    <xf numFmtId="39" fontId="2" fillId="0" borderId="10" xfId="4" applyNumberFormat="1" applyFont="1" applyBorder="1" applyAlignment="1" applyProtection="1"/>
    <xf numFmtId="39" fontId="2" fillId="0" borderId="11" xfId="4" applyNumberFormat="1" applyFont="1" applyBorder="1" applyAlignment="1" applyProtection="1"/>
    <xf numFmtId="0" fontId="4" fillId="16" borderId="12" xfId="3" applyFont="1" applyFill="1" applyBorder="1" applyAlignment="1" applyProtection="1"/>
    <xf numFmtId="0" fontId="4" fillId="16" borderId="13" xfId="3" applyFont="1" applyFill="1" applyBorder="1" applyAlignment="1" applyProtection="1"/>
    <xf numFmtId="0" fontId="4" fillId="17" borderId="13" xfId="3" applyFont="1" applyFill="1" applyBorder="1" applyAlignment="1" applyProtection="1"/>
    <xf numFmtId="0" fontId="4" fillId="17" borderId="14" xfId="3" applyFont="1" applyFill="1" applyBorder="1" applyAlignment="1" applyProtection="1"/>
    <xf numFmtId="0" fontId="4" fillId="0" borderId="0" xfId="3" applyFont="1" applyFill="1" applyAlignment="1" applyProtection="1"/>
    <xf numFmtId="0" fontId="36" fillId="0" borderId="15" xfId="3" applyFont="1" applyBorder="1" applyAlignment="1" applyProtection="1"/>
    <xf numFmtId="39" fontId="2" fillId="0" borderId="16" xfId="4" applyNumberFormat="1" applyFont="1" applyBorder="1" applyAlignment="1" applyProtection="1"/>
    <xf numFmtId="44" fontId="39" fillId="0" borderId="17" xfId="2" applyFont="1" applyFill="1" applyBorder="1" applyAlignment="1" applyProtection="1"/>
    <xf numFmtId="0" fontId="2" fillId="0" borderId="20" xfId="3" applyFont="1" applyBorder="1" applyAlignment="1" applyProtection="1"/>
    <xf numFmtId="0" fontId="7" fillId="17" borderId="21" xfId="3" applyFont="1" applyFill="1" applyBorder="1" applyAlignment="1" applyProtection="1"/>
    <xf numFmtId="0" fontId="7" fillId="17" borderId="0" xfId="3" applyFont="1" applyFill="1" applyBorder="1" applyAlignment="1" applyProtection="1"/>
    <xf numFmtId="0" fontId="7" fillId="17" borderId="19" xfId="3" applyFont="1" applyFill="1" applyBorder="1" applyAlignment="1" applyProtection="1"/>
    <xf numFmtId="0" fontId="36" fillId="0" borderId="22" xfId="3" applyFont="1" applyBorder="1" applyAlignment="1" applyProtection="1"/>
    <xf numFmtId="39" fontId="2" fillId="0" borderId="23" xfId="4" applyNumberFormat="1" applyFont="1" applyBorder="1" applyAlignment="1" applyProtection="1"/>
    <xf numFmtId="44" fontId="39" fillId="0" borderId="24" xfId="2" applyFont="1" applyBorder="1" applyAlignment="1" applyProtection="1"/>
    <xf numFmtId="44" fontId="7" fillId="17" borderId="18" xfId="2" applyFont="1" applyFill="1" applyBorder="1" applyAlignment="1" applyProtection="1"/>
    <xf numFmtId="0" fontId="36" fillId="0" borderId="20" xfId="3" applyFont="1" applyBorder="1" applyAlignment="1" applyProtection="1"/>
    <xf numFmtId="39" fontId="2" fillId="0" borderId="17" xfId="4" applyNumberFormat="1" applyFont="1" applyBorder="1" applyAlignment="1" applyProtection="1"/>
    <xf numFmtId="44" fontId="7" fillId="17" borderId="25" xfId="2" applyFont="1" applyFill="1" applyBorder="1" applyAlignment="1" applyProtection="1"/>
    <xf numFmtId="44" fontId="39" fillId="15" borderId="16" xfId="2" applyFont="1" applyFill="1" applyBorder="1" applyAlignment="1" applyProtection="1"/>
    <xf numFmtId="4" fontId="7" fillId="17" borderId="18" xfId="3" applyNumberFormat="1" applyFont="1" applyFill="1" applyBorder="1" applyAlignment="1" applyProtection="1"/>
    <xf numFmtId="164" fontId="7" fillId="17" borderId="21" xfId="3" applyNumberFormat="1" applyFont="1" applyFill="1" applyBorder="1" applyAlignment="1" applyProtection="1"/>
    <xf numFmtId="0" fontId="7" fillId="17" borderId="2" xfId="3" applyFont="1" applyFill="1" applyBorder="1" applyAlignment="1" applyProtection="1"/>
    <xf numFmtId="0" fontId="7" fillId="17" borderId="26" xfId="3" applyFont="1" applyFill="1" applyBorder="1" applyAlignment="1" applyProtection="1"/>
    <xf numFmtId="0" fontId="3" fillId="0" borderId="0" xfId="3" applyFont="1" applyBorder="1" applyAlignment="1" applyProtection="1"/>
    <xf numFmtId="0" fontId="40" fillId="0" borderId="20" xfId="3" applyNumberFormat="1" applyFont="1" applyBorder="1" applyAlignment="1" applyProtection="1"/>
    <xf numFmtId="44" fontId="39" fillId="15" borderId="45" xfId="2" applyFont="1" applyFill="1" applyBorder="1" applyAlignment="1" applyProtection="1"/>
    <xf numFmtId="43" fontId="4" fillId="15" borderId="0" xfId="1" applyFont="1" applyFill="1" applyAlignment="1" applyProtection="1">
      <protection locked="0"/>
    </xf>
    <xf numFmtId="44" fontId="2" fillId="0" borderId="0" xfId="2" applyFont="1" applyBorder="1" applyAlignment="1" applyProtection="1"/>
    <xf numFmtId="44" fontId="2" fillId="0" borderId="8" xfId="2" applyFont="1" applyBorder="1" applyAlignment="1" applyProtection="1"/>
    <xf numFmtId="44" fontId="2" fillId="0" borderId="27" xfId="2" applyFont="1" applyBorder="1" applyAlignment="1" applyProtection="1"/>
    <xf numFmtId="0" fontId="4" fillId="0" borderId="28" xfId="3" applyFont="1" applyBorder="1" applyAlignment="1" applyProtection="1"/>
    <xf numFmtId="0" fontId="4" fillId="0" borderId="29" xfId="3" applyFont="1" applyBorder="1" applyAlignment="1" applyProtection="1"/>
    <xf numFmtId="0" fontId="4" fillId="0" borderId="30" xfId="3" applyFont="1" applyBorder="1" applyAlignment="1" applyProtection="1"/>
    <xf numFmtId="0" fontId="4" fillId="0" borderId="0" xfId="3" applyFont="1" applyBorder="1" applyAlignment="1" applyProtection="1"/>
    <xf numFmtId="0" fontId="10" fillId="18" borderId="34" xfId="5" applyFont="1" applyFill="1" applyBorder="1" applyAlignment="1"/>
    <xf numFmtId="0" fontId="10" fillId="18" borderId="34" xfId="5" applyFont="1" applyFill="1" applyBorder="1" applyAlignment="1">
      <alignment wrapText="1"/>
    </xf>
    <xf numFmtId="165" fontId="12" fillId="19" borderId="0" xfId="1" applyNumberFormat="1" applyFont="1" applyFill="1" applyAlignment="1"/>
  </cellXfs>
  <cellStyles count="1979">
    <cellStyle name="20% - Accent1" xfId="1283" builtinId="30" customBuiltin="1"/>
    <cellStyle name="20% - Accent1 2" xfId="7"/>
    <cellStyle name="20% - Accent1 2 2" xfId="8"/>
    <cellStyle name="20% - Accent1 2 2 2" xfId="1517"/>
    <cellStyle name="20% - Accent1 2 2 3" xfId="1586"/>
    <cellStyle name="20% - Accent1 3" xfId="1464"/>
    <cellStyle name="20% - Accent1 3 2" xfId="1532"/>
    <cellStyle name="20% - Accent1 4" xfId="1476"/>
    <cellStyle name="20% - Accent1 5" xfId="1550"/>
    <cellStyle name="20% - Accent2" xfId="1287" builtinId="34" customBuiltin="1"/>
    <cellStyle name="20% - Accent2 2" xfId="9"/>
    <cellStyle name="20% - Accent2 2 2" xfId="10"/>
    <cellStyle name="20% - Accent2 2 2 2" xfId="1519"/>
    <cellStyle name="20% - Accent2 2 2 3" xfId="1588"/>
    <cellStyle name="20% - Accent2 3" xfId="1466"/>
    <cellStyle name="20% - Accent2 3 2" xfId="1534"/>
    <cellStyle name="20% - Accent2 4" xfId="1478"/>
    <cellStyle name="20% - Accent2 5" xfId="1552"/>
    <cellStyle name="20% - Accent3" xfId="1291" builtinId="38" customBuiltin="1"/>
    <cellStyle name="20% - Accent3 2" xfId="11"/>
    <cellStyle name="20% - Accent3 2 2" xfId="12"/>
    <cellStyle name="20% - Accent3 2 2 2" xfId="1521"/>
    <cellStyle name="20% - Accent3 2 2 3" xfId="1590"/>
    <cellStyle name="20% - Accent3 3" xfId="1468"/>
    <cellStyle name="20% - Accent3 3 2" xfId="1536"/>
    <cellStyle name="20% - Accent3 4" xfId="1480"/>
    <cellStyle name="20% - Accent3 5" xfId="1554"/>
    <cellStyle name="20% - Accent4" xfId="1295" builtinId="42" customBuiltin="1"/>
    <cellStyle name="20% - Accent4 2" xfId="13"/>
    <cellStyle name="20% - Accent4 2 2" xfId="14"/>
    <cellStyle name="20% - Accent4 2 2 2" xfId="1523"/>
    <cellStyle name="20% - Accent4 2 2 3" xfId="1592"/>
    <cellStyle name="20% - Accent4 3" xfId="1470"/>
    <cellStyle name="20% - Accent4 3 2" xfId="1538"/>
    <cellStyle name="20% - Accent4 4" xfId="1482"/>
    <cellStyle name="20% - Accent4 5" xfId="1556"/>
    <cellStyle name="20% - Accent5" xfId="1299" builtinId="46" customBuiltin="1"/>
    <cellStyle name="20% - Accent5 2" xfId="15"/>
    <cellStyle name="20% - Accent5 2 2" xfId="16"/>
    <cellStyle name="20% - Accent5 2 2 2" xfId="1525"/>
    <cellStyle name="20% - Accent5 2 2 3" xfId="1594"/>
    <cellStyle name="20% - Accent5 3" xfId="1472"/>
    <cellStyle name="20% - Accent5 3 2" xfId="1540"/>
    <cellStyle name="20% - Accent5 4" xfId="1484"/>
    <cellStyle name="20% - Accent5 5" xfId="1558"/>
    <cellStyle name="20% - Accent6" xfId="1303" builtinId="50" customBuiltin="1"/>
    <cellStyle name="20% - Accent6 2" xfId="17"/>
    <cellStyle name="20% - Accent6 2 2" xfId="18"/>
    <cellStyle name="20% - Accent6 2 2 2" xfId="1527"/>
    <cellStyle name="20% - Accent6 2 2 3" xfId="1596"/>
    <cellStyle name="20% - Accent6 3" xfId="1474"/>
    <cellStyle name="20% - Accent6 3 2" xfId="1542"/>
    <cellStyle name="20% - Accent6 4" xfId="1486"/>
    <cellStyle name="20% - Accent6 5" xfId="1560"/>
    <cellStyle name="40% - Accent1" xfId="1284" builtinId="31" customBuiltin="1"/>
    <cellStyle name="40% - Accent1 2" xfId="19"/>
    <cellStyle name="40% - Accent1 2 2" xfId="20"/>
    <cellStyle name="40% - Accent1 2 2 2" xfId="1518"/>
    <cellStyle name="40% - Accent1 2 2 3" xfId="1587"/>
    <cellStyle name="40% - Accent1 3" xfId="1465"/>
    <cellStyle name="40% - Accent1 3 2" xfId="1533"/>
    <cellStyle name="40% - Accent1 4" xfId="1477"/>
    <cellStyle name="40% - Accent1 5" xfId="1551"/>
    <cellStyle name="40% - Accent2" xfId="1288" builtinId="35" customBuiltin="1"/>
    <cellStyle name="40% - Accent2 2" xfId="21"/>
    <cellStyle name="40% - Accent2 2 2" xfId="22"/>
    <cellStyle name="40% - Accent2 2 2 2" xfId="1520"/>
    <cellStyle name="40% - Accent2 2 2 3" xfId="1589"/>
    <cellStyle name="40% - Accent2 3" xfId="1467"/>
    <cellStyle name="40% - Accent2 3 2" xfId="1535"/>
    <cellStyle name="40% - Accent2 4" xfId="1479"/>
    <cellStyle name="40% - Accent2 5" xfId="1553"/>
    <cellStyle name="40% - Accent3" xfId="1292" builtinId="39" customBuiltin="1"/>
    <cellStyle name="40% - Accent3 2" xfId="23"/>
    <cellStyle name="40% - Accent3 2 2" xfId="24"/>
    <cellStyle name="40% - Accent3 2 2 2" xfId="1522"/>
    <cellStyle name="40% - Accent3 2 2 3" xfId="1591"/>
    <cellStyle name="40% - Accent3 3" xfId="1469"/>
    <cellStyle name="40% - Accent3 3 2" xfId="1537"/>
    <cellStyle name="40% - Accent3 4" xfId="1481"/>
    <cellStyle name="40% - Accent3 5" xfId="1555"/>
    <cellStyle name="40% - Accent4" xfId="1296" builtinId="43" customBuiltin="1"/>
    <cellStyle name="40% - Accent4 2" xfId="25"/>
    <cellStyle name="40% - Accent4 2 2" xfId="26"/>
    <cellStyle name="40% - Accent4 2 2 2" xfId="1524"/>
    <cellStyle name="40% - Accent4 2 2 3" xfId="1593"/>
    <cellStyle name="40% - Accent4 3" xfId="1471"/>
    <cellStyle name="40% - Accent4 3 2" xfId="1539"/>
    <cellStyle name="40% - Accent4 4" xfId="1483"/>
    <cellStyle name="40% - Accent4 5" xfId="1557"/>
    <cellStyle name="40% - Accent5" xfId="1300" builtinId="47" customBuiltin="1"/>
    <cellStyle name="40% - Accent5 2" xfId="27"/>
    <cellStyle name="40% - Accent5 2 2" xfId="28"/>
    <cellStyle name="40% - Accent5 2 2 2" xfId="1526"/>
    <cellStyle name="40% - Accent5 2 2 3" xfId="1595"/>
    <cellStyle name="40% - Accent5 3" xfId="1473"/>
    <cellStyle name="40% - Accent5 3 2" xfId="1541"/>
    <cellStyle name="40% - Accent5 4" xfId="1485"/>
    <cellStyle name="40% - Accent5 5" xfId="1559"/>
    <cellStyle name="40% - Accent6" xfId="1304" builtinId="51" customBuiltin="1"/>
    <cellStyle name="40% - Accent6 2" xfId="29"/>
    <cellStyle name="40% - Accent6 2 2" xfId="30"/>
    <cellStyle name="40% - Accent6 2 2 2" xfId="1528"/>
    <cellStyle name="40% - Accent6 2 2 3" xfId="1597"/>
    <cellStyle name="40% - Accent6 3" xfId="1475"/>
    <cellStyle name="40% - Accent6 3 2" xfId="1543"/>
    <cellStyle name="40% - Accent6 4" xfId="1487"/>
    <cellStyle name="40% - Accent6 5" xfId="1561"/>
    <cellStyle name="60% - Accent1" xfId="1285" builtinId="32" customBuiltin="1"/>
    <cellStyle name="60% - Accent1 2" xfId="31"/>
    <cellStyle name="60% - Accent2" xfId="1289" builtinId="36" customBuiltin="1"/>
    <cellStyle name="60% - Accent2 2" xfId="32"/>
    <cellStyle name="60% - Accent3" xfId="1293" builtinId="40" customBuiltin="1"/>
    <cellStyle name="60% - Accent3 2" xfId="33"/>
    <cellStyle name="60% - Accent4" xfId="1297" builtinId="44" customBuiltin="1"/>
    <cellStyle name="60% - Accent4 2" xfId="34"/>
    <cellStyle name="60% - Accent5" xfId="1301" builtinId="48" customBuiltin="1"/>
    <cellStyle name="60% - Accent5 2" xfId="35"/>
    <cellStyle name="60% - Accent6" xfId="1305" builtinId="52" customBuiltin="1"/>
    <cellStyle name="60% - Accent6 2" xfId="36"/>
    <cellStyle name="Accent1" xfId="1282" builtinId="29" customBuiltin="1"/>
    <cellStyle name="Accent1 2" xfId="37"/>
    <cellStyle name="Accent2" xfId="1286" builtinId="33" customBuiltin="1"/>
    <cellStyle name="Accent2 2" xfId="38"/>
    <cellStyle name="Accent3" xfId="1290" builtinId="37" customBuiltin="1"/>
    <cellStyle name="Accent3 2" xfId="39"/>
    <cellStyle name="Accent4" xfId="1294" builtinId="41" customBuiltin="1"/>
    <cellStyle name="Accent4 2" xfId="40"/>
    <cellStyle name="Accent5" xfId="1298" builtinId="45" customBuiltin="1"/>
    <cellStyle name="Accent5 2" xfId="41"/>
    <cellStyle name="Accent6" xfId="1302" builtinId="49" customBuiltin="1"/>
    <cellStyle name="Accent6 2" xfId="42"/>
    <cellStyle name="Bad" xfId="1272" builtinId="27" customBuiltin="1"/>
    <cellStyle name="Bad 2" xfId="43"/>
    <cellStyle name="Calculation" xfId="1276" builtinId="22" customBuiltin="1"/>
    <cellStyle name="Calculation 2" xfId="44"/>
    <cellStyle name="Calculation 2 10" xfId="173"/>
    <cellStyle name="Calculation 2 10 2" xfId="174"/>
    <cellStyle name="Calculation 2 10 2 2" xfId="1663"/>
    <cellStyle name="Calculation 2 10 3" xfId="1451"/>
    <cellStyle name="Calculation 2 11" xfId="175"/>
    <cellStyle name="Calculation 2 11 2" xfId="176"/>
    <cellStyle name="Calculation 2 11 3" xfId="1667"/>
    <cellStyle name="Calculation 2 12" xfId="177"/>
    <cellStyle name="Calculation 2 12 2" xfId="178"/>
    <cellStyle name="Calculation 2 12 3" xfId="1423"/>
    <cellStyle name="Calculation 2 13" xfId="179"/>
    <cellStyle name="Calculation 2 13 2" xfId="180"/>
    <cellStyle name="Calculation 2 14" xfId="181"/>
    <cellStyle name="Calculation 2 14 2" xfId="182"/>
    <cellStyle name="Calculation 2 15" xfId="183"/>
    <cellStyle name="Calculation 2 15 2" xfId="184"/>
    <cellStyle name="Calculation 2 16" xfId="185"/>
    <cellStyle name="Calculation 2 16 2" xfId="186"/>
    <cellStyle name="Calculation 2 17" xfId="187"/>
    <cellStyle name="Calculation 2 17 2" xfId="188"/>
    <cellStyle name="Calculation 2 18" xfId="189"/>
    <cellStyle name="Calculation 2 18 2" xfId="190"/>
    <cellStyle name="Calculation 2 19" xfId="191"/>
    <cellStyle name="Calculation 2 19 2" xfId="192"/>
    <cellStyle name="Calculation 2 2" xfId="45"/>
    <cellStyle name="Calculation 2 2 10" xfId="193"/>
    <cellStyle name="Calculation 2 2 10 2" xfId="194"/>
    <cellStyle name="Calculation 2 2 11" xfId="195"/>
    <cellStyle name="Calculation 2 2 11 2" xfId="196"/>
    <cellStyle name="Calculation 2 2 12" xfId="197"/>
    <cellStyle name="Calculation 2 2 12 2" xfId="198"/>
    <cellStyle name="Calculation 2 2 13" xfId="199"/>
    <cellStyle name="Calculation 2 2 13 2" xfId="200"/>
    <cellStyle name="Calculation 2 2 14" xfId="201"/>
    <cellStyle name="Calculation 2 2 14 2" xfId="202"/>
    <cellStyle name="Calculation 2 2 15" xfId="203"/>
    <cellStyle name="Calculation 2 2 15 2" xfId="204"/>
    <cellStyle name="Calculation 2 2 16" xfId="205"/>
    <cellStyle name="Calculation 2 2 16 2" xfId="206"/>
    <cellStyle name="Calculation 2 2 17" xfId="207"/>
    <cellStyle name="Calculation 2 2 17 2" xfId="208"/>
    <cellStyle name="Calculation 2 2 18" xfId="209"/>
    <cellStyle name="Calculation 2 2 18 2" xfId="210"/>
    <cellStyle name="Calculation 2 2 19" xfId="211"/>
    <cellStyle name="Calculation 2 2 19 2" xfId="212"/>
    <cellStyle name="Calculation 2 2 2" xfId="213"/>
    <cellStyle name="Calculation 2 2 2 2" xfId="214"/>
    <cellStyle name="Calculation 2 2 2 2 2" xfId="1638"/>
    <cellStyle name="Calculation 2 2 2 2 3" xfId="1918"/>
    <cellStyle name="Calculation 2 2 2 3" xfId="1350"/>
    <cellStyle name="Calculation 2 2 2 3 2" xfId="1966"/>
    <cellStyle name="Calculation 2 2 2 4" xfId="1398"/>
    <cellStyle name="Calculation 2 2 2 5" xfId="1718"/>
    <cellStyle name="Calculation 2 2 2 6" xfId="1765"/>
    <cellStyle name="Calculation 2 2 2 7" xfId="1812"/>
    <cellStyle name="Calculation 2 2 2 8" xfId="1864"/>
    <cellStyle name="Calculation 2 2 20" xfId="215"/>
    <cellStyle name="Calculation 2 2 20 2" xfId="216"/>
    <cellStyle name="Calculation 2 2 21" xfId="217"/>
    <cellStyle name="Calculation 2 2 21 2" xfId="218"/>
    <cellStyle name="Calculation 2 2 22" xfId="219"/>
    <cellStyle name="Calculation 2 2 22 2" xfId="220"/>
    <cellStyle name="Calculation 2 2 23" xfId="221"/>
    <cellStyle name="Calculation 2 2 23 2" xfId="222"/>
    <cellStyle name="Calculation 2 2 24" xfId="223"/>
    <cellStyle name="Calculation 2 2 24 2" xfId="224"/>
    <cellStyle name="Calculation 2 2 25" xfId="225"/>
    <cellStyle name="Calculation 2 2 25 2" xfId="226"/>
    <cellStyle name="Calculation 2 2 26" xfId="227"/>
    <cellStyle name="Calculation 2 2 26 2" xfId="228"/>
    <cellStyle name="Calculation 2 2 27" xfId="229"/>
    <cellStyle name="Calculation 2 2 27 2" xfId="230"/>
    <cellStyle name="Calculation 2 2 28" xfId="231"/>
    <cellStyle name="Calculation 2 2 28 2" xfId="232"/>
    <cellStyle name="Calculation 2 2 29" xfId="233"/>
    <cellStyle name="Calculation 2 2 29 2" xfId="234"/>
    <cellStyle name="Calculation 2 2 3" xfId="235"/>
    <cellStyle name="Calculation 2 2 3 2" xfId="236"/>
    <cellStyle name="Calculation 2 2 3 2 2" xfId="1633"/>
    <cellStyle name="Calculation 2 2 3 2 3" xfId="1913"/>
    <cellStyle name="Calculation 2 2 3 3" xfId="1345"/>
    <cellStyle name="Calculation 2 2 3 3 2" xfId="1961"/>
    <cellStyle name="Calculation 2 2 3 4" xfId="1393"/>
    <cellStyle name="Calculation 2 2 3 5" xfId="1713"/>
    <cellStyle name="Calculation 2 2 3 6" xfId="1760"/>
    <cellStyle name="Calculation 2 2 3 7" xfId="1807"/>
    <cellStyle name="Calculation 2 2 3 8" xfId="1859"/>
    <cellStyle name="Calculation 2 2 30" xfId="237"/>
    <cellStyle name="Calculation 2 2 30 2" xfId="238"/>
    <cellStyle name="Calculation 2 2 31" xfId="239"/>
    <cellStyle name="Calculation 2 2 31 2" xfId="240"/>
    <cellStyle name="Calculation 2 2 32" xfId="241"/>
    <cellStyle name="Calculation 2 2 32 2" xfId="242"/>
    <cellStyle name="Calculation 2 2 33" xfId="243"/>
    <cellStyle name="Calculation 2 2 33 2" xfId="244"/>
    <cellStyle name="Calculation 2 2 34" xfId="245"/>
    <cellStyle name="Calculation 2 2 34 2" xfId="246"/>
    <cellStyle name="Calculation 2 2 35" xfId="247"/>
    <cellStyle name="Calculation 2 2 35 2" xfId="248"/>
    <cellStyle name="Calculation 2 2 36" xfId="249"/>
    <cellStyle name="Calculation 2 2 36 2" xfId="250"/>
    <cellStyle name="Calculation 2 2 37" xfId="251"/>
    <cellStyle name="Calculation 2 2 37 2" xfId="252"/>
    <cellStyle name="Calculation 2 2 38" xfId="253"/>
    <cellStyle name="Calculation 2 2 38 2" xfId="254"/>
    <cellStyle name="Calculation 2 2 39" xfId="255"/>
    <cellStyle name="Calculation 2 2 39 2" xfId="256"/>
    <cellStyle name="Calculation 2 2 4" xfId="257"/>
    <cellStyle name="Calculation 2 2 4 2" xfId="258"/>
    <cellStyle name="Calculation 2 2 4 2 2" xfId="1629"/>
    <cellStyle name="Calculation 2 2 4 2 3" xfId="1909"/>
    <cellStyle name="Calculation 2 2 4 3" xfId="1341"/>
    <cellStyle name="Calculation 2 2 4 3 2" xfId="1957"/>
    <cellStyle name="Calculation 2 2 4 4" xfId="1389"/>
    <cellStyle name="Calculation 2 2 4 5" xfId="1709"/>
    <cellStyle name="Calculation 2 2 4 6" xfId="1756"/>
    <cellStyle name="Calculation 2 2 4 7" xfId="1803"/>
    <cellStyle name="Calculation 2 2 4 8" xfId="1855"/>
    <cellStyle name="Calculation 2 2 40" xfId="259"/>
    <cellStyle name="Calculation 2 2 40 2" xfId="260"/>
    <cellStyle name="Calculation 2 2 41" xfId="261"/>
    <cellStyle name="Calculation 2 2 41 2" xfId="262"/>
    <cellStyle name="Calculation 2 2 42" xfId="263"/>
    <cellStyle name="Calculation 2 2 42 2" xfId="264"/>
    <cellStyle name="Calculation 2 2 43" xfId="265"/>
    <cellStyle name="Calculation 2 2 43 2" xfId="266"/>
    <cellStyle name="Calculation 2 2 44" xfId="267"/>
    <cellStyle name="Calculation 2 2 44 2" xfId="268"/>
    <cellStyle name="Calculation 2 2 45" xfId="269"/>
    <cellStyle name="Calculation 2 2 45 2" xfId="270"/>
    <cellStyle name="Calculation 2 2 46" xfId="271"/>
    <cellStyle name="Calculation 2 2 46 2" xfId="272"/>
    <cellStyle name="Calculation 2 2 47" xfId="273"/>
    <cellStyle name="Calculation 2 2 47 2" xfId="274"/>
    <cellStyle name="Calculation 2 2 48" xfId="275"/>
    <cellStyle name="Calculation 2 2 48 2" xfId="276"/>
    <cellStyle name="Calculation 2 2 49" xfId="277"/>
    <cellStyle name="Calculation 2 2 49 2" xfId="278"/>
    <cellStyle name="Calculation 2 2 5" xfId="279"/>
    <cellStyle name="Calculation 2 2 5 2" xfId="280"/>
    <cellStyle name="Calculation 2 2 5 2 2" xfId="1645"/>
    <cellStyle name="Calculation 2 2 5 2 3" xfId="1925"/>
    <cellStyle name="Calculation 2 2 5 3" xfId="1357"/>
    <cellStyle name="Calculation 2 2 5 3 2" xfId="1973"/>
    <cellStyle name="Calculation 2 2 5 4" xfId="1405"/>
    <cellStyle name="Calculation 2 2 5 5" xfId="1725"/>
    <cellStyle name="Calculation 2 2 5 6" xfId="1772"/>
    <cellStyle name="Calculation 2 2 5 7" xfId="1819"/>
    <cellStyle name="Calculation 2 2 5 8" xfId="1871"/>
    <cellStyle name="Calculation 2 2 50" xfId="281"/>
    <cellStyle name="Calculation 2 2 50 2" xfId="282"/>
    <cellStyle name="Calculation 2 2 51" xfId="283"/>
    <cellStyle name="Calculation 2 2 51 2" xfId="284"/>
    <cellStyle name="Calculation 2 2 52" xfId="285"/>
    <cellStyle name="Calculation 2 2 52 2" xfId="286"/>
    <cellStyle name="Calculation 2 2 53" xfId="287"/>
    <cellStyle name="Calculation 2 2 54" xfId="288"/>
    <cellStyle name="Calculation 2 2 55" xfId="289"/>
    <cellStyle name="Calculation 2 2 56" xfId="290"/>
    <cellStyle name="Calculation 2 2 57" xfId="291"/>
    <cellStyle name="Calculation 2 2 58" xfId="1828"/>
    <cellStyle name="Calculation 2 2 6" xfId="292"/>
    <cellStyle name="Calculation 2 2 6 2" xfId="293"/>
    <cellStyle name="Calculation 2 2 6 2 2" xfId="1650"/>
    <cellStyle name="Calculation 2 2 6 2 3" xfId="1930"/>
    <cellStyle name="Calculation 2 2 6 3" xfId="1362"/>
    <cellStyle name="Calculation 2 2 6 3 2" xfId="1978"/>
    <cellStyle name="Calculation 2 2 6 4" xfId="1410"/>
    <cellStyle name="Calculation 2 2 6 5" xfId="1730"/>
    <cellStyle name="Calculation 2 2 6 6" xfId="1777"/>
    <cellStyle name="Calculation 2 2 6 7" xfId="1824"/>
    <cellStyle name="Calculation 2 2 6 8" xfId="1876"/>
    <cellStyle name="Calculation 2 2 7" xfId="294"/>
    <cellStyle name="Calculation 2 2 7 2" xfId="295"/>
    <cellStyle name="Calculation 2 2 7 2 2" xfId="1622"/>
    <cellStyle name="Calculation 2 2 7 2 3" xfId="1902"/>
    <cellStyle name="Calculation 2 2 7 3" xfId="1334"/>
    <cellStyle name="Calculation 2 2 7 3 2" xfId="1950"/>
    <cellStyle name="Calculation 2 2 7 4" xfId="1382"/>
    <cellStyle name="Calculation 2 2 7 5" xfId="1702"/>
    <cellStyle name="Calculation 2 2 7 6" xfId="1749"/>
    <cellStyle name="Calculation 2 2 7 7" xfId="1796"/>
    <cellStyle name="Calculation 2 2 7 8" xfId="1848"/>
    <cellStyle name="Calculation 2 2 8" xfId="296"/>
    <cellStyle name="Calculation 2 2 8 2" xfId="297"/>
    <cellStyle name="Calculation 2 2 8 2 2" xfId="1613"/>
    <cellStyle name="Calculation 2 2 8 2 3" xfId="1893"/>
    <cellStyle name="Calculation 2 2 8 3" xfId="1325"/>
    <cellStyle name="Calculation 2 2 8 3 2" xfId="1941"/>
    <cellStyle name="Calculation 2 2 8 4" xfId="1373"/>
    <cellStyle name="Calculation 2 2 8 5" xfId="1693"/>
    <cellStyle name="Calculation 2 2 8 6" xfId="1740"/>
    <cellStyle name="Calculation 2 2 8 7" xfId="1787"/>
    <cellStyle name="Calculation 2 2 8 8" xfId="1839"/>
    <cellStyle name="Calculation 2 2 9" xfId="298"/>
    <cellStyle name="Calculation 2 2 9 2" xfId="299"/>
    <cellStyle name="Calculation 2 2 9 3" xfId="1602"/>
    <cellStyle name="Calculation 2 2 9 4" xfId="1882"/>
    <cellStyle name="Calculation 2 20" xfId="300"/>
    <cellStyle name="Calculation 2 20 2" xfId="301"/>
    <cellStyle name="Calculation 2 21" xfId="302"/>
    <cellStyle name="Calculation 2 21 2" xfId="303"/>
    <cellStyle name="Calculation 2 22" xfId="304"/>
    <cellStyle name="Calculation 2 22 2" xfId="305"/>
    <cellStyle name="Calculation 2 23" xfId="306"/>
    <cellStyle name="Calculation 2 23 2" xfId="307"/>
    <cellStyle name="Calculation 2 24" xfId="308"/>
    <cellStyle name="Calculation 2 24 2" xfId="309"/>
    <cellStyle name="Calculation 2 25" xfId="310"/>
    <cellStyle name="Calculation 2 25 2" xfId="311"/>
    <cellStyle name="Calculation 2 26" xfId="312"/>
    <cellStyle name="Calculation 2 26 2" xfId="313"/>
    <cellStyle name="Calculation 2 27" xfId="314"/>
    <cellStyle name="Calculation 2 27 2" xfId="315"/>
    <cellStyle name="Calculation 2 28" xfId="316"/>
    <cellStyle name="Calculation 2 28 2" xfId="317"/>
    <cellStyle name="Calculation 2 29" xfId="318"/>
    <cellStyle name="Calculation 2 29 2" xfId="319"/>
    <cellStyle name="Calculation 2 3" xfId="320"/>
    <cellStyle name="Calculation 2 3 2" xfId="321"/>
    <cellStyle name="Calculation 2 3 2 2" xfId="1603"/>
    <cellStyle name="Calculation 2 3 2 3" xfId="1883"/>
    <cellStyle name="Calculation 2 3 3" xfId="1315"/>
    <cellStyle name="Calculation 2 3 3 2" xfId="1931"/>
    <cellStyle name="Calculation 2 3 4" xfId="1363"/>
    <cellStyle name="Calculation 2 3 5" xfId="1307"/>
    <cellStyle name="Calculation 2 3 6" xfId="1312"/>
    <cellStyle name="Calculation 2 3 7" xfId="1314"/>
    <cellStyle name="Calculation 2 3 8" xfId="1829"/>
    <cellStyle name="Calculation 2 30" xfId="322"/>
    <cellStyle name="Calculation 2 30 2" xfId="323"/>
    <cellStyle name="Calculation 2 31" xfId="324"/>
    <cellStyle name="Calculation 2 31 2" xfId="325"/>
    <cellStyle name="Calculation 2 32" xfId="326"/>
    <cellStyle name="Calculation 2 32 2" xfId="327"/>
    <cellStyle name="Calculation 2 33" xfId="328"/>
    <cellStyle name="Calculation 2 33 2" xfId="329"/>
    <cellStyle name="Calculation 2 34" xfId="330"/>
    <cellStyle name="Calculation 2 34 2" xfId="331"/>
    <cellStyle name="Calculation 2 35" xfId="332"/>
    <cellStyle name="Calculation 2 35 2" xfId="333"/>
    <cellStyle name="Calculation 2 36" xfId="334"/>
    <cellStyle name="Calculation 2 36 2" xfId="335"/>
    <cellStyle name="Calculation 2 37" xfId="336"/>
    <cellStyle name="Calculation 2 37 2" xfId="337"/>
    <cellStyle name="Calculation 2 38" xfId="338"/>
    <cellStyle name="Calculation 2 38 2" xfId="339"/>
    <cellStyle name="Calculation 2 39" xfId="340"/>
    <cellStyle name="Calculation 2 39 2" xfId="341"/>
    <cellStyle name="Calculation 2 4" xfId="342"/>
    <cellStyle name="Calculation 2 4 2" xfId="343"/>
    <cellStyle name="Calculation 2 4 2 2" xfId="1421"/>
    <cellStyle name="Calculation 2 4 3" xfId="1453"/>
    <cellStyle name="Calculation 2 40" xfId="344"/>
    <cellStyle name="Calculation 2 40 2" xfId="345"/>
    <cellStyle name="Calculation 2 41" xfId="346"/>
    <cellStyle name="Calculation 2 41 2" xfId="347"/>
    <cellStyle name="Calculation 2 42" xfId="348"/>
    <cellStyle name="Calculation 2 42 2" xfId="349"/>
    <cellStyle name="Calculation 2 43" xfId="350"/>
    <cellStyle name="Calculation 2 43 2" xfId="351"/>
    <cellStyle name="Calculation 2 44" xfId="352"/>
    <cellStyle name="Calculation 2 44 2" xfId="353"/>
    <cellStyle name="Calculation 2 45" xfId="354"/>
    <cellStyle name="Calculation 2 45 2" xfId="355"/>
    <cellStyle name="Calculation 2 46" xfId="356"/>
    <cellStyle name="Calculation 2 46 2" xfId="357"/>
    <cellStyle name="Calculation 2 47" xfId="358"/>
    <cellStyle name="Calculation 2 47 2" xfId="359"/>
    <cellStyle name="Calculation 2 48" xfId="360"/>
    <cellStyle name="Calculation 2 48 2" xfId="361"/>
    <cellStyle name="Calculation 2 49" xfId="362"/>
    <cellStyle name="Calculation 2 49 2" xfId="363"/>
    <cellStyle name="Calculation 2 5" xfId="364"/>
    <cellStyle name="Calculation 2 5 2" xfId="365"/>
    <cellStyle name="Calculation 2 5 2 2" xfId="1662"/>
    <cellStyle name="Calculation 2 5 3" xfId="1436"/>
    <cellStyle name="Calculation 2 50" xfId="366"/>
    <cellStyle name="Calculation 2 50 2" xfId="367"/>
    <cellStyle name="Calculation 2 51" xfId="368"/>
    <cellStyle name="Calculation 2 51 2" xfId="369"/>
    <cellStyle name="Calculation 2 52" xfId="370"/>
    <cellStyle name="Calculation 2 52 2" xfId="371"/>
    <cellStyle name="Calculation 2 53" xfId="372"/>
    <cellStyle name="Calculation 2 53 2" xfId="373"/>
    <cellStyle name="Calculation 2 54" xfId="374"/>
    <cellStyle name="Calculation 2 55" xfId="375"/>
    <cellStyle name="Calculation 2 56" xfId="376"/>
    <cellStyle name="Calculation 2 57" xfId="377"/>
    <cellStyle name="Calculation 2 58" xfId="378"/>
    <cellStyle name="Calculation 2 6" xfId="379"/>
    <cellStyle name="Calculation 2 6 2" xfId="380"/>
    <cellStyle name="Calculation 2 6 2 2" xfId="1668"/>
    <cellStyle name="Calculation 2 6 3" xfId="1432"/>
    <cellStyle name="Calculation 2 7" xfId="381"/>
    <cellStyle name="Calculation 2 7 2" xfId="382"/>
    <cellStyle name="Calculation 2 7 2 2" xfId="1661"/>
    <cellStyle name="Calculation 2 7 3" xfId="1457"/>
    <cellStyle name="Calculation 2 8" xfId="383"/>
    <cellStyle name="Calculation 2 8 2" xfId="384"/>
    <cellStyle name="Calculation 2 8 2 2" xfId="1658"/>
    <cellStyle name="Calculation 2 8 3" xfId="1444"/>
    <cellStyle name="Calculation 2 9" xfId="385"/>
    <cellStyle name="Calculation 2 9 2" xfId="386"/>
    <cellStyle name="Calculation 2 9 2 2" xfId="1655"/>
    <cellStyle name="Calculation 2 9 3" xfId="1434"/>
    <cellStyle name="Check Cell" xfId="1278" builtinId="23" customBuiltin="1"/>
    <cellStyle name="Check Cell 2" xfId="46"/>
    <cellStyle name="Comma" xfId="1" builtinId="3"/>
    <cellStyle name="Comma 19" xfId="47"/>
    <cellStyle name="Comma 19 2" xfId="1489"/>
    <cellStyle name="Comma 19 3" xfId="1545"/>
    <cellStyle name="Comma 2" xfId="4"/>
    <cellStyle name="Comma 2 10" xfId="48"/>
    <cellStyle name="Comma 2 11" xfId="49"/>
    <cellStyle name="Comma 2 12" xfId="50"/>
    <cellStyle name="Comma 2 13" xfId="51"/>
    <cellStyle name="Comma 2 14" xfId="52"/>
    <cellStyle name="Comma 2 15" xfId="53"/>
    <cellStyle name="Comma 2 16" xfId="54"/>
    <cellStyle name="Comma 2 17" xfId="55"/>
    <cellStyle name="Comma 2 17 2" xfId="1495"/>
    <cellStyle name="Comma 2 17 3" xfId="1564"/>
    <cellStyle name="Comma 2 2" xfId="56"/>
    <cellStyle name="Comma 2 2 2" xfId="57"/>
    <cellStyle name="Comma 2 2 2 2" xfId="1505"/>
    <cellStyle name="Comma 2 2 2 3" xfId="1574"/>
    <cellStyle name="Comma 2 2 3" xfId="58"/>
    <cellStyle name="Comma 2 2 3 2" xfId="1507"/>
    <cellStyle name="Comma 2 2 3 3" xfId="1576"/>
    <cellStyle name="Comma 2 2 4" xfId="59"/>
    <cellStyle name="Comma 2 2 4 2" xfId="1509"/>
    <cellStyle name="Comma 2 2 4 3" xfId="1578"/>
    <cellStyle name="Comma 2 2 5" xfId="60"/>
    <cellStyle name="Comma 2 2 5 2" xfId="1497"/>
    <cellStyle name="Comma 2 2 5 3" xfId="1566"/>
    <cellStyle name="Comma 2 3" xfId="61"/>
    <cellStyle name="Comma 2 3 2" xfId="62"/>
    <cellStyle name="Comma 2 3 2 2" xfId="1512"/>
    <cellStyle name="Comma 2 3 2 3" xfId="1581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3" xfId="69"/>
    <cellStyle name="Comma 3 2" xfId="70"/>
    <cellStyle name="Comma 4" xfId="71"/>
    <cellStyle name="Comma 4 2" xfId="72"/>
    <cellStyle name="Comma 5" xfId="1264"/>
    <cellStyle name="Comma 5 2" xfId="1492"/>
    <cellStyle name="Comma 5 3" xfId="1447"/>
    <cellStyle name="Comma 6" xfId="1462"/>
    <cellStyle name="Comma 6 2" xfId="1530"/>
    <cellStyle name="Comma 7" xfId="1548"/>
    <cellStyle name="Currency" xfId="2" builtinId="4"/>
    <cellStyle name="Currency 2" xfId="73"/>
    <cellStyle name="Currency 2 2" xfId="74"/>
    <cellStyle name="Currency 2 3" xfId="75"/>
    <cellStyle name="Currency 3" xfId="76"/>
    <cellStyle name="Currency 3 2" xfId="1490"/>
    <cellStyle name="Currency 3 3" xfId="1546"/>
    <cellStyle name="Currency 4" xfId="77"/>
    <cellStyle name="Currency 5" xfId="1439"/>
    <cellStyle name="Explanatory Text" xfId="1280" builtinId="53" customBuiltin="1"/>
    <cellStyle name="Explanatory Text 2" xfId="78"/>
    <cellStyle name="Good" xfId="1271" builtinId="26" customBuiltin="1"/>
    <cellStyle name="Good 2" xfId="79"/>
    <cellStyle name="Heading 1" xfId="1267" builtinId="16" customBuiltin="1"/>
    <cellStyle name="Heading 1 2" xfId="80"/>
    <cellStyle name="Heading 2" xfId="1268" builtinId="17" customBuiltin="1"/>
    <cellStyle name="Heading 2 2" xfId="81"/>
    <cellStyle name="Heading 3" xfId="1269" builtinId="18" customBuiltin="1"/>
    <cellStyle name="Heading 3 2" xfId="82"/>
    <cellStyle name="Heading 3 2 2" xfId="1438"/>
    <cellStyle name="Heading 3 2 2 2" xfId="1442"/>
    <cellStyle name="Heading 3 2 3" xfId="1454"/>
    <cellStyle name="Heading 4" xfId="1270" builtinId="19" customBuiltin="1"/>
    <cellStyle name="Heading 4 2" xfId="83"/>
    <cellStyle name="Hyperlink 2" xfId="84"/>
    <cellStyle name="Hyperlink 2 2" xfId="387"/>
    <cellStyle name="Hyperlink 2 3" xfId="388"/>
    <cellStyle name="Input" xfId="1274" builtinId="20" customBuiltin="1"/>
    <cellStyle name="Input 2" xfId="85"/>
    <cellStyle name="Input 2 10" xfId="389"/>
    <cellStyle name="Input 2 10 2" xfId="390"/>
    <cellStyle name="Input 2 10 2 2" xfId="1414"/>
    <cellStyle name="Input 2 10 3" xfId="1673"/>
    <cellStyle name="Input 2 11" xfId="391"/>
    <cellStyle name="Input 2 11 2" xfId="392"/>
    <cellStyle name="Input 2 11 3" xfId="1653"/>
    <cellStyle name="Input 2 12" xfId="393"/>
    <cellStyle name="Input 2 12 2" xfId="394"/>
    <cellStyle name="Input 2 12 3" xfId="1665"/>
    <cellStyle name="Input 2 13" xfId="395"/>
    <cellStyle name="Input 2 13 2" xfId="396"/>
    <cellStyle name="Input 2 14" xfId="397"/>
    <cellStyle name="Input 2 14 2" xfId="398"/>
    <cellStyle name="Input 2 15" xfId="399"/>
    <cellStyle name="Input 2 15 2" xfId="400"/>
    <cellStyle name="Input 2 16" xfId="401"/>
    <cellStyle name="Input 2 16 2" xfId="402"/>
    <cellStyle name="Input 2 17" xfId="403"/>
    <cellStyle name="Input 2 17 2" xfId="404"/>
    <cellStyle name="Input 2 18" xfId="405"/>
    <cellStyle name="Input 2 18 2" xfId="406"/>
    <cellStyle name="Input 2 19" xfId="407"/>
    <cellStyle name="Input 2 19 2" xfId="408"/>
    <cellStyle name="Input 2 2" xfId="86"/>
    <cellStyle name="Input 2 2 10" xfId="409"/>
    <cellStyle name="Input 2 2 10 2" xfId="410"/>
    <cellStyle name="Input 2 2 11" xfId="411"/>
    <cellStyle name="Input 2 2 11 2" xfId="412"/>
    <cellStyle name="Input 2 2 12" xfId="413"/>
    <cellStyle name="Input 2 2 12 2" xfId="414"/>
    <cellStyle name="Input 2 2 13" xfId="415"/>
    <cellStyle name="Input 2 2 13 2" xfId="416"/>
    <cellStyle name="Input 2 2 14" xfId="417"/>
    <cellStyle name="Input 2 2 14 2" xfId="418"/>
    <cellStyle name="Input 2 2 15" xfId="419"/>
    <cellStyle name="Input 2 2 15 2" xfId="420"/>
    <cellStyle name="Input 2 2 16" xfId="421"/>
    <cellStyle name="Input 2 2 16 2" xfId="422"/>
    <cellStyle name="Input 2 2 17" xfId="423"/>
    <cellStyle name="Input 2 2 17 2" xfId="424"/>
    <cellStyle name="Input 2 2 18" xfId="425"/>
    <cellStyle name="Input 2 2 18 2" xfId="426"/>
    <cellStyle name="Input 2 2 19" xfId="427"/>
    <cellStyle name="Input 2 2 19 2" xfId="428"/>
    <cellStyle name="Input 2 2 2" xfId="429"/>
    <cellStyle name="Input 2 2 2 2" xfId="430"/>
    <cellStyle name="Input 2 2 2 2 2" xfId="1619"/>
    <cellStyle name="Input 2 2 2 2 3" xfId="1899"/>
    <cellStyle name="Input 2 2 2 3" xfId="1331"/>
    <cellStyle name="Input 2 2 2 3 2" xfId="1947"/>
    <cellStyle name="Input 2 2 2 4" xfId="1379"/>
    <cellStyle name="Input 2 2 2 5" xfId="1699"/>
    <cellStyle name="Input 2 2 2 6" xfId="1746"/>
    <cellStyle name="Input 2 2 2 7" xfId="1793"/>
    <cellStyle name="Input 2 2 2 8" xfId="1845"/>
    <cellStyle name="Input 2 2 20" xfId="431"/>
    <cellStyle name="Input 2 2 20 2" xfId="432"/>
    <cellStyle name="Input 2 2 21" xfId="433"/>
    <cellStyle name="Input 2 2 21 2" xfId="434"/>
    <cellStyle name="Input 2 2 22" xfId="435"/>
    <cellStyle name="Input 2 2 22 2" xfId="436"/>
    <cellStyle name="Input 2 2 23" xfId="437"/>
    <cellStyle name="Input 2 2 23 2" xfId="438"/>
    <cellStyle name="Input 2 2 24" xfId="439"/>
    <cellStyle name="Input 2 2 24 2" xfId="440"/>
    <cellStyle name="Input 2 2 25" xfId="441"/>
    <cellStyle name="Input 2 2 25 2" xfId="442"/>
    <cellStyle name="Input 2 2 26" xfId="443"/>
    <cellStyle name="Input 2 2 26 2" xfId="444"/>
    <cellStyle name="Input 2 2 27" xfId="445"/>
    <cellStyle name="Input 2 2 27 2" xfId="446"/>
    <cellStyle name="Input 2 2 28" xfId="447"/>
    <cellStyle name="Input 2 2 28 2" xfId="448"/>
    <cellStyle name="Input 2 2 29" xfId="449"/>
    <cellStyle name="Input 2 2 29 2" xfId="450"/>
    <cellStyle name="Input 2 2 3" xfId="451"/>
    <cellStyle name="Input 2 2 3 2" xfId="452"/>
    <cellStyle name="Input 2 2 3 2 2" xfId="1642"/>
    <cellStyle name="Input 2 2 3 2 3" xfId="1922"/>
    <cellStyle name="Input 2 2 3 3" xfId="1354"/>
    <cellStyle name="Input 2 2 3 3 2" xfId="1970"/>
    <cellStyle name="Input 2 2 3 4" xfId="1402"/>
    <cellStyle name="Input 2 2 3 5" xfId="1722"/>
    <cellStyle name="Input 2 2 3 6" xfId="1769"/>
    <cellStyle name="Input 2 2 3 7" xfId="1816"/>
    <cellStyle name="Input 2 2 3 8" xfId="1868"/>
    <cellStyle name="Input 2 2 30" xfId="453"/>
    <cellStyle name="Input 2 2 30 2" xfId="454"/>
    <cellStyle name="Input 2 2 31" xfId="455"/>
    <cellStyle name="Input 2 2 31 2" xfId="456"/>
    <cellStyle name="Input 2 2 32" xfId="457"/>
    <cellStyle name="Input 2 2 32 2" xfId="458"/>
    <cellStyle name="Input 2 2 33" xfId="459"/>
    <cellStyle name="Input 2 2 33 2" xfId="460"/>
    <cellStyle name="Input 2 2 34" xfId="461"/>
    <cellStyle name="Input 2 2 34 2" xfId="462"/>
    <cellStyle name="Input 2 2 35" xfId="463"/>
    <cellStyle name="Input 2 2 35 2" xfId="464"/>
    <cellStyle name="Input 2 2 36" xfId="465"/>
    <cellStyle name="Input 2 2 36 2" xfId="466"/>
    <cellStyle name="Input 2 2 37" xfId="467"/>
    <cellStyle name="Input 2 2 37 2" xfId="468"/>
    <cellStyle name="Input 2 2 38" xfId="469"/>
    <cellStyle name="Input 2 2 38 2" xfId="470"/>
    <cellStyle name="Input 2 2 39" xfId="471"/>
    <cellStyle name="Input 2 2 39 2" xfId="472"/>
    <cellStyle name="Input 2 2 4" xfId="473"/>
    <cellStyle name="Input 2 2 4 2" xfId="474"/>
    <cellStyle name="Input 2 2 4 2 2" xfId="1643"/>
    <cellStyle name="Input 2 2 4 2 3" xfId="1923"/>
    <cellStyle name="Input 2 2 4 3" xfId="1355"/>
    <cellStyle name="Input 2 2 4 3 2" xfId="1971"/>
    <cellStyle name="Input 2 2 4 4" xfId="1403"/>
    <cellStyle name="Input 2 2 4 5" xfId="1723"/>
    <cellStyle name="Input 2 2 4 6" xfId="1770"/>
    <cellStyle name="Input 2 2 4 7" xfId="1817"/>
    <cellStyle name="Input 2 2 4 8" xfId="1869"/>
    <cellStyle name="Input 2 2 40" xfId="475"/>
    <cellStyle name="Input 2 2 40 2" xfId="476"/>
    <cellStyle name="Input 2 2 41" xfId="477"/>
    <cellStyle name="Input 2 2 41 2" xfId="478"/>
    <cellStyle name="Input 2 2 42" xfId="479"/>
    <cellStyle name="Input 2 2 42 2" xfId="480"/>
    <cellStyle name="Input 2 2 43" xfId="481"/>
    <cellStyle name="Input 2 2 43 2" xfId="482"/>
    <cellStyle name="Input 2 2 44" xfId="483"/>
    <cellStyle name="Input 2 2 44 2" xfId="484"/>
    <cellStyle name="Input 2 2 45" xfId="485"/>
    <cellStyle name="Input 2 2 45 2" xfId="486"/>
    <cellStyle name="Input 2 2 46" xfId="487"/>
    <cellStyle name="Input 2 2 46 2" xfId="488"/>
    <cellStyle name="Input 2 2 47" xfId="489"/>
    <cellStyle name="Input 2 2 47 2" xfId="490"/>
    <cellStyle name="Input 2 2 48" xfId="491"/>
    <cellStyle name="Input 2 2 48 2" xfId="492"/>
    <cellStyle name="Input 2 2 49" xfId="493"/>
    <cellStyle name="Input 2 2 49 2" xfId="494"/>
    <cellStyle name="Input 2 2 5" xfId="495"/>
    <cellStyle name="Input 2 2 5 2" xfId="496"/>
    <cellStyle name="Input 2 2 5 2 2" xfId="1637"/>
    <cellStyle name="Input 2 2 5 2 3" xfId="1917"/>
    <cellStyle name="Input 2 2 5 3" xfId="1349"/>
    <cellStyle name="Input 2 2 5 3 2" xfId="1965"/>
    <cellStyle name="Input 2 2 5 4" xfId="1397"/>
    <cellStyle name="Input 2 2 5 5" xfId="1717"/>
    <cellStyle name="Input 2 2 5 6" xfId="1764"/>
    <cellStyle name="Input 2 2 5 7" xfId="1811"/>
    <cellStyle name="Input 2 2 5 8" xfId="1863"/>
    <cellStyle name="Input 2 2 50" xfId="497"/>
    <cellStyle name="Input 2 2 50 2" xfId="498"/>
    <cellStyle name="Input 2 2 51" xfId="499"/>
    <cellStyle name="Input 2 2 51 2" xfId="500"/>
    <cellStyle name="Input 2 2 52" xfId="501"/>
    <cellStyle name="Input 2 2 52 2" xfId="502"/>
    <cellStyle name="Input 2 2 53" xfId="503"/>
    <cellStyle name="Input 2 2 54" xfId="504"/>
    <cellStyle name="Input 2 2 55" xfId="505"/>
    <cellStyle name="Input 2 2 56" xfId="506"/>
    <cellStyle name="Input 2 2 57" xfId="507"/>
    <cellStyle name="Input 2 2 58" xfId="1827"/>
    <cellStyle name="Input 2 2 6" xfId="508"/>
    <cellStyle name="Input 2 2 6 2" xfId="509"/>
    <cellStyle name="Input 2 2 6 2 2" xfId="1649"/>
    <cellStyle name="Input 2 2 6 2 3" xfId="1929"/>
    <cellStyle name="Input 2 2 6 3" xfId="1361"/>
    <cellStyle name="Input 2 2 6 3 2" xfId="1977"/>
    <cellStyle name="Input 2 2 6 4" xfId="1409"/>
    <cellStyle name="Input 2 2 6 5" xfId="1729"/>
    <cellStyle name="Input 2 2 6 6" xfId="1776"/>
    <cellStyle name="Input 2 2 6 7" xfId="1823"/>
    <cellStyle name="Input 2 2 6 8" xfId="1875"/>
    <cellStyle name="Input 2 2 7" xfId="510"/>
    <cellStyle name="Input 2 2 7 2" xfId="511"/>
    <cellStyle name="Input 2 2 7 2 2" xfId="1617"/>
    <cellStyle name="Input 2 2 7 2 3" xfId="1897"/>
    <cellStyle name="Input 2 2 7 3" xfId="1329"/>
    <cellStyle name="Input 2 2 7 3 2" xfId="1945"/>
    <cellStyle name="Input 2 2 7 4" xfId="1377"/>
    <cellStyle name="Input 2 2 7 5" xfId="1697"/>
    <cellStyle name="Input 2 2 7 6" xfId="1744"/>
    <cellStyle name="Input 2 2 7 7" xfId="1791"/>
    <cellStyle name="Input 2 2 7 8" xfId="1843"/>
    <cellStyle name="Input 2 2 8" xfId="512"/>
    <cellStyle name="Input 2 2 8 2" xfId="513"/>
    <cellStyle name="Input 2 2 8 2 2" xfId="1612"/>
    <cellStyle name="Input 2 2 8 2 3" xfId="1892"/>
    <cellStyle name="Input 2 2 8 3" xfId="1324"/>
    <cellStyle name="Input 2 2 8 3 2" xfId="1940"/>
    <cellStyle name="Input 2 2 8 4" xfId="1372"/>
    <cellStyle name="Input 2 2 8 5" xfId="1692"/>
    <cellStyle name="Input 2 2 8 6" xfId="1739"/>
    <cellStyle name="Input 2 2 8 7" xfId="1786"/>
    <cellStyle name="Input 2 2 8 8" xfId="1838"/>
    <cellStyle name="Input 2 2 9" xfId="514"/>
    <cellStyle name="Input 2 2 9 2" xfId="515"/>
    <cellStyle name="Input 2 2 9 3" xfId="1601"/>
    <cellStyle name="Input 2 2 9 4" xfId="1881"/>
    <cellStyle name="Input 2 20" xfId="516"/>
    <cellStyle name="Input 2 20 2" xfId="517"/>
    <cellStyle name="Input 2 21" xfId="518"/>
    <cellStyle name="Input 2 21 2" xfId="519"/>
    <cellStyle name="Input 2 22" xfId="520"/>
    <cellStyle name="Input 2 22 2" xfId="521"/>
    <cellStyle name="Input 2 23" xfId="522"/>
    <cellStyle name="Input 2 23 2" xfId="523"/>
    <cellStyle name="Input 2 24" xfId="524"/>
    <cellStyle name="Input 2 24 2" xfId="525"/>
    <cellStyle name="Input 2 25" xfId="526"/>
    <cellStyle name="Input 2 25 2" xfId="527"/>
    <cellStyle name="Input 2 26" xfId="528"/>
    <cellStyle name="Input 2 26 2" xfId="529"/>
    <cellStyle name="Input 2 27" xfId="530"/>
    <cellStyle name="Input 2 27 2" xfId="531"/>
    <cellStyle name="Input 2 28" xfId="532"/>
    <cellStyle name="Input 2 28 2" xfId="533"/>
    <cellStyle name="Input 2 29" xfId="534"/>
    <cellStyle name="Input 2 29 2" xfId="535"/>
    <cellStyle name="Input 2 3" xfId="536"/>
    <cellStyle name="Input 2 3 2" xfId="537"/>
    <cellStyle name="Input 2 3 2 2" xfId="1604"/>
    <cellStyle name="Input 2 3 2 3" xfId="1884"/>
    <cellStyle name="Input 2 3 3" xfId="1316"/>
    <cellStyle name="Input 2 3 3 2" xfId="1932"/>
    <cellStyle name="Input 2 3 4" xfId="1364"/>
    <cellStyle name="Input 2 3 5" xfId="1683"/>
    <cellStyle name="Input 2 3 6" xfId="1731"/>
    <cellStyle name="Input 2 3 7" xfId="1778"/>
    <cellStyle name="Input 2 3 8" xfId="1830"/>
    <cellStyle name="Input 2 30" xfId="538"/>
    <cellStyle name="Input 2 30 2" xfId="539"/>
    <cellStyle name="Input 2 31" xfId="540"/>
    <cellStyle name="Input 2 31 2" xfId="541"/>
    <cellStyle name="Input 2 32" xfId="542"/>
    <cellStyle name="Input 2 32 2" xfId="543"/>
    <cellStyle name="Input 2 33" xfId="544"/>
    <cellStyle name="Input 2 33 2" xfId="545"/>
    <cellStyle name="Input 2 34" xfId="546"/>
    <cellStyle name="Input 2 34 2" xfId="547"/>
    <cellStyle name="Input 2 35" xfId="548"/>
    <cellStyle name="Input 2 35 2" xfId="549"/>
    <cellStyle name="Input 2 36" xfId="550"/>
    <cellStyle name="Input 2 36 2" xfId="551"/>
    <cellStyle name="Input 2 37" xfId="552"/>
    <cellStyle name="Input 2 37 2" xfId="553"/>
    <cellStyle name="Input 2 38" xfId="554"/>
    <cellStyle name="Input 2 38 2" xfId="555"/>
    <cellStyle name="Input 2 39" xfId="556"/>
    <cellStyle name="Input 2 39 2" xfId="557"/>
    <cellStyle name="Input 2 4" xfId="558"/>
    <cellStyle name="Input 2 4 2" xfId="559"/>
    <cellStyle name="Input 2 4 2 2" xfId="1460"/>
    <cellStyle name="Input 2 4 3" xfId="1441"/>
    <cellStyle name="Input 2 40" xfId="560"/>
    <cellStyle name="Input 2 40 2" xfId="561"/>
    <cellStyle name="Input 2 41" xfId="562"/>
    <cellStyle name="Input 2 41 2" xfId="563"/>
    <cellStyle name="Input 2 42" xfId="564"/>
    <cellStyle name="Input 2 42 2" xfId="565"/>
    <cellStyle name="Input 2 43" xfId="566"/>
    <cellStyle name="Input 2 43 2" xfId="567"/>
    <cellStyle name="Input 2 44" xfId="568"/>
    <cellStyle name="Input 2 44 2" xfId="569"/>
    <cellStyle name="Input 2 45" xfId="570"/>
    <cellStyle name="Input 2 45 2" xfId="571"/>
    <cellStyle name="Input 2 46" xfId="572"/>
    <cellStyle name="Input 2 46 2" xfId="573"/>
    <cellStyle name="Input 2 47" xfId="574"/>
    <cellStyle name="Input 2 47 2" xfId="575"/>
    <cellStyle name="Input 2 48" xfId="576"/>
    <cellStyle name="Input 2 48 2" xfId="577"/>
    <cellStyle name="Input 2 49" xfId="578"/>
    <cellStyle name="Input 2 49 2" xfId="579"/>
    <cellStyle name="Input 2 5" xfId="580"/>
    <cellStyle name="Input 2 5 2" xfId="581"/>
    <cellStyle name="Input 2 5 2 2" xfId="1651"/>
    <cellStyle name="Input 2 5 3" xfId="1430"/>
    <cellStyle name="Input 2 50" xfId="582"/>
    <cellStyle name="Input 2 50 2" xfId="583"/>
    <cellStyle name="Input 2 51" xfId="584"/>
    <cellStyle name="Input 2 51 2" xfId="585"/>
    <cellStyle name="Input 2 52" xfId="586"/>
    <cellStyle name="Input 2 52 2" xfId="587"/>
    <cellStyle name="Input 2 53" xfId="588"/>
    <cellStyle name="Input 2 53 2" xfId="589"/>
    <cellStyle name="Input 2 54" xfId="590"/>
    <cellStyle name="Input 2 55" xfId="591"/>
    <cellStyle name="Input 2 56" xfId="592"/>
    <cellStyle name="Input 2 57" xfId="593"/>
    <cellStyle name="Input 2 58" xfId="594"/>
    <cellStyle name="Input 2 6" xfId="595"/>
    <cellStyle name="Input 2 6 2" xfId="596"/>
    <cellStyle name="Input 2 6 2 2" xfId="1664"/>
    <cellStyle name="Input 2 6 3" xfId="1456"/>
    <cellStyle name="Input 2 7" xfId="597"/>
    <cellStyle name="Input 2 7 2" xfId="598"/>
    <cellStyle name="Input 2 7 2 2" xfId="1672"/>
    <cellStyle name="Input 2 7 3" xfId="1429"/>
    <cellStyle name="Input 2 8" xfId="599"/>
    <cellStyle name="Input 2 8 2" xfId="600"/>
    <cellStyle name="Input 2 8 2 2" xfId="1671"/>
    <cellStyle name="Input 2 8 3" xfId="1433"/>
    <cellStyle name="Input 2 9" xfId="601"/>
    <cellStyle name="Input 2 9 2" xfId="602"/>
    <cellStyle name="Input 2 9 2 2" xfId="1654"/>
    <cellStyle name="Input 2 9 3" xfId="1680"/>
    <cellStyle name="Linked Cell" xfId="1277" builtinId="24" customBuiltin="1"/>
    <cellStyle name="Linked Cell 2" xfId="87"/>
    <cellStyle name="Neutral" xfId="1273" builtinId="28" customBuiltin="1"/>
    <cellStyle name="Neutral 2" xfId="88"/>
    <cellStyle name="Normal" xfId="0" builtinId="0"/>
    <cellStyle name="Normal 10" xfId="89"/>
    <cellStyle name="Normal 11" xfId="90"/>
    <cellStyle name="Normal 12" xfId="1420"/>
    <cellStyle name="Normal 12 2" xfId="1488"/>
    <cellStyle name="Normal 13" xfId="1461"/>
    <cellStyle name="Normal 13 2" xfId="1529"/>
    <cellStyle name="Normal 14" xfId="1544"/>
    <cellStyle name="Normal 2" xfId="3"/>
    <cellStyle name="Normal 2 10" xfId="91"/>
    <cellStyle name="Normal 2 10 2" xfId="92"/>
    <cellStyle name="Normal 2 10 2 2" xfId="1504"/>
    <cellStyle name="Normal 2 10 2 3" xfId="1573"/>
    <cellStyle name="Normal 2 11" xfId="93"/>
    <cellStyle name="Normal 2 11 2" xfId="94"/>
    <cellStyle name="Normal 2 11 2 2" xfId="1506"/>
    <cellStyle name="Normal 2 11 2 3" xfId="1575"/>
    <cellStyle name="Normal 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8 2" xfId="1508"/>
    <cellStyle name="Normal 2 12 8 3" xfId="1577"/>
    <cellStyle name="Normal 2 13" xfId="103"/>
    <cellStyle name="Normal 2 13 2" xfId="104"/>
    <cellStyle name="Normal 2 13 2 2" xfId="1510"/>
    <cellStyle name="Normal 2 13 2 3" xfId="1579"/>
    <cellStyle name="Normal 2 14" xfId="105"/>
    <cellStyle name="Normal 2 14 2" xfId="106"/>
    <cellStyle name="Normal 2 15" xfId="107"/>
    <cellStyle name="Normal 2 15 2" xfId="108"/>
    <cellStyle name="Normal 2 15 2 2" xfId="1494"/>
    <cellStyle name="Normal 2 15 2 3" xfId="1563"/>
    <cellStyle name="Normal 2 16" xfId="109"/>
    <cellStyle name="Normal 2 17" xfId="110"/>
    <cellStyle name="Normal 2 18" xfId="111"/>
    <cellStyle name="Normal 2 2" xfId="112"/>
    <cellStyle name="Normal 2 2 10" xfId="113"/>
    <cellStyle name="Normal 2 2 11" xfId="603"/>
    <cellStyle name="Normal 2 2 12" xfId="604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3" xfId="128"/>
    <cellStyle name="Normal 2 3 2" xfId="129"/>
    <cellStyle name="Normal 2 3 3" xfId="130"/>
    <cellStyle name="Normal 2 3 3 2" xfId="1496"/>
    <cellStyle name="Normal 2 3 3 3" xfId="1565"/>
    <cellStyle name="Normal 2 3 4" xfId="605"/>
    <cellStyle name="Normal 2 4" xfId="131"/>
    <cellStyle name="Normal 2 4 2" xfId="132"/>
    <cellStyle name="Normal 2 4 3" xfId="133"/>
    <cellStyle name="Normal 2 4 3 2" xfId="1498"/>
    <cellStyle name="Normal 2 4 3 3" xfId="1567"/>
    <cellStyle name="Normal 2 4 4" xfId="606"/>
    <cellStyle name="Normal 2 4 5" xfId="607"/>
    <cellStyle name="Normal 2 5" xfId="134"/>
    <cellStyle name="Normal 2 5 2" xfId="135"/>
    <cellStyle name="Normal 2 5 3" xfId="136"/>
    <cellStyle name="Normal 2 5 3 2" xfId="1499"/>
    <cellStyle name="Normal 2 5 3 3" xfId="1568"/>
    <cellStyle name="Normal 2 6" xfId="137"/>
    <cellStyle name="Normal 2 6 2" xfId="138"/>
    <cellStyle name="Normal 2 6 2 2" xfId="1501"/>
    <cellStyle name="Normal 2 6 2 3" xfId="1570"/>
    <cellStyle name="Normal 2 7" xfId="139"/>
    <cellStyle name="Normal 2 7 2" xfId="140"/>
    <cellStyle name="Normal 2 7 2 2" xfId="1500"/>
    <cellStyle name="Normal 2 7 2 3" xfId="1569"/>
    <cellStyle name="Normal 2 8" xfId="141"/>
    <cellStyle name="Normal 2 8 2" xfId="142"/>
    <cellStyle name="Normal 2 8 2 2" xfId="1502"/>
    <cellStyle name="Normal 2 8 2 3" xfId="1571"/>
    <cellStyle name="Normal 2 9" xfId="143"/>
    <cellStyle name="Normal 2 9 2" xfId="144"/>
    <cellStyle name="Normal 2 9 2 2" xfId="1503"/>
    <cellStyle name="Normal 2 9 2 3" xfId="1572"/>
    <cellStyle name="Normal 3" xfId="145"/>
    <cellStyle name="Normal 3 2" xfId="146"/>
    <cellStyle name="Normal 3 2 2" xfId="147"/>
    <cellStyle name="Normal 3 2 2 2" xfId="1511"/>
    <cellStyle name="Normal 3 2 2 3" xfId="1580"/>
    <cellStyle name="Normal 3 2 3" xfId="608"/>
    <cellStyle name="Normal 3 2 4" xfId="609"/>
    <cellStyle name="Normal 3 3" xfId="148"/>
    <cellStyle name="Normal 3 4" xfId="610"/>
    <cellStyle name="Normal 3 5" xfId="611"/>
    <cellStyle name="Normal 4" xfId="149"/>
    <cellStyle name="Normal 4 2" xfId="150"/>
    <cellStyle name="Normal 4 3" xfId="151"/>
    <cellStyle name="Normal 4 4" xfId="612"/>
    <cellStyle name="Normal 5" xfId="152"/>
    <cellStyle name="Normal 5 2" xfId="153"/>
    <cellStyle name="Normal 6" xfId="154"/>
    <cellStyle name="Normal 6 2" xfId="155"/>
    <cellStyle name="Normal 6 2 2" xfId="1513"/>
    <cellStyle name="Normal 6 2 3" xfId="1582"/>
    <cellStyle name="Normal 7" xfId="156"/>
    <cellStyle name="Normal 7 2" xfId="157"/>
    <cellStyle name="Normal 7 3" xfId="1491"/>
    <cellStyle name="Normal 7 4" xfId="1547"/>
    <cellStyle name="Normal 8" xfId="158"/>
    <cellStyle name="Normal 8 2" xfId="159"/>
    <cellStyle name="Normal 8 2 2" xfId="1515"/>
    <cellStyle name="Normal 8 2 3" xfId="1584"/>
    <cellStyle name="Normal 8 2 4" xfId="1682"/>
    <cellStyle name="Normal 9" xfId="160"/>
    <cellStyle name="Normal 9 2" xfId="1265"/>
    <cellStyle name="Normal_pyaje" xfId="5"/>
    <cellStyle name="Normal_PYCollegeSNA" xfId="6"/>
    <cellStyle name="Note 2" xfId="161"/>
    <cellStyle name="Note 2 10" xfId="1660"/>
    <cellStyle name="Note 2 10 2" xfId="1455"/>
    <cellStyle name="Note 2 11" xfId="1676"/>
    <cellStyle name="Note 2 12" xfId="1675"/>
    <cellStyle name="Note 2 13" xfId="1310"/>
    <cellStyle name="Note 2 2" xfId="162"/>
    <cellStyle name="Note 2 2 2" xfId="1514"/>
    <cellStyle name="Note 2 2 2 2" xfId="1459"/>
    <cellStyle name="Note 2 2 3" xfId="1583"/>
    <cellStyle name="Note 2 2 4" xfId="1419"/>
    <cellStyle name="Note 2 3" xfId="163"/>
    <cellStyle name="Note 2 3 10" xfId="613"/>
    <cellStyle name="Note 2 3 10 2" xfId="614"/>
    <cellStyle name="Note 2 3 10 3" xfId="1562"/>
    <cellStyle name="Note 2 3 10 4" xfId="1877"/>
    <cellStyle name="Note 2 3 11" xfId="615"/>
    <cellStyle name="Note 2 3 11 2" xfId="616"/>
    <cellStyle name="Note 2 3 11 3" xfId="1449"/>
    <cellStyle name="Note 2 3 12" xfId="617"/>
    <cellStyle name="Note 2 3 12 2" xfId="618"/>
    <cellStyle name="Note 2 3 13" xfId="619"/>
    <cellStyle name="Note 2 3 13 2" xfId="620"/>
    <cellStyle name="Note 2 3 14" xfId="621"/>
    <cellStyle name="Note 2 3 14 2" xfId="622"/>
    <cellStyle name="Note 2 3 15" xfId="623"/>
    <cellStyle name="Note 2 3 15 2" xfId="624"/>
    <cellStyle name="Note 2 3 16" xfId="625"/>
    <cellStyle name="Note 2 3 16 2" xfId="626"/>
    <cellStyle name="Note 2 3 17" xfId="627"/>
    <cellStyle name="Note 2 3 17 2" xfId="628"/>
    <cellStyle name="Note 2 3 18" xfId="629"/>
    <cellStyle name="Note 2 3 18 2" xfId="630"/>
    <cellStyle name="Note 2 3 19" xfId="631"/>
    <cellStyle name="Note 2 3 19 2" xfId="632"/>
    <cellStyle name="Note 2 3 2" xfId="633"/>
    <cellStyle name="Note 2 3 2 2" xfId="634"/>
    <cellStyle name="Note 2 3 2 2 2" xfId="1632"/>
    <cellStyle name="Note 2 3 2 2 3" xfId="1912"/>
    <cellStyle name="Note 2 3 2 3" xfId="1344"/>
    <cellStyle name="Note 2 3 2 3 2" xfId="1960"/>
    <cellStyle name="Note 2 3 2 4" xfId="1392"/>
    <cellStyle name="Note 2 3 2 5" xfId="1712"/>
    <cellStyle name="Note 2 3 2 6" xfId="1759"/>
    <cellStyle name="Note 2 3 2 7" xfId="1806"/>
    <cellStyle name="Note 2 3 2 8" xfId="1858"/>
    <cellStyle name="Note 2 3 20" xfId="635"/>
    <cellStyle name="Note 2 3 20 2" xfId="636"/>
    <cellStyle name="Note 2 3 21" xfId="637"/>
    <cellStyle name="Note 2 3 21 2" xfId="638"/>
    <cellStyle name="Note 2 3 22" xfId="639"/>
    <cellStyle name="Note 2 3 22 2" xfId="640"/>
    <cellStyle name="Note 2 3 23" xfId="641"/>
    <cellStyle name="Note 2 3 23 2" xfId="642"/>
    <cellStyle name="Note 2 3 24" xfId="643"/>
    <cellStyle name="Note 2 3 24 2" xfId="644"/>
    <cellStyle name="Note 2 3 25" xfId="645"/>
    <cellStyle name="Note 2 3 25 2" xfId="646"/>
    <cellStyle name="Note 2 3 26" xfId="647"/>
    <cellStyle name="Note 2 3 26 2" xfId="648"/>
    <cellStyle name="Note 2 3 27" xfId="649"/>
    <cellStyle name="Note 2 3 27 2" xfId="650"/>
    <cellStyle name="Note 2 3 28" xfId="651"/>
    <cellStyle name="Note 2 3 28 2" xfId="652"/>
    <cellStyle name="Note 2 3 29" xfId="653"/>
    <cellStyle name="Note 2 3 29 2" xfId="654"/>
    <cellStyle name="Note 2 3 3" xfId="655"/>
    <cellStyle name="Note 2 3 3 2" xfId="656"/>
    <cellStyle name="Note 2 3 3 2 2" xfId="1624"/>
    <cellStyle name="Note 2 3 3 2 3" xfId="1904"/>
    <cellStyle name="Note 2 3 3 3" xfId="1336"/>
    <cellStyle name="Note 2 3 3 3 2" xfId="1952"/>
    <cellStyle name="Note 2 3 3 4" xfId="1384"/>
    <cellStyle name="Note 2 3 3 5" xfId="1704"/>
    <cellStyle name="Note 2 3 3 6" xfId="1751"/>
    <cellStyle name="Note 2 3 3 7" xfId="1798"/>
    <cellStyle name="Note 2 3 3 8" xfId="1850"/>
    <cellStyle name="Note 2 3 30" xfId="657"/>
    <cellStyle name="Note 2 3 30 2" xfId="658"/>
    <cellStyle name="Note 2 3 31" xfId="659"/>
    <cellStyle name="Note 2 3 31 2" xfId="660"/>
    <cellStyle name="Note 2 3 32" xfId="661"/>
    <cellStyle name="Note 2 3 32 2" xfId="662"/>
    <cellStyle name="Note 2 3 33" xfId="663"/>
    <cellStyle name="Note 2 3 33 2" xfId="664"/>
    <cellStyle name="Note 2 3 34" xfId="665"/>
    <cellStyle name="Note 2 3 34 2" xfId="666"/>
    <cellStyle name="Note 2 3 35" xfId="667"/>
    <cellStyle name="Note 2 3 35 2" xfId="668"/>
    <cellStyle name="Note 2 3 36" xfId="669"/>
    <cellStyle name="Note 2 3 36 2" xfId="670"/>
    <cellStyle name="Note 2 3 37" xfId="671"/>
    <cellStyle name="Note 2 3 37 2" xfId="672"/>
    <cellStyle name="Note 2 3 38" xfId="673"/>
    <cellStyle name="Note 2 3 38 2" xfId="674"/>
    <cellStyle name="Note 2 3 39" xfId="675"/>
    <cellStyle name="Note 2 3 39 2" xfId="676"/>
    <cellStyle name="Note 2 3 4" xfId="677"/>
    <cellStyle name="Note 2 3 4 2" xfId="678"/>
    <cellStyle name="Note 2 3 4 2 2" xfId="1623"/>
    <cellStyle name="Note 2 3 4 2 3" xfId="1903"/>
    <cellStyle name="Note 2 3 4 3" xfId="1335"/>
    <cellStyle name="Note 2 3 4 3 2" xfId="1951"/>
    <cellStyle name="Note 2 3 4 4" xfId="1383"/>
    <cellStyle name="Note 2 3 4 5" xfId="1703"/>
    <cellStyle name="Note 2 3 4 6" xfId="1750"/>
    <cellStyle name="Note 2 3 4 7" xfId="1797"/>
    <cellStyle name="Note 2 3 4 8" xfId="1849"/>
    <cellStyle name="Note 2 3 40" xfId="679"/>
    <cellStyle name="Note 2 3 40 2" xfId="680"/>
    <cellStyle name="Note 2 3 41" xfId="681"/>
    <cellStyle name="Note 2 3 41 2" xfId="682"/>
    <cellStyle name="Note 2 3 42" xfId="683"/>
    <cellStyle name="Note 2 3 42 2" xfId="684"/>
    <cellStyle name="Note 2 3 43" xfId="685"/>
    <cellStyle name="Note 2 3 43 2" xfId="686"/>
    <cellStyle name="Note 2 3 44" xfId="687"/>
    <cellStyle name="Note 2 3 44 2" xfId="688"/>
    <cellStyle name="Note 2 3 45" xfId="689"/>
    <cellStyle name="Note 2 3 45 2" xfId="690"/>
    <cellStyle name="Note 2 3 46" xfId="691"/>
    <cellStyle name="Note 2 3 46 2" xfId="692"/>
    <cellStyle name="Note 2 3 47" xfId="693"/>
    <cellStyle name="Note 2 3 47 2" xfId="694"/>
    <cellStyle name="Note 2 3 48" xfId="695"/>
    <cellStyle name="Note 2 3 48 2" xfId="696"/>
    <cellStyle name="Note 2 3 49" xfId="697"/>
    <cellStyle name="Note 2 3 49 2" xfId="698"/>
    <cellStyle name="Note 2 3 5" xfId="699"/>
    <cellStyle name="Note 2 3 5 2" xfId="700"/>
    <cellStyle name="Note 2 3 5 2 2" xfId="1628"/>
    <cellStyle name="Note 2 3 5 2 3" xfId="1908"/>
    <cellStyle name="Note 2 3 5 3" xfId="1340"/>
    <cellStyle name="Note 2 3 5 3 2" xfId="1956"/>
    <cellStyle name="Note 2 3 5 4" xfId="1388"/>
    <cellStyle name="Note 2 3 5 5" xfId="1708"/>
    <cellStyle name="Note 2 3 5 6" xfId="1755"/>
    <cellStyle name="Note 2 3 5 7" xfId="1802"/>
    <cellStyle name="Note 2 3 5 8" xfId="1854"/>
    <cellStyle name="Note 2 3 50" xfId="701"/>
    <cellStyle name="Note 2 3 50 2" xfId="702"/>
    <cellStyle name="Note 2 3 51" xfId="703"/>
    <cellStyle name="Note 2 3 51 2" xfId="704"/>
    <cellStyle name="Note 2 3 52" xfId="705"/>
    <cellStyle name="Note 2 3 52 2" xfId="706"/>
    <cellStyle name="Note 2 3 53" xfId="707"/>
    <cellStyle name="Note 2 3 54" xfId="708"/>
    <cellStyle name="Note 2 3 55" xfId="709"/>
    <cellStyle name="Note 2 3 56" xfId="710"/>
    <cellStyle name="Note 2 3 57" xfId="711"/>
    <cellStyle name="Note 2 3 58" xfId="1687"/>
    <cellStyle name="Note 2 3 59" xfId="1313"/>
    <cellStyle name="Note 2 3 6" xfId="712"/>
    <cellStyle name="Note 2 3 6 2" xfId="713"/>
    <cellStyle name="Note 2 3 6 2 2" xfId="1627"/>
    <cellStyle name="Note 2 3 6 2 3" xfId="1907"/>
    <cellStyle name="Note 2 3 6 3" xfId="1339"/>
    <cellStyle name="Note 2 3 6 3 2" xfId="1955"/>
    <cellStyle name="Note 2 3 6 4" xfId="1387"/>
    <cellStyle name="Note 2 3 6 5" xfId="1707"/>
    <cellStyle name="Note 2 3 6 6" xfId="1754"/>
    <cellStyle name="Note 2 3 6 7" xfId="1801"/>
    <cellStyle name="Note 2 3 6 8" xfId="1853"/>
    <cellStyle name="Note 2 3 7" xfId="714"/>
    <cellStyle name="Note 2 3 7 2" xfId="715"/>
    <cellStyle name="Note 2 3 7 2 2" xfId="1615"/>
    <cellStyle name="Note 2 3 7 2 3" xfId="1895"/>
    <cellStyle name="Note 2 3 7 3" xfId="1327"/>
    <cellStyle name="Note 2 3 7 3 2" xfId="1943"/>
    <cellStyle name="Note 2 3 7 4" xfId="1375"/>
    <cellStyle name="Note 2 3 7 5" xfId="1695"/>
    <cellStyle name="Note 2 3 7 6" xfId="1742"/>
    <cellStyle name="Note 2 3 7 7" xfId="1789"/>
    <cellStyle name="Note 2 3 7 8" xfId="1841"/>
    <cellStyle name="Note 2 3 8" xfId="716"/>
    <cellStyle name="Note 2 3 8 2" xfId="717"/>
    <cellStyle name="Note 2 3 8 2 2" xfId="1634"/>
    <cellStyle name="Note 2 3 8 2 3" xfId="1914"/>
    <cellStyle name="Note 2 3 8 3" xfId="1346"/>
    <cellStyle name="Note 2 3 8 3 2" xfId="1962"/>
    <cellStyle name="Note 2 3 8 4" xfId="1394"/>
    <cellStyle name="Note 2 3 8 5" xfId="1714"/>
    <cellStyle name="Note 2 3 8 6" xfId="1761"/>
    <cellStyle name="Note 2 3 8 7" xfId="1808"/>
    <cellStyle name="Note 2 3 8 8" xfId="1860"/>
    <cellStyle name="Note 2 3 9" xfId="718"/>
    <cellStyle name="Note 2 3 9 2" xfId="719"/>
    <cellStyle name="Note 2 3 9 2 2" xfId="1608"/>
    <cellStyle name="Note 2 3 9 2 3" xfId="1888"/>
    <cellStyle name="Note 2 3 9 3" xfId="1320"/>
    <cellStyle name="Note 2 3 9 3 2" xfId="1936"/>
    <cellStyle name="Note 2 3 9 4" xfId="1368"/>
    <cellStyle name="Note 2 3 9 5" xfId="1688"/>
    <cellStyle name="Note 2 3 9 6" xfId="1735"/>
    <cellStyle name="Note 2 3 9 7" xfId="1782"/>
    <cellStyle name="Note 2 3 9 8" xfId="1834"/>
    <cellStyle name="Note 2 4" xfId="164"/>
    <cellStyle name="Note 2 4 10" xfId="720"/>
    <cellStyle name="Note 2 4 10 2" xfId="721"/>
    <cellStyle name="Note 2 4 11" xfId="722"/>
    <cellStyle name="Note 2 4 11 2" xfId="723"/>
    <cellStyle name="Note 2 4 12" xfId="724"/>
    <cellStyle name="Note 2 4 12 2" xfId="725"/>
    <cellStyle name="Note 2 4 13" xfId="726"/>
    <cellStyle name="Note 2 4 13 2" xfId="727"/>
    <cellStyle name="Note 2 4 14" xfId="728"/>
    <cellStyle name="Note 2 4 14 2" xfId="729"/>
    <cellStyle name="Note 2 4 15" xfId="730"/>
    <cellStyle name="Note 2 4 15 2" xfId="731"/>
    <cellStyle name="Note 2 4 16" xfId="732"/>
    <cellStyle name="Note 2 4 16 2" xfId="733"/>
    <cellStyle name="Note 2 4 17" xfId="734"/>
    <cellStyle name="Note 2 4 17 2" xfId="735"/>
    <cellStyle name="Note 2 4 18" xfId="736"/>
    <cellStyle name="Note 2 4 18 2" xfId="737"/>
    <cellStyle name="Note 2 4 19" xfId="738"/>
    <cellStyle name="Note 2 4 19 2" xfId="739"/>
    <cellStyle name="Note 2 4 2" xfId="740"/>
    <cellStyle name="Note 2 4 2 2" xfId="741"/>
    <cellStyle name="Note 2 4 2 2 2" xfId="1614"/>
    <cellStyle name="Note 2 4 2 2 3" xfId="1894"/>
    <cellStyle name="Note 2 4 2 3" xfId="1326"/>
    <cellStyle name="Note 2 4 2 3 2" xfId="1942"/>
    <cellStyle name="Note 2 4 2 4" xfId="1374"/>
    <cellStyle name="Note 2 4 2 5" xfId="1694"/>
    <cellStyle name="Note 2 4 2 6" xfId="1741"/>
    <cellStyle name="Note 2 4 2 7" xfId="1788"/>
    <cellStyle name="Note 2 4 2 8" xfId="1840"/>
    <cellStyle name="Note 2 4 20" xfId="742"/>
    <cellStyle name="Note 2 4 20 2" xfId="743"/>
    <cellStyle name="Note 2 4 21" xfId="744"/>
    <cellStyle name="Note 2 4 21 2" xfId="745"/>
    <cellStyle name="Note 2 4 22" xfId="746"/>
    <cellStyle name="Note 2 4 22 2" xfId="747"/>
    <cellStyle name="Note 2 4 23" xfId="748"/>
    <cellStyle name="Note 2 4 23 2" xfId="749"/>
    <cellStyle name="Note 2 4 24" xfId="750"/>
    <cellStyle name="Note 2 4 24 2" xfId="751"/>
    <cellStyle name="Note 2 4 25" xfId="752"/>
    <cellStyle name="Note 2 4 25 2" xfId="753"/>
    <cellStyle name="Note 2 4 26" xfId="754"/>
    <cellStyle name="Note 2 4 26 2" xfId="755"/>
    <cellStyle name="Note 2 4 27" xfId="756"/>
    <cellStyle name="Note 2 4 27 2" xfId="757"/>
    <cellStyle name="Note 2 4 28" xfId="758"/>
    <cellStyle name="Note 2 4 28 2" xfId="759"/>
    <cellStyle name="Note 2 4 29" xfId="760"/>
    <cellStyle name="Note 2 4 29 2" xfId="761"/>
    <cellStyle name="Note 2 4 3" xfId="762"/>
    <cellStyle name="Note 2 4 3 2" xfId="763"/>
    <cellStyle name="Note 2 4 3 2 2" xfId="1621"/>
    <cellStyle name="Note 2 4 3 2 3" xfId="1901"/>
    <cellStyle name="Note 2 4 3 3" xfId="1333"/>
    <cellStyle name="Note 2 4 3 3 2" xfId="1949"/>
    <cellStyle name="Note 2 4 3 4" xfId="1381"/>
    <cellStyle name="Note 2 4 3 5" xfId="1701"/>
    <cellStyle name="Note 2 4 3 6" xfId="1748"/>
    <cellStyle name="Note 2 4 3 7" xfId="1795"/>
    <cellStyle name="Note 2 4 3 8" xfId="1847"/>
    <cellStyle name="Note 2 4 30" xfId="764"/>
    <cellStyle name="Note 2 4 30 2" xfId="765"/>
    <cellStyle name="Note 2 4 31" xfId="766"/>
    <cellStyle name="Note 2 4 31 2" xfId="767"/>
    <cellStyle name="Note 2 4 32" xfId="768"/>
    <cellStyle name="Note 2 4 32 2" xfId="769"/>
    <cellStyle name="Note 2 4 33" xfId="770"/>
    <cellStyle name="Note 2 4 33 2" xfId="771"/>
    <cellStyle name="Note 2 4 34" xfId="772"/>
    <cellStyle name="Note 2 4 34 2" xfId="773"/>
    <cellStyle name="Note 2 4 35" xfId="774"/>
    <cellStyle name="Note 2 4 35 2" xfId="775"/>
    <cellStyle name="Note 2 4 36" xfId="776"/>
    <cellStyle name="Note 2 4 36 2" xfId="777"/>
    <cellStyle name="Note 2 4 37" xfId="778"/>
    <cellStyle name="Note 2 4 37 2" xfId="779"/>
    <cellStyle name="Note 2 4 38" xfId="780"/>
    <cellStyle name="Note 2 4 38 2" xfId="781"/>
    <cellStyle name="Note 2 4 39" xfId="782"/>
    <cellStyle name="Note 2 4 39 2" xfId="783"/>
    <cellStyle name="Note 2 4 4" xfId="784"/>
    <cellStyle name="Note 2 4 4 2" xfId="785"/>
    <cellStyle name="Note 2 4 4 2 2" xfId="1616"/>
    <cellStyle name="Note 2 4 4 2 3" xfId="1896"/>
    <cellStyle name="Note 2 4 4 3" xfId="1328"/>
    <cellStyle name="Note 2 4 4 3 2" xfId="1944"/>
    <cellStyle name="Note 2 4 4 4" xfId="1376"/>
    <cellStyle name="Note 2 4 4 5" xfId="1696"/>
    <cellStyle name="Note 2 4 4 6" xfId="1743"/>
    <cellStyle name="Note 2 4 4 7" xfId="1790"/>
    <cellStyle name="Note 2 4 4 8" xfId="1842"/>
    <cellStyle name="Note 2 4 40" xfId="786"/>
    <cellStyle name="Note 2 4 40 2" xfId="787"/>
    <cellStyle name="Note 2 4 41" xfId="788"/>
    <cellStyle name="Note 2 4 41 2" xfId="789"/>
    <cellStyle name="Note 2 4 42" xfId="790"/>
    <cellStyle name="Note 2 4 42 2" xfId="791"/>
    <cellStyle name="Note 2 4 43" xfId="792"/>
    <cellStyle name="Note 2 4 43 2" xfId="793"/>
    <cellStyle name="Note 2 4 44" xfId="794"/>
    <cellStyle name="Note 2 4 44 2" xfId="795"/>
    <cellStyle name="Note 2 4 45" xfId="796"/>
    <cellStyle name="Note 2 4 45 2" xfId="797"/>
    <cellStyle name="Note 2 4 46" xfId="798"/>
    <cellStyle name="Note 2 4 46 2" xfId="799"/>
    <cellStyle name="Note 2 4 47" xfId="800"/>
    <cellStyle name="Note 2 4 47 2" xfId="801"/>
    <cellStyle name="Note 2 4 48" xfId="802"/>
    <cellStyle name="Note 2 4 48 2" xfId="803"/>
    <cellStyle name="Note 2 4 49" xfId="804"/>
    <cellStyle name="Note 2 4 49 2" xfId="805"/>
    <cellStyle name="Note 2 4 5" xfId="806"/>
    <cellStyle name="Note 2 4 5 2" xfId="807"/>
    <cellStyle name="Note 2 4 5 2 2" xfId="1631"/>
    <cellStyle name="Note 2 4 5 2 3" xfId="1911"/>
    <cellStyle name="Note 2 4 5 3" xfId="1343"/>
    <cellStyle name="Note 2 4 5 3 2" xfId="1959"/>
    <cellStyle name="Note 2 4 5 4" xfId="1391"/>
    <cellStyle name="Note 2 4 5 5" xfId="1711"/>
    <cellStyle name="Note 2 4 5 6" xfId="1758"/>
    <cellStyle name="Note 2 4 5 7" xfId="1805"/>
    <cellStyle name="Note 2 4 5 8" xfId="1857"/>
    <cellStyle name="Note 2 4 50" xfId="808"/>
    <cellStyle name="Note 2 4 50 2" xfId="809"/>
    <cellStyle name="Note 2 4 51" xfId="810"/>
    <cellStyle name="Note 2 4 51 2" xfId="811"/>
    <cellStyle name="Note 2 4 52" xfId="812"/>
    <cellStyle name="Note 2 4 52 2" xfId="813"/>
    <cellStyle name="Note 2 4 53" xfId="814"/>
    <cellStyle name="Note 2 4 54" xfId="815"/>
    <cellStyle name="Note 2 4 55" xfId="816"/>
    <cellStyle name="Note 2 4 56" xfId="817"/>
    <cellStyle name="Note 2 4 57" xfId="818"/>
    <cellStyle name="Note 2 4 58" xfId="1308"/>
    <cellStyle name="Note 2 4 59" xfId="1826"/>
    <cellStyle name="Note 2 4 6" xfId="819"/>
    <cellStyle name="Note 2 4 6 2" xfId="820"/>
    <cellStyle name="Note 2 4 6 2 2" xfId="1648"/>
    <cellStyle name="Note 2 4 6 2 3" xfId="1928"/>
    <cellStyle name="Note 2 4 6 3" xfId="1360"/>
    <cellStyle name="Note 2 4 6 3 2" xfId="1976"/>
    <cellStyle name="Note 2 4 6 4" xfId="1408"/>
    <cellStyle name="Note 2 4 6 5" xfId="1728"/>
    <cellStyle name="Note 2 4 6 6" xfId="1775"/>
    <cellStyle name="Note 2 4 6 7" xfId="1822"/>
    <cellStyle name="Note 2 4 6 8" xfId="1874"/>
    <cellStyle name="Note 2 4 7" xfId="821"/>
    <cellStyle name="Note 2 4 7 2" xfId="822"/>
    <cellStyle name="Note 2 4 7 2 2" xfId="1625"/>
    <cellStyle name="Note 2 4 7 2 3" xfId="1905"/>
    <cellStyle name="Note 2 4 7 3" xfId="1337"/>
    <cellStyle name="Note 2 4 7 3 2" xfId="1953"/>
    <cellStyle name="Note 2 4 7 4" xfId="1385"/>
    <cellStyle name="Note 2 4 7 5" xfId="1705"/>
    <cellStyle name="Note 2 4 7 6" xfId="1752"/>
    <cellStyle name="Note 2 4 7 7" xfId="1799"/>
    <cellStyle name="Note 2 4 7 8" xfId="1851"/>
    <cellStyle name="Note 2 4 8" xfId="823"/>
    <cellStyle name="Note 2 4 8 2" xfId="824"/>
    <cellStyle name="Note 2 4 8 2 2" xfId="1611"/>
    <cellStyle name="Note 2 4 8 2 3" xfId="1891"/>
    <cellStyle name="Note 2 4 8 3" xfId="1323"/>
    <cellStyle name="Note 2 4 8 3 2" xfId="1939"/>
    <cellStyle name="Note 2 4 8 4" xfId="1371"/>
    <cellStyle name="Note 2 4 8 5" xfId="1691"/>
    <cellStyle name="Note 2 4 8 6" xfId="1738"/>
    <cellStyle name="Note 2 4 8 7" xfId="1785"/>
    <cellStyle name="Note 2 4 8 8" xfId="1837"/>
    <cellStyle name="Note 2 4 9" xfId="825"/>
    <cellStyle name="Note 2 4 9 2" xfId="826"/>
    <cellStyle name="Note 2 4 9 3" xfId="1600"/>
    <cellStyle name="Note 2 4 9 4" xfId="1880"/>
    <cellStyle name="Note 2 5" xfId="827"/>
    <cellStyle name="Note 2 5 2" xfId="828"/>
    <cellStyle name="Note 2 5 2 2" xfId="1605"/>
    <cellStyle name="Note 2 5 2 3" xfId="1885"/>
    <cellStyle name="Note 2 5 3" xfId="1317"/>
    <cellStyle name="Note 2 5 3 2" xfId="1933"/>
    <cellStyle name="Note 2 5 4" xfId="1365"/>
    <cellStyle name="Note 2 5 5" xfId="1684"/>
    <cellStyle name="Note 2 5 6" xfId="1732"/>
    <cellStyle name="Note 2 5 7" xfId="1779"/>
    <cellStyle name="Note 2 5 8" xfId="1831"/>
    <cellStyle name="Note 2 6" xfId="829"/>
    <cellStyle name="Note 2 6 2" xfId="830"/>
    <cellStyle name="Note 2 6 2 2" xfId="1659"/>
    <cellStyle name="Note 2 6 3" xfId="1666"/>
    <cellStyle name="Note 2 7" xfId="831"/>
    <cellStyle name="Note 2 7 2" xfId="832"/>
    <cellStyle name="Note 2 7 2 2" xfId="1679"/>
    <cellStyle name="Note 2 7 3" xfId="1440"/>
    <cellStyle name="Note 2 8" xfId="833"/>
    <cellStyle name="Note 2 8 2" xfId="1416"/>
    <cellStyle name="Note 2 8 3" xfId="1677"/>
    <cellStyle name="Note 2 9" xfId="1428"/>
    <cellStyle name="Note 2 9 2" xfId="1422"/>
    <cellStyle name="Note 3" xfId="165"/>
    <cellStyle name="Note 3 2" xfId="1516"/>
    <cellStyle name="Note 3 3" xfId="1585"/>
    <cellStyle name="Note 4" xfId="1463"/>
    <cellStyle name="Note 4 2" xfId="1531"/>
    <cellStyle name="Output" xfId="1275" builtinId="21" customBuiltin="1"/>
    <cellStyle name="Output 2" xfId="166"/>
    <cellStyle name="Output 2 10" xfId="834"/>
    <cellStyle name="Output 2 10 2" xfId="835"/>
    <cellStyle name="Output 2 10 3" xfId="1413"/>
    <cellStyle name="Output 2 11" xfId="836"/>
    <cellStyle name="Output 2 11 2" xfId="837"/>
    <cellStyle name="Output 2 12" xfId="838"/>
    <cellStyle name="Output 2 12 2" xfId="839"/>
    <cellStyle name="Output 2 13" xfId="840"/>
    <cellStyle name="Output 2 13 2" xfId="841"/>
    <cellStyle name="Output 2 14" xfId="842"/>
    <cellStyle name="Output 2 14 2" xfId="843"/>
    <cellStyle name="Output 2 15" xfId="844"/>
    <cellStyle name="Output 2 15 2" xfId="845"/>
    <cellStyle name="Output 2 16" xfId="846"/>
    <cellStyle name="Output 2 16 2" xfId="847"/>
    <cellStyle name="Output 2 17" xfId="848"/>
    <cellStyle name="Output 2 17 2" xfId="849"/>
    <cellStyle name="Output 2 18" xfId="850"/>
    <cellStyle name="Output 2 18 2" xfId="851"/>
    <cellStyle name="Output 2 19" xfId="852"/>
    <cellStyle name="Output 2 19 2" xfId="853"/>
    <cellStyle name="Output 2 2" xfId="167"/>
    <cellStyle name="Output 2 2 10" xfId="854"/>
    <cellStyle name="Output 2 2 10 2" xfId="855"/>
    <cellStyle name="Output 2 2 11" xfId="856"/>
    <cellStyle name="Output 2 2 11 2" xfId="857"/>
    <cellStyle name="Output 2 2 12" xfId="858"/>
    <cellStyle name="Output 2 2 12 2" xfId="859"/>
    <cellStyle name="Output 2 2 13" xfId="860"/>
    <cellStyle name="Output 2 2 13 2" xfId="861"/>
    <cellStyle name="Output 2 2 14" xfId="862"/>
    <cellStyle name="Output 2 2 14 2" xfId="863"/>
    <cellStyle name="Output 2 2 15" xfId="864"/>
    <cellStyle name="Output 2 2 15 2" xfId="865"/>
    <cellStyle name="Output 2 2 16" xfId="866"/>
    <cellStyle name="Output 2 2 16 2" xfId="867"/>
    <cellStyle name="Output 2 2 17" xfId="868"/>
    <cellStyle name="Output 2 2 17 2" xfId="869"/>
    <cellStyle name="Output 2 2 18" xfId="870"/>
    <cellStyle name="Output 2 2 18 2" xfId="871"/>
    <cellStyle name="Output 2 2 19" xfId="872"/>
    <cellStyle name="Output 2 2 19 2" xfId="873"/>
    <cellStyle name="Output 2 2 2" xfId="874"/>
    <cellStyle name="Output 2 2 2 2" xfId="875"/>
    <cellStyle name="Output 2 2 2 2 2" xfId="1639"/>
    <cellStyle name="Output 2 2 2 2 3" xfId="1919"/>
    <cellStyle name="Output 2 2 2 3" xfId="1351"/>
    <cellStyle name="Output 2 2 2 3 2" xfId="1967"/>
    <cellStyle name="Output 2 2 2 4" xfId="1399"/>
    <cellStyle name="Output 2 2 2 5" xfId="1719"/>
    <cellStyle name="Output 2 2 2 6" xfId="1766"/>
    <cellStyle name="Output 2 2 2 7" xfId="1813"/>
    <cellStyle name="Output 2 2 2 8" xfId="1865"/>
    <cellStyle name="Output 2 2 20" xfId="876"/>
    <cellStyle name="Output 2 2 20 2" xfId="877"/>
    <cellStyle name="Output 2 2 21" xfId="878"/>
    <cellStyle name="Output 2 2 21 2" xfId="879"/>
    <cellStyle name="Output 2 2 22" xfId="880"/>
    <cellStyle name="Output 2 2 22 2" xfId="881"/>
    <cellStyle name="Output 2 2 23" xfId="882"/>
    <cellStyle name="Output 2 2 23 2" xfId="883"/>
    <cellStyle name="Output 2 2 24" xfId="884"/>
    <cellStyle name="Output 2 2 24 2" xfId="885"/>
    <cellStyle name="Output 2 2 25" xfId="886"/>
    <cellStyle name="Output 2 2 25 2" xfId="887"/>
    <cellStyle name="Output 2 2 26" xfId="888"/>
    <cellStyle name="Output 2 2 26 2" xfId="889"/>
    <cellStyle name="Output 2 2 27" xfId="890"/>
    <cellStyle name="Output 2 2 27 2" xfId="891"/>
    <cellStyle name="Output 2 2 28" xfId="892"/>
    <cellStyle name="Output 2 2 28 2" xfId="893"/>
    <cellStyle name="Output 2 2 29" xfId="894"/>
    <cellStyle name="Output 2 2 29 2" xfId="895"/>
    <cellStyle name="Output 2 2 3" xfId="896"/>
    <cellStyle name="Output 2 2 3 2" xfId="897"/>
    <cellStyle name="Output 2 2 3 2 2" xfId="1626"/>
    <cellStyle name="Output 2 2 3 2 3" xfId="1906"/>
    <cellStyle name="Output 2 2 3 3" xfId="1338"/>
    <cellStyle name="Output 2 2 3 3 2" xfId="1954"/>
    <cellStyle name="Output 2 2 3 4" xfId="1386"/>
    <cellStyle name="Output 2 2 3 5" xfId="1706"/>
    <cellStyle name="Output 2 2 3 6" xfId="1753"/>
    <cellStyle name="Output 2 2 3 7" xfId="1800"/>
    <cellStyle name="Output 2 2 3 8" xfId="1852"/>
    <cellStyle name="Output 2 2 30" xfId="898"/>
    <cellStyle name="Output 2 2 30 2" xfId="899"/>
    <cellStyle name="Output 2 2 31" xfId="900"/>
    <cellStyle name="Output 2 2 31 2" xfId="901"/>
    <cellStyle name="Output 2 2 32" xfId="902"/>
    <cellStyle name="Output 2 2 32 2" xfId="903"/>
    <cellStyle name="Output 2 2 33" xfId="904"/>
    <cellStyle name="Output 2 2 33 2" xfId="905"/>
    <cellStyle name="Output 2 2 34" xfId="906"/>
    <cellStyle name="Output 2 2 34 2" xfId="907"/>
    <cellStyle name="Output 2 2 35" xfId="908"/>
    <cellStyle name="Output 2 2 35 2" xfId="909"/>
    <cellStyle name="Output 2 2 36" xfId="910"/>
    <cellStyle name="Output 2 2 36 2" xfId="911"/>
    <cellStyle name="Output 2 2 37" xfId="912"/>
    <cellStyle name="Output 2 2 37 2" xfId="913"/>
    <cellStyle name="Output 2 2 38" xfId="914"/>
    <cellStyle name="Output 2 2 38 2" xfId="915"/>
    <cellStyle name="Output 2 2 39" xfId="916"/>
    <cellStyle name="Output 2 2 39 2" xfId="917"/>
    <cellStyle name="Output 2 2 4" xfId="918"/>
    <cellStyle name="Output 2 2 4 2" xfId="919"/>
    <cellStyle name="Output 2 2 4 2 2" xfId="1620"/>
    <cellStyle name="Output 2 2 4 2 3" xfId="1900"/>
    <cellStyle name="Output 2 2 4 3" xfId="1332"/>
    <cellStyle name="Output 2 2 4 3 2" xfId="1948"/>
    <cellStyle name="Output 2 2 4 4" xfId="1380"/>
    <cellStyle name="Output 2 2 4 5" xfId="1700"/>
    <cellStyle name="Output 2 2 4 6" xfId="1747"/>
    <cellStyle name="Output 2 2 4 7" xfId="1794"/>
    <cellStyle name="Output 2 2 4 8" xfId="1846"/>
    <cellStyle name="Output 2 2 40" xfId="920"/>
    <cellStyle name="Output 2 2 40 2" xfId="921"/>
    <cellStyle name="Output 2 2 41" xfId="922"/>
    <cellStyle name="Output 2 2 41 2" xfId="923"/>
    <cellStyle name="Output 2 2 42" xfId="924"/>
    <cellStyle name="Output 2 2 42 2" xfId="925"/>
    <cellStyle name="Output 2 2 43" xfId="926"/>
    <cellStyle name="Output 2 2 43 2" xfId="927"/>
    <cellStyle name="Output 2 2 44" xfId="928"/>
    <cellStyle name="Output 2 2 44 2" xfId="929"/>
    <cellStyle name="Output 2 2 45" xfId="930"/>
    <cellStyle name="Output 2 2 45 2" xfId="931"/>
    <cellStyle name="Output 2 2 46" xfId="932"/>
    <cellStyle name="Output 2 2 46 2" xfId="933"/>
    <cellStyle name="Output 2 2 47" xfId="934"/>
    <cellStyle name="Output 2 2 47 2" xfId="935"/>
    <cellStyle name="Output 2 2 48" xfId="936"/>
    <cellStyle name="Output 2 2 48 2" xfId="937"/>
    <cellStyle name="Output 2 2 49" xfId="938"/>
    <cellStyle name="Output 2 2 49 2" xfId="939"/>
    <cellStyle name="Output 2 2 5" xfId="940"/>
    <cellStyle name="Output 2 2 5 2" xfId="941"/>
    <cellStyle name="Output 2 2 5 2 2" xfId="1636"/>
    <cellStyle name="Output 2 2 5 2 3" xfId="1916"/>
    <cellStyle name="Output 2 2 5 3" xfId="1348"/>
    <cellStyle name="Output 2 2 5 3 2" xfId="1964"/>
    <cellStyle name="Output 2 2 5 4" xfId="1396"/>
    <cellStyle name="Output 2 2 5 5" xfId="1716"/>
    <cellStyle name="Output 2 2 5 6" xfId="1763"/>
    <cellStyle name="Output 2 2 5 7" xfId="1810"/>
    <cellStyle name="Output 2 2 5 8" xfId="1862"/>
    <cellStyle name="Output 2 2 50" xfId="942"/>
    <cellStyle name="Output 2 2 50 2" xfId="943"/>
    <cellStyle name="Output 2 2 51" xfId="944"/>
    <cellStyle name="Output 2 2 51 2" xfId="945"/>
    <cellStyle name="Output 2 2 52" xfId="946"/>
    <cellStyle name="Output 2 2 52 2" xfId="947"/>
    <cellStyle name="Output 2 2 53" xfId="948"/>
    <cellStyle name="Output 2 2 54" xfId="949"/>
    <cellStyle name="Output 2 2 55" xfId="950"/>
    <cellStyle name="Output 2 2 56" xfId="951"/>
    <cellStyle name="Output 2 2 57" xfId="952"/>
    <cellStyle name="Output 2 2 58" xfId="1825"/>
    <cellStyle name="Output 2 2 6" xfId="953"/>
    <cellStyle name="Output 2 2 6 2" xfId="954"/>
    <cellStyle name="Output 2 2 6 2 2" xfId="1647"/>
    <cellStyle name="Output 2 2 6 2 3" xfId="1927"/>
    <cellStyle name="Output 2 2 6 3" xfId="1359"/>
    <cellStyle name="Output 2 2 6 3 2" xfId="1975"/>
    <cellStyle name="Output 2 2 6 4" xfId="1407"/>
    <cellStyle name="Output 2 2 6 5" xfId="1727"/>
    <cellStyle name="Output 2 2 6 6" xfId="1774"/>
    <cellStyle name="Output 2 2 6 7" xfId="1821"/>
    <cellStyle name="Output 2 2 6 8" xfId="1873"/>
    <cellStyle name="Output 2 2 7" xfId="955"/>
    <cellStyle name="Output 2 2 7 2" xfId="956"/>
    <cellStyle name="Output 2 2 7 2 2" xfId="1630"/>
    <cellStyle name="Output 2 2 7 2 3" xfId="1910"/>
    <cellStyle name="Output 2 2 7 3" xfId="1342"/>
    <cellStyle name="Output 2 2 7 3 2" xfId="1958"/>
    <cellStyle name="Output 2 2 7 4" xfId="1390"/>
    <cellStyle name="Output 2 2 7 5" xfId="1710"/>
    <cellStyle name="Output 2 2 7 6" xfId="1757"/>
    <cellStyle name="Output 2 2 7 7" xfId="1804"/>
    <cellStyle name="Output 2 2 7 8" xfId="1856"/>
    <cellStyle name="Output 2 2 8" xfId="957"/>
    <cellStyle name="Output 2 2 8 2" xfId="958"/>
    <cellStyle name="Output 2 2 8 2 2" xfId="1610"/>
    <cellStyle name="Output 2 2 8 2 3" xfId="1890"/>
    <cellStyle name="Output 2 2 8 3" xfId="1322"/>
    <cellStyle name="Output 2 2 8 3 2" xfId="1938"/>
    <cellStyle name="Output 2 2 8 4" xfId="1370"/>
    <cellStyle name="Output 2 2 8 5" xfId="1690"/>
    <cellStyle name="Output 2 2 8 6" xfId="1737"/>
    <cellStyle name="Output 2 2 8 7" xfId="1784"/>
    <cellStyle name="Output 2 2 8 8" xfId="1836"/>
    <cellStyle name="Output 2 2 9" xfId="959"/>
    <cellStyle name="Output 2 2 9 2" xfId="960"/>
    <cellStyle name="Output 2 2 9 3" xfId="1599"/>
    <cellStyle name="Output 2 2 9 4" xfId="1879"/>
    <cellStyle name="Output 2 20" xfId="961"/>
    <cellStyle name="Output 2 20 2" xfId="962"/>
    <cellStyle name="Output 2 21" xfId="963"/>
    <cellStyle name="Output 2 21 2" xfId="964"/>
    <cellStyle name="Output 2 22" xfId="965"/>
    <cellStyle name="Output 2 22 2" xfId="966"/>
    <cellStyle name="Output 2 23" xfId="967"/>
    <cellStyle name="Output 2 23 2" xfId="968"/>
    <cellStyle name="Output 2 24" xfId="969"/>
    <cellStyle name="Output 2 24 2" xfId="970"/>
    <cellStyle name="Output 2 25" xfId="971"/>
    <cellStyle name="Output 2 25 2" xfId="972"/>
    <cellStyle name="Output 2 26" xfId="973"/>
    <cellStyle name="Output 2 26 2" xfId="974"/>
    <cellStyle name="Output 2 27" xfId="975"/>
    <cellStyle name="Output 2 27 2" xfId="976"/>
    <cellStyle name="Output 2 28" xfId="977"/>
    <cellStyle name="Output 2 28 2" xfId="978"/>
    <cellStyle name="Output 2 29" xfId="979"/>
    <cellStyle name="Output 2 29 2" xfId="980"/>
    <cellStyle name="Output 2 3" xfId="981"/>
    <cellStyle name="Output 2 3 2" xfId="982"/>
    <cellStyle name="Output 2 3 2 2" xfId="1606"/>
    <cellStyle name="Output 2 3 2 3" xfId="1886"/>
    <cellStyle name="Output 2 3 3" xfId="1318"/>
    <cellStyle name="Output 2 3 3 2" xfId="1934"/>
    <cellStyle name="Output 2 3 4" xfId="1366"/>
    <cellStyle name="Output 2 3 5" xfId="1685"/>
    <cellStyle name="Output 2 3 6" xfId="1733"/>
    <cellStyle name="Output 2 3 7" xfId="1780"/>
    <cellStyle name="Output 2 3 8" xfId="1832"/>
    <cellStyle name="Output 2 30" xfId="983"/>
    <cellStyle name="Output 2 30 2" xfId="984"/>
    <cellStyle name="Output 2 31" xfId="985"/>
    <cellStyle name="Output 2 31 2" xfId="986"/>
    <cellStyle name="Output 2 32" xfId="987"/>
    <cellStyle name="Output 2 32 2" xfId="988"/>
    <cellStyle name="Output 2 33" xfId="989"/>
    <cellStyle name="Output 2 33 2" xfId="990"/>
    <cellStyle name="Output 2 34" xfId="991"/>
    <cellStyle name="Output 2 34 2" xfId="992"/>
    <cellStyle name="Output 2 35" xfId="993"/>
    <cellStyle name="Output 2 35 2" xfId="994"/>
    <cellStyle name="Output 2 36" xfId="995"/>
    <cellStyle name="Output 2 36 2" xfId="996"/>
    <cellStyle name="Output 2 37" xfId="997"/>
    <cellStyle name="Output 2 37 2" xfId="998"/>
    <cellStyle name="Output 2 38" xfId="999"/>
    <cellStyle name="Output 2 38 2" xfId="1000"/>
    <cellStyle name="Output 2 39" xfId="1001"/>
    <cellStyle name="Output 2 39 2" xfId="1002"/>
    <cellStyle name="Output 2 4" xfId="1003"/>
    <cellStyle name="Output 2 4 2" xfId="1004"/>
    <cellStyle name="Output 2 4 2 2" xfId="1425"/>
    <cellStyle name="Output 2 4 3" xfId="1431"/>
    <cellStyle name="Output 2 40" xfId="1005"/>
    <cellStyle name="Output 2 40 2" xfId="1006"/>
    <cellStyle name="Output 2 41" xfId="1007"/>
    <cellStyle name="Output 2 41 2" xfId="1008"/>
    <cellStyle name="Output 2 42" xfId="1009"/>
    <cellStyle name="Output 2 42 2" xfId="1010"/>
    <cellStyle name="Output 2 43" xfId="1011"/>
    <cellStyle name="Output 2 43 2" xfId="1012"/>
    <cellStyle name="Output 2 44" xfId="1013"/>
    <cellStyle name="Output 2 44 2" xfId="1014"/>
    <cellStyle name="Output 2 45" xfId="1015"/>
    <cellStyle name="Output 2 45 2" xfId="1016"/>
    <cellStyle name="Output 2 46" xfId="1017"/>
    <cellStyle name="Output 2 46 2" xfId="1018"/>
    <cellStyle name="Output 2 47" xfId="1019"/>
    <cellStyle name="Output 2 47 2" xfId="1020"/>
    <cellStyle name="Output 2 48" xfId="1021"/>
    <cellStyle name="Output 2 48 2" xfId="1022"/>
    <cellStyle name="Output 2 49" xfId="1023"/>
    <cellStyle name="Output 2 49 2" xfId="1024"/>
    <cellStyle name="Output 2 5" xfId="1025"/>
    <cellStyle name="Output 2 5 2" xfId="1026"/>
    <cellStyle name="Output 2 5 2 2" xfId="1415"/>
    <cellStyle name="Output 2 5 3" xfId="1652"/>
    <cellStyle name="Output 2 50" xfId="1027"/>
    <cellStyle name="Output 2 50 2" xfId="1028"/>
    <cellStyle name="Output 2 51" xfId="1029"/>
    <cellStyle name="Output 2 51 2" xfId="1030"/>
    <cellStyle name="Output 2 52" xfId="1031"/>
    <cellStyle name="Output 2 52 2" xfId="1032"/>
    <cellStyle name="Output 2 53" xfId="1033"/>
    <cellStyle name="Output 2 53 2" xfId="1034"/>
    <cellStyle name="Output 2 54" xfId="1035"/>
    <cellStyle name="Output 2 55" xfId="1036"/>
    <cellStyle name="Output 2 56" xfId="1037"/>
    <cellStyle name="Output 2 57" xfId="1038"/>
    <cellStyle name="Output 2 58" xfId="1039"/>
    <cellStyle name="Output 2 59" xfId="1306"/>
    <cellStyle name="Output 2 6" xfId="1040"/>
    <cellStyle name="Output 2 6 2" xfId="1041"/>
    <cellStyle name="Output 2 6 2 2" xfId="1443"/>
    <cellStyle name="Output 2 6 3" xfId="1418"/>
    <cellStyle name="Output 2 7" xfId="1042"/>
    <cellStyle name="Output 2 7 2" xfId="1043"/>
    <cellStyle name="Output 2 7 2 2" xfId="1424"/>
    <cellStyle name="Output 2 7 3" xfId="1450"/>
    <cellStyle name="Output 2 8" xfId="1044"/>
    <cellStyle name="Output 2 8 2" xfId="1045"/>
    <cellStyle name="Output 2 8 2 2" xfId="1445"/>
    <cellStyle name="Output 2 8 3" xfId="1681"/>
    <cellStyle name="Output 2 9" xfId="1046"/>
    <cellStyle name="Output 2 9 2" xfId="1047"/>
    <cellStyle name="Output 2 9 3" xfId="1657"/>
    <cellStyle name="Percent 2" xfId="168"/>
    <cellStyle name="Percent 2 2" xfId="1048"/>
    <cellStyle name="Percent 2 3" xfId="1049"/>
    <cellStyle name="Percent 3" xfId="1448"/>
    <cellStyle name="Percent 3 2" xfId="1493"/>
    <cellStyle name="Percent 4" xfId="1549"/>
    <cellStyle name="Percent 5" xfId="1411"/>
    <cellStyle name="Title" xfId="1266" builtinId="15" customBuiltin="1"/>
    <cellStyle name="Title 2" xfId="169"/>
    <cellStyle name="Total" xfId="1281" builtinId="25" customBuiltin="1"/>
    <cellStyle name="Total 2" xfId="170"/>
    <cellStyle name="Total 2 10" xfId="1050"/>
    <cellStyle name="Total 2 10 2" xfId="1051"/>
    <cellStyle name="Total 2 10 3" xfId="1446"/>
    <cellStyle name="Total 2 11" xfId="1052"/>
    <cellStyle name="Total 2 11 2" xfId="1053"/>
    <cellStyle name="Total 2 11 3" xfId="1458"/>
    <cellStyle name="Total 2 12" xfId="1054"/>
    <cellStyle name="Total 2 12 2" xfId="1055"/>
    <cellStyle name="Total 2 13" xfId="1056"/>
    <cellStyle name="Total 2 13 2" xfId="1057"/>
    <cellStyle name="Total 2 14" xfId="1058"/>
    <cellStyle name="Total 2 14 2" xfId="1059"/>
    <cellStyle name="Total 2 15" xfId="1060"/>
    <cellStyle name="Total 2 15 2" xfId="1061"/>
    <cellStyle name="Total 2 16" xfId="1062"/>
    <cellStyle name="Total 2 16 2" xfId="1063"/>
    <cellStyle name="Total 2 17" xfId="1064"/>
    <cellStyle name="Total 2 17 2" xfId="1065"/>
    <cellStyle name="Total 2 18" xfId="1066"/>
    <cellStyle name="Total 2 18 2" xfId="1067"/>
    <cellStyle name="Total 2 19" xfId="1068"/>
    <cellStyle name="Total 2 19 2" xfId="1069"/>
    <cellStyle name="Total 2 2" xfId="171"/>
    <cellStyle name="Total 2 2 10" xfId="1070"/>
    <cellStyle name="Total 2 2 10 2" xfId="1071"/>
    <cellStyle name="Total 2 2 11" xfId="1072"/>
    <cellStyle name="Total 2 2 11 2" xfId="1073"/>
    <cellStyle name="Total 2 2 12" xfId="1074"/>
    <cellStyle name="Total 2 2 12 2" xfId="1075"/>
    <cellStyle name="Total 2 2 13" xfId="1076"/>
    <cellStyle name="Total 2 2 13 2" xfId="1077"/>
    <cellStyle name="Total 2 2 14" xfId="1078"/>
    <cellStyle name="Total 2 2 14 2" xfId="1079"/>
    <cellStyle name="Total 2 2 15" xfId="1080"/>
    <cellStyle name="Total 2 2 15 2" xfId="1081"/>
    <cellStyle name="Total 2 2 16" xfId="1082"/>
    <cellStyle name="Total 2 2 16 2" xfId="1083"/>
    <cellStyle name="Total 2 2 17" xfId="1084"/>
    <cellStyle name="Total 2 2 17 2" xfId="1085"/>
    <cellStyle name="Total 2 2 18" xfId="1086"/>
    <cellStyle name="Total 2 2 18 2" xfId="1087"/>
    <cellStyle name="Total 2 2 19" xfId="1088"/>
    <cellStyle name="Total 2 2 19 2" xfId="1089"/>
    <cellStyle name="Total 2 2 2" xfId="1090"/>
    <cellStyle name="Total 2 2 2 2" xfId="1091"/>
    <cellStyle name="Total 2 2 2 2 2" xfId="1641"/>
    <cellStyle name="Total 2 2 2 2 3" xfId="1921"/>
    <cellStyle name="Total 2 2 2 3" xfId="1353"/>
    <cellStyle name="Total 2 2 2 3 2" xfId="1969"/>
    <cellStyle name="Total 2 2 2 4" xfId="1401"/>
    <cellStyle name="Total 2 2 2 5" xfId="1721"/>
    <cellStyle name="Total 2 2 2 6" xfId="1768"/>
    <cellStyle name="Total 2 2 2 7" xfId="1815"/>
    <cellStyle name="Total 2 2 2 8" xfId="1867"/>
    <cellStyle name="Total 2 2 20" xfId="1092"/>
    <cellStyle name="Total 2 2 20 2" xfId="1093"/>
    <cellStyle name="Total 2 2 21" xfId="1094"/>
    <cellStyle name="Total 2 2 21 2" xfId="1095"/>
    <cellStyle name="Total 2 2 22" xfId="1096"/>
    <cellStyle name="Total 2 2 22 2" xfId="1097"/>
    <cellStyle name="Total 2 2 23" xfId="1098"/>
    <cellStyle name="Total 2 2 23 2" xfId="1099"/>
    <cellStyle name="Total 2 2 24" xfId="1100"/>
    <cellStyle name="Total 2 2 24 2" xfId="1101"/>
    <cellStyle name="Total 2 2 25" xfId="1102"/>
    <cellStyle name="Total 2 2 25 2" xfId="1103"/>
    <cellStyle name="Total 2 2 26" xfId="1104"/>
    <cellStyle name="Total 2 2 26 2" xfId="1105"/>
    <cellStyle name="Total 2 2 27" xfId="1106"/>
    <cellStyle name="Total 2 2 27 2" xfId="1107"/>
    <cellStyle name="Total 2 2 28" xfId="1108"/>
    <cellStyle name="Total 2 2 28 2" xfId="1109"/>
    <cellStyle name="Total 2 2 29" xfId="1110"/>
    <cellStyle name="Total 2 2 29 2" xfId="1111"/>
    <cellStyle name="Total 2 2 3" xfId="1112"/>
    <cellStyle name="Total 2 2 3 2" xfId="1113"/>
    <cellStyle name="Total 2 2 3 2 2" xfId="1635"/>
    <cellStyle name="Total 2 2 3 2 3" xfId="1915"/>
    <cellStyle name="Total 2 2 3 3" xfId="1347"/>
    <cellStyle name="Total 2 2 3 3 2" xfId="1963"/>
    <cellStyle name="Total 2 2 3 4" xfId="1395"/>
    <cellStyle name="Total 2 2 3 5" xfId="1715"/>
    <cellStyle name="Total 2 2 3 6" xfId="1762"/>
    <cellStyle name="Total 2 2 3 7" xfId="1809"/>
    <cellStyle name="Total 2 2 3 8" xfId="1861"/>
    <cellStyle name="Total 2 2 30" xfId="1114"/>
    <cellStyle name="Total 2 2 30 2" xfId="1115"/>
    <cellStyle name="Total 2 2 31" xfId="1116"/>
    <cellStyle name="Total 2 2 31 2" xfId="1117"/>
    <cellStyle name="Total 2 2 32" xfId="1118"/>
    <cellStyle name="Total 2 2 32 2" xfId="1119"/>
    <cellStyle name="Total 2 2 33" xfId="1120"/>
    <cellStyle name="Total 2 2 33 2" xfId="1121"/>
    <cellStyle name="Total 2 2 34" xfId="1122"/>
    <cellStyle name="Total 2 2 34 2" xfId="1123"/>
    <cellStyle name="Total 2 2 35" xfId="1124"/>
    <cellStyle name="Total 2 2 35 2" xfId="1125"/>
    <cellStyle name="Total 2 2 36" xfId="1126"/>
    <cellStyle name="Total 2 2 36 2" xfId="1127"/>
    <cellStyle name="Total 2 2 37" xfId="1128"/>
    <cellStyle name="Total 2 2 37 2" xfId="1129"/>
    <cellStyle name="Total 2 2 38" xfId="1130"/>
    <cellStyle name="Total 2 2 38 2" xfId="1131"/>
    <cellStyle name="Total 2 2 39" xfId="1132"/>
    <cellStyle name="Total 2 2 39 2" xfId="1133"/>
    <cellStyle name="Total 2 2 4" xfId="1134"/>
    <cellStyle name="Total 2 2 4 2" xfId="1135"/>
    <cellStyle name="Total 2 2 4 2 2" xfId="1644"/>
    <cellStyle name="Total 2 2 4 2 3" xfId="1924"/>
    <cellStyle name="Total 2 2 4 3" xfId="1356"/>
    <cellStyle name="Total 2 2 4 3 2" xfId="1972"/>
    <cellStyle name="Total 2 2 4 4" xfId="1404"/>
    <cellStyle name="Total 2 2 4 5" xfId="1724"/>
    <cellStyle name="Total 2 2 4 6" xfId="1771"/>
    <cellStyle name="Total 2 2 4 7" xfId="1818"/>
    <cellStyle name="Total 2 2 4 8" xfId="1870"/>
    <cellStyle name="Total 2 2 40" xfId="1136"/>
    <cellStyle name="Total 2 2 40 2" xfId="1137"/>
    <cellStyle name="Total 2 2 41" xfId="1138"/>
    <cellStyle name="Total 2 2 41 2" xfId="1139"/>
    <cellStyle name="Total 2 2 42" xfId="1140"/>
    <cellStyle name="Total 2 2 42 2" xfId="1141"/>
    <cellStyle name="Total 2 2 43" xfId="1142"/>
    <cellStyle name="Total 2 2 43 2" xfId="1143"/>
    <cellStyle name="Total 2 2 44" xfId="1144"/>
    <cellStyle name="Total 2 2 44 2" xfId="1145"/>
    <cellStyle name="Total 2 2 45" xfId="1146"/>
    <cellStyle name="Total 2 2 45 2" xfId="1147"/>
    <cellStyle name="Total 2 2 46" xfId="1148"/>
    <cellStyle name="Total 2 2 46 2" xfId="1149"/>
    <cellStyle name="Total 2 2 47" xfId="1150"/>
    <cellStyle name="Total 2 2 47 2" xfId="1151"/>
    <cellStyle name="Total 2 2 48" xfId="1152"/>
    <cellStyle name="Total 2 2 48 2" xfId="1153"/>
    <cellStyle name="Total 2 2 49" xfId="1154"/>
    <cellStyle name="Total 2 2 49 2" xfId="1155"/>
    <cellStyle name="Total 2 2 5" xfId="1156"/>
    <cellStyle name="Total 2 2 5 2" xfId="1157"/>
    <cellStyle name="Total 2 2 5 2 2" xfId="1618"/>
    <cellStyle name="Total 2 2 5 2 3" xfId="1898"/>
    <cellStyle name="Total 2 2 5 3" xfId="1330"/>
    <cellStyle name="Total 2 2 5 3 2" xfId="1946"/>
    <cellStyle name="Total 2 2 5 4" xfId="1378"/>
    <cellStyle name="Total 2 2 5 5" xfId="1698"/>
    <cellStyle name="Total 2 2 5 6" xfId="1745"/>
    <cellStyle name="Total 2 2 5 7" xfId="1792"/>
    <cellStyle name="Total 2 2 5 8" xfId="1844"/>
    <cellStyle name="Total 2 2 50" xfId="1158"/>
    <cellStyle name="Total 2 2 50 2" xfId="1159"/>
    <cellStyle name="Total 2 2 51" xfId="1160"/>
    <cellStyle name="Total 2 2 51 2" xfId="1161"/>
    <cellStyle name="Total 2 2 52" xfId="1162"/>
    <cellStyle name="Total 2 2 52 2" xfId="1163"/>
    <cellStyle name="Total 2 2 53" xfId="1164"/>
    <cellStyle name="Total 2 2 54" xfId="1165"/>
    <cellStyle name="Total 2 2 55" xfId="1166"/>
    <cellStyle name="Total 2 2 56" xfId="1167"/>
    <cellStyle name="Total 2 2 57" xfId="1168"/>
    <cellStyle name="Total 2 2 58" xfId="1309"/>
    <cellStyle name="Total 2 2 6" xfId="1169"/>
    <cellStyle name="Total 2 2 6 2" xfId="1170"/>
    <cellStyle name="Total 2 2 6 2 2" xfId="1646"/>
    <cellStyle name="Total 2 2 6 2 3" xfId="1926"/>
    <cellStyle name="Total 2 2 6 3" xfId="1358"/>
    <cellStyle name="Total 2 2 6 3 2" xfId="1974"/>
    <cellStyle name="Total 2 2 6 4" xfId="1406"/>
    <cellStyle name="Total 2 2 6 5" xfId="1726"/>
    <cellStyle name="Total 2 2 6 6" xfId="1773"/>
    <cellStyle name="Total 2 2 6 7" xfId="1820"/>
    <cellStyle name="Total 2 2 6 8" xfId="1872"/>
    <cellStyle name="Total 2 2 7" xfId="1171"/>
    <cellStyle name="Total 2 2 7 2" xfId="1172"/>
    <cellStyle name="Total 2 2 7 2 2" xfId="1640"/>
    <cellStyle name="Total 2 2 7 2 3" xfId="1920"/>
    <cellStyle name="Total 2 2 7 3" xfId="1352"/>
    <cellStyle name="Total 2 2 7 3 2" xfId="1968"/>
    <cellStyle name="Total 2 2 7 4" xfId="1400"/>
    <cellStyle name="Total 2 2 7 5" xfId="1720"/>
    <cellStyle name="Total 2 2 7 6" xfId="1767"/>
    <cellStyle name="Total 2 2 7 7" xfId="1814"/>
    <cellStyle name="Total 2 2 7 8" xfId="1866"/>
    <cellStyle name="Total 2 2 8" xfId="1173"/>
    <cellStyle name="Total 2 2 8 2" xfId="1174"/>
    <cellStyle name="Total 2 2 8 2 2" xfId="1609"/>
    <cellStyle name="Total 2 2 8 2 3" xfId="1889"/>
    <cellStyle name="Total 2 2 8 3" xfId="1321"/>
    <cellStyle name="Total 2 2 8 3 2" xfId="1937"/>
    <cellStyle name="Total 2 2 8 4" xfId="1369"/>
    <cellStyle name="Total 2 2 8 5" xfId="1689"/>
    <cellStyle name="Total 2 2 8 6" xfId="1736"/>
    <cellStyle name="Total 2 2 8 7" xfId="1783"/>
    <cellStyle name="Total 2 2 8 8" xfId="1835"/>
    <cellStyle name="Total 2 2 9" xfId="1175"/>
    <cellStyle name="Total 2 2 9 2" xfId="1176"/>
    <cellStyle name="Total 2 2 9 3" xfId="1598"/>
    <cellStyle name="Total 2 2 9 4" xfId="1878"/>
    <cellStyle name="Total 2 20" xfId="1177"/>
    <cellStyle name="Total 2 20 2" xfId="1178"/>
    <cellStyle name="Total 2 21" xfId="1179"/>
    <cellStyle name="Total 2 21 2" xfId="1180"/>
    <cellStyle name="Total 2 22" xfId="1181"/>
    <cellStyle name="Total 2 22 2" xfId="1182"/>
    <cellStyle name="Total 2 23" xfId="1183"/>
    <cellStyle name="Total 2 23 2" xfId="1184"/>
    <cellStyle name="Total 2 24" xfId="1185"/>
    <cellStyle name="Total 2 24 2" xfId="1186"/>
    <cellStyle name="Total 2 25" xfId="1187"/>
    <cellStyle name="Total 2 25 2" xfId="1188"/>
    <cellStyle name="Total 2 26" xfId="1189"/>
    <cellStyle name="Total 2 26 2" xfId="1190"/>
    <cellStyle name="Total 2 27" xfId="1191"/>
    <cellStyle name="Total 2 27 2" xfId="1192"/>
    <cellStyle name="Total 2 28" xfId="1193"/>
    <cellStyle name="Total 2 28 2" xfId="1194"/>
    <cellStyle name="Total 2 29" xfId="1195"/>
    <cellStyle name="Total 2 29 2" xfId="1196"/>
    <cellStyle name="Total 2 3" xfId="1197"/>
    <cellStyle name="Total 2 3 2" xfId="1198"/>
    <cellStyle name="Total 2 3 2 2" xfId="1607"/>
    <cellStyle name="Total 2 3 2 3" xfId="1887"/>
    <cellStyle name="Total 2 3 3" xfId="1319"/>
    <cellStyle name="Total 2 3 3 2" xfId="1935"/>
    <cellStyle name="Total 2 3 4" xfId="1367"/>
    <cellStyle name="Total 2 3 5" xfId="1686"/>
    <cellStyle name="Total 2 3 6" xfId="1734"/>
    <cellStyle name="Total 2 3 7" xfId="1781"/>
    <cellStyle name="Total 2 3 8" xfId="1833"/>
    <cellStyle name="Total 2 30" xfId="1199"/>
    <cellStyle name="Total 2 30 2" xfId="1200"/>
    <cellStyle name="Total 2 31" xfId="1201"/>
    <cellStyle name="Total 2 31 2" xfId="1202"/>
    <cellStyle name="Total 2 32" xfId="1203"/>
    <cellStyle name="Total 2 32 2" xfId="1204"/>
    <cellStyle name="Total 2 33" xfId="1205"/>
    <cellStyle name="Total 2 33 2" xfId="1206"/>
    <cellStyle name="Total 2 34" xfId="1207"/>
    <cellStyle name="Total 2 34 2" xfId="1208"/>
    <cellStyle name="Total 2 35" xfId="1209"/>
    <cellStyle name="Total 2 35 2" xfId="1210"/>
    <cellStyle name="Total 2 36" xfId="1211"/>
    <cellStyle name="Total 2 36 2" xfId="1212"/>
    <cellStyle name="Total 2 37" xfId="1213"/>
    <cellStyle name="Total 2 37 2" xfId="1214"/>
    <cellStyle name="Total 2 38" xfId="1215"/>
    <cellStyle name="Total 2 38 2" xfId="1216"/>
    <cellStyle name="Total 2 39" xfId="1217"/>
    <cellStyle name="Total 2 39 2" xfId="1218"/>
    <cellStyle name="Total 2 4" xfId="1219"/>
    <cellStyle name="Total 2 4 2" xfId="1220"/>
    <cellStyle name="Total 2 4 2 2" xfId="1412"/>
    <cellStyle name="Total 2 4 3" xfId="1656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241"/>
    <cellStyle name="Total 2 5 2" xfId="1242"/>
    <cellStyle name="Total 2 5 2 2" xfId="1669"/>
    <cellStyle name="Total 2 5 3" xfId="1427"/>
    <cellStyle name="Total 2 50" xfId="1243"/>
    <cellStyle name="Total 2 50 2" xfId="1244"/>
    <cellStyle name="Total 2 51" xfId="1245"/>
    <cellStyle name="Total 2 51 2" xfId="1246"/>
    <cellStyle name="Total 2 52" xfId="1247"/>
    <cellStyle name="Total 2 52 2" xfId="1248"/>
    <cellStyle name="Total 2 53" xfId="1249"/>
    <cellStyle name="Total 2 53 2" xfId="1250"/>
    <cellStyle name="Total 2 54" xfId="1251"/>
    <cellStyle name="Total 2 55" xfId="1252"/>
    <cellStyle name="Total 2 56" xfId="1253"/>
    <cellStyle name="Total 2 57" xfId="1254"/>
    <cellStyle name="Total 2 58" xfId="1255"/>
    <cellStyle name="Total 2 59" xfId="1311"/>
    <cellStyle name="Total 2 6" xfId="1256"/>
    <cellStyle name="Total 2 6 2" xfId="1257"/>
    <cellStyle name="Total 2 6 2 2" xfId="1417"/>
    <cellStyle name="Total 2 6 3" xfId="1437"/>
    <cellStyle name="Total 2 7" xfId="1258"/>
    <cellStyle name="Total 2 7 2" xfId="1259"/>
    <cellStyle name="Total 2 7 2 2" xfId="1674"/>
    <cellStyle name="Total 2 7 3" xfId="1426"/>
    <cellStyle name="Total 2 8" xfId="1260"/>
    <cellStyle name="Total 2 8 2" xfId="1261"/>
    <cellStyle name="Total 2 8 2 2" xfId="1452"/>
    <cellStyle name="Total 2 8 3" xfId="1678"/>
    <cellStyle name="Total 2 9" xfId="1262"/>
    <cellStyle name="Total 2 9 2" xfId="1263"/>
    <cellStyle name="Total 2 9 2 2" xfId="1670"/>
    <cellStyle name="Total 2 9 3" xfId="1435"/>
    <cellStyle name="Warning Text" xfId="1279" builtinId="11" customBuiltin="1"/>
    <cellStyle name="Warning Text 2" xfId="172"/>
  </cellStyles>
  <dxfs count="174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FSC%20at%20Jacksonville%20FINAL%2011.20.15%20-%20TD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Florida%20Keys%20FINAL%2011.19.15%20-%20TD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Gulf%20Coast%20FINAL%2011.24.15%20-%20TD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Hillsborough%20REVISED%20(did%20not%20send%20to%20DFS)%20%2011.24.15%20-%20TD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Indian%20River%20FINAL%2011.19.15%20-%20TD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Florida%20Gateway%20FINAL%2011.19.15%20-%20TD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Lake%20Sumter%20FINAL%2011.19.15%20-%20TD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State%20College%20of%20Florida-Manatee%20FINAL%2011.19.15%20-%20TD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Miami%20Dade%20REVISED%20FINAL%2011.23.15%20-%20TD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North%20Florida%20FINAL%2011.20.15%20-%20TD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Northwest%20Florida%20FINAL%2011.19.15%20-%20TD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Palm%20Beach%20FINAL%2011.20.15%20-%20TD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Pasco%20Hernando%20FINAL%2011.23.15%20-%20TD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Pensacola%20FINAL%2011.23.15%20-%20TD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Polk%20FINAL%2011.23.15%20-%20TD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St%20Johns%20River%20FINAL%2011.23.15%20-%20TD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Santa%20Fe%20FINAL%2011.24.15%20-%20T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AFR/2013-2014/College%20AFRs/Eastern%20Florida/Eastern%20Florida%202013-14%20AFR%20Workbook%202014%20v03%20JRD%207-31-14%20JRD%20REVISED%208-15-14%20JRD%2011-20-14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Eastern%20FINAL%2011.23.15%20-%20TD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Broward%20FINAL%2011.18.15%20-%20TD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Central%20Florida%20FINAL%2011.20.15%20-%20TD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Chipola%20FINAL%2011.19.15%20-%20TD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Daytona%20State%20FINAL%2011.18.15%20-%20TD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4-2015/College%20AFRs/~Sent%20to%20DFS%20&amp;%20AG/AFR%20Workbook%202015%20Florida%20Southwestern%20FINAL%2012.2.15%20-%20T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FLORIDA STATE COLLEGE AT JACKSONVILLE</v>
          </cell>
        </row>
      </sheetData>
      <sheetData sheetId="3"/>
      <sheetData sheetId="4">
        <row r="213">
          <cell r="O213">
            <v>1665716.66</v>
          </cell>
        </row>
        <row r="214">
          <cell r="O214">
            <v>155463.15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FLORIDA KEYS COMMUNITY COLLEGE</v>
          </cell>
        </row>
      </sheetData>
      <sheetData sheetId="3"/>
      <sheetData sheetId="4">
        <row r="213">
          <cell r="O213">
            <v>153114.94</v>
          </cell>
        </row>
        <row r="214">
          <cell r="O21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GULF COAST STATE COLLEGE</v>
          </cell>
        </row>
      </sheetData>
      <sheetData sheetId="3"/>
      <sheetData sheetId="4">
        <row r="213">
          <cell r="O213">
            <v>719442.81</v>
          </cell>
        </row>
        <row r="214">
          <cell r="O214">
            <v>7289.16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 refreshError="1"/>
      <sheetData sheetId="1" refreshError="1"/>
      <sheetData sheetId="2">
        <row r="3">
          <cell r="C3" t="str">
            <v>2015.v02</v>
          </cell>
        </row>
        <row r="5">
          <cell r="C5" t="str">
            <v>HILLSBOROUGH COMMUNITY COLLEGE</v>
          </cell>
        </row>
      </sheetData>
      <sheetData sheetId="3" refreshError="1"/>
      <sheetData sheetId="4">
        <row r="213">
          <cell r="O213">
            <v>3866942.92</v>
          </cell>
        </row>
        <row r="214">
          <cell r="O21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2015.v03</v>
          </cell>
        </row>
        <row r="5">
          <cell r="C5" t="str">
            <v>INDIAN RIVER STATE COLLEGE</v>
          </cell>
        </row>
      </sheetData>
      <sheetData sheetId="3"/>
      <sheetData sheetId="4">
        <row r="213">
          <cell r="O213">
            <v>1213336.4099999999</v>
          </cell>
        </row>
        <row r="214">
          <cell r="O214">
            <v>225081.01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FLORIDA GATEWAY COLLEGE</v>
          </cell>
        </row>
      </sheetData>
      <sheetData sheetId="3"/>
      <sheetData sheetId="4">
        <row r="213">
          <cell r="O213">
            <v>230496.64000000001</v>
          </cell>
        </row>
        <row r="214">
          <cell r="O214">
            <v>4902.12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LAKE-SUMTER STATE COLLEGE</v>
          </cell>
        </row>
      </sheetData>
      <sheetData sheetId="3"/>
      <sheetData sheetId="4">
        <row r="213">
          <cell r="O213">
            <v>563246.65</v>
          </cell>
        </row>
        <row r="214">
          <cell r="O214">
            <v>10936.37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STATE COLLEGE OF FLORIDA, MANATEE-SARASOTA</v>
          </cell>
        </row>
      </sheetData>
      <sheetData sheetId="3"/>
      <sheetData sheetId="4">
        <row r="213">
          <cell r="O213">
            <v>1556433.96</v>
          </cell>
        </row>
        <row r="214">
          <cell r="O214">
            <v>79012.649999999994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2015.v04</v>
          </cell>
        </row>
        <row r="5">
          <cell r="C5" t="str">
            <v>MIAMI DADE COLLEGE</v>
          </cell>
        </row>
      </sheetData>
      <sheetData sheetId="3"/>
      <sheetData sheetId="4">
        <row r="213">
          <cell r="O213">
            <v>11588061.050000001</v>
          </cell>
        </row>
        <row r="214">
          <cell r="O214">
            <v>522920.34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NORTH FLORIDA COMMUNITY COLLEGE</v>
          </cell>
        </row>
      </sheetData>
      <sheetData sheetId="3"/>
      <sheetData sheetId="4">
        <row r="213">
          <cell r="O213">
            <v>111121.5</v>
          </cell>
        </row>
        <row r="214">
          <cell r="O21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NORTHWEST FLORIDA STATE COLLEGE</v>
          </cell>
        </row>
      </sheetData>
      <sheetData sheetId="3"/>
      <sheetData sheetId="4">
        <row r="213">
          <cell r="O213">
            <v>639782</v>
          </cell>
        </row>
        <row r="214">
          <cell r="O214">
            <v>72553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2015.v03</v>
          </cell>
        </row>
        <row r="5">
          <cell r="C5" t="str">
            <v>PALM BEACH STATE COLLEGE</v>
          </cell>
        </row>
      </sheetData>
      <sheetData sheetId="3"/>
      <sheetData sheetId="4">
        <row r="213">
          <cell r="O213">
            <v>2944498.06</v>
          </cell>
        </row>
        <row r="214">
          <cell r="O214">
            <v>174080.34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PASCO-HERNANDO STATE COLLEGE</v>
          </cell>
        </row>
      </sheetData>
      <sheetData sheetId="3"/>
      <sheetData sheetId="4">
        <row r="213">
          <cell r="O213">
            <v>1505905.65</v>
          </cell>
        </row>
        <row r="214">
          <cell r="O214">
            <v>26568.79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PENSACOLA STATE COLLEGE</v>
          </cell>
        </row>
      </sheetData>
      <sheetData sheetId="3"/>
      <sheetData sheetId="4">
        <row r="213">
          <cell r="O213">
            <v>964663.09</v>
          </cell>
        </row>
        <row r="214">
          <cell r="O21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VLOOKUPS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POLK STATE COLLEGE</v>
          </cell>
        </row>
      </sheetData>
      <sheetData sheetId="3"/>
      <sheetData sheetId="4">
        <row r="213">
          <cell r="O213">
            <v>1345801.75</v>
          </cell>
        </row>
        <row r="214">
          <cell r="O214">
            <v>191118.04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ST. JOHNS RIVER STATE COLLEGE</v>
          </cell>
        </row>
      </sheetData>
      <sheetData sheetId="3"/>
      <sheetData sheetId="4">
        <row r="213">
          <cell r="O213">
            <v>849999.78</v>
          </cell>
        </row>
        <row r="214">
          <cell r="O214">
            <v>49149.72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SANTA FE COLLEGE</v>
          </cell>
        </row>
      </sheetData>
      <sheetData sheetId="3"/>
      <sheetData sheetId="4">
        <row r="213">
          <cell r="O213">
            <v>2183793.0099999998</v>
          </cell>
        </row>
        <row r="214">
          <cell r="O214">
            <v>118617.95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Check Sheet"/>
      <sheetName val="Accounts by GL"/>
      <sheetName val="Adjustment Form"/>
      <sheetName val="DOEFSDownload"/>
      <sheetName val="SNP"/>
      <sheetName val="SRECNP"/>
      <sheetName val="SCF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>
        <row r="3">
          <cell r="C3" t="str">
            <v>2014.v03</v>
          </cell>
        </row>
        <row r="45">
          <cell r="A45" t="str">
            <v>BROWARD COLLEGE</v>
          </cell>
        </row>
        <row r="46">
          <cell r="A46" t="str">
            <v>CHIPOLA COLLEGE</v>
          </cell>
        </row>
        <row r="47">
          <cell r="A47" t="str">
            <v>COLLEGE OF CENTRAL FLORIDA</v>
          </cell>
        </row>
        <row r="48">
          <cell r="A48" t="str">
            <v>DAYTONA STATE COLLEGE</v>
          </cell>
        </row>
        <row r="49">
          <cell r="A49" t="str">
            <v>EASTERN FLORIDA STATE COLLEGE</v>
          </cell>
        </row>
        <row r="50">
          <cell r="A50" t="str">
            <v>FLORIDA SOUTHWESTERN STATE COLLEGE</v>
          </cell>
        </row>
        <row r="51">
          <cell r="A51" t="str">
            <v>FLORIDA GATEWAY COLLEGE</v>
          </cell>
        </row>
        <row r="52">
          <cell r="A52" t="str">
            <v>FLORIDA KEYS COMMUNITY COLLEGE</v>
          </cell>
        </row>
        <row r="53">
          <cell r="A53" t="str">
            <v>FLORIDA STATE COLLEGE AT JACKSONVILLE</v>
          </cell>
        </row>
        <row r="54">
          <cell r="A54" t="str">
            <v>GULF COAST STATE COLLEGE</v>
          </cell>
        </row>
        <row r="55">
          <cell r="A55" t="str">
            <v>HILLSBOROUGH COMMUNITY COLLEGE</v>
          </cell>
        </row>
        <row r="56">
          <cell r="A56" t="str">
            <v>INDIAN RIVER STATE COLLEGE</v>
          </cell>
        </row>
        <row r="57">
          <cell r="A57" t="str">
            <v>LAKE-SUMTER STATE COLLEGE</v>
          </cell>
        </row>
        <row r="58">
          <cell r="A58" t="str">
            <v>MIAMI DADE COLLEGE</v>
          </cell>
        </row>
        <row r="59">
          <cell r="A59" t="str">
            <v>NORTH FLORIDA COMMUNITY COLLEGE</v>
          </cell>
        </row>
        <row r="60">
          <cell r="A60" t="str">
            <v>NORTHWEST FLORIDA STATE COLLEGE</v>
          </cell>
        </row>
        <row r="61">
          <cell r="A61" t="str">
            <v>PALM BEACH STATE COLLEGE</v>
          </cell>
        </row>
        <row r="62">
          <cell r="A62" t="str">
            <v>PASCO-HERNANDO STATE COLLEGE</v>
          </cell>
        </row>
        <row r="63">
          <cell r="A63" t="str">
            <v>PENSACOLA STATE COLLEGE</v>
          </cell>
        </row>
        <row r="64">
          <cell r="A64" t="str">
            <v>POLK STATE COLLEGE</v>
          </cell>
        </row>
        <row r="65">
          <cell r="A65" t="str">
            <v>SANTA FE COLLEGE</v>
          </cell>
        </row>
        <row r="66">
          <cell r="A66" t="str">
            <v>SEMINOLE STATE COLLEGE OF FLORIDA</v>
          </cell>
        </row>
        <row r="67">
          <cell r="A67" t="str">
            <v>SOUTH FLORIDA STATE COLLEGE</v>
          </cell>
        </row>
        <row r="68">
          <cell r="A68" t="str">
            <v>ST. JOHNS RIVER STATE COLLEGE</v>
          </cell>
        </row>
        <row r="69">
          <cell r="A69" t="str">
            <v>ST. PETERSBURG COLLEGE</v>
          </cell>
        </row>
        <row r="70">
          <cell r="A70" t="str">
            <v>STATE COLLEGE OF FLORIDA, MANATEE-SARASOTA</v>
          </cell>
        </row>
        <row r="71">
          <cell r="A71" t="str">
            <v>TALLAHASSEE COMMUNITY COLLEGE</v>
          </cell>
        </row>
        <row r="72">
          <cell r="A72" t="str">
            <v>VALENCIA COLLEGE</v>
          </cell>
        </row>
      </sheetData>
      <sheetData sheetId="1" refreshError="1"/>
      <sheetData sheetId="2">
        <row r="205">
          <cell r="O205">
            <v>2056124.85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2015.v03</v>
          </cell>
        </row>
        <row r="5">
          <cell r="C5" t="str">
            <v>EASTERN FLORIDA STATE COLLEGE</v>
          </cell>
        </row>
      </sheetData>
      <sheetData sheetId="3"/>
      <sheetData sheetId="4">
        <row r="213">
          <cell r="O213">
            <v>1934495.19</v>
          </cell>
        </row>
        <row r="214">
          <cell r="O214">
            <v>82524.639999999999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BROWARD COLLEGE</v>
          </cell>
        </row>
      </sheetData>
      <sheetData sheetId="3"/>
      <sheetData sheetId="4">
        <row r="213">
          <cell r="O213">
            <v>6304543.6699999999</v>
          </cell>
        </row>
        <row r="214">
          <cell r="O214">
            <v>251672.97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COLLEGE OF CENTRAL FLORIDA</v>
          </cell>
        </row>
      </sheetData>
      <sheetData sheetId="3"/>
      <sheetData sheetId="4">
        <row r="213">
          <cell r="O213">
            <v>1105468.49</v>
          </cell>
        </row>
        <row r="214">
          <cell r="O214">
            <v>81417.42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CHIPOLA COLLEGE</v>
          </cell>
        </row>
      </sheetData>
      <sheetData sheetId="3"/>
      <sheetData sheetId="4">
        <row r="213">
          <cell r="O213">
            <v>172926</v>
          </cell>
        </row>
        <row r="214">
          <cell r="O214">
            <v>21852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FCS Notes Sched Inv &amp; Cash"/>
      <sheetName val="Tuition and Fee Report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DAYTONA STATE COLLEGE</v>
          </cell>
        </row>
      </sheetData>
      <sheetData sheetId="3"/>
      <sheetData sheetId="4">
        <row r="213">
          <cell r="O213">
            <v>2097345.4</v>
          </cell>
        </row>
        <row r="214">
          <cell r="O21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2015.v02</v>
          </cell>
        </row>
        <row r="5">
          <cell r="C5" t="str">
            <v>FLORIDA SOUTHWESTERN STATE COLLEGE</v>
          </cell>
        </row>
      </sheetData>
      <sheetData sheetId="3"/>
      <sheetData sheetId="4">
        <row r="213">
          <cell r="O213">
            <v>2046009.9400000002</v>
          </cell>
        </row>
        <row r="214">
          <cell r="O214">
            <v>174952.44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5">
          <cell r="A115" t="str">
            <v>EASTERN FLORIDA STATE COLLEGE</v>
          </cell>
          <cell r="B115">
            <v>45.5</v>
          </cell>
        </row>
        <row r="116">
          <cell r="A116" t="str">
            <v>BROWARD COLLEGE</v>
          </cell>
          <cell r="B116">
            <v>1989276.22</v>
          </cell>
        </row>
        <row r="117">
          <cell r="A117" t="str">
            <v>COLLEGE OF CENTRAL FLORIDA</v>
          </cell>
          <cell r="B117">
            <v>6198.15</v>
          </cell>
        </row>
        <row r="118">
          <cell r="A118" t="str">
            <v>CHIPOLA COLLEGE</v>
          </cell>
          <cell r="B118">
            <v>16687.419999999998</v>
          </cell>
        </row>
        <row r="119">
          <cell r="A119" t="str">
            <v>DAYTONA STATE COLLEGE</v>
          </cell>
          <cell r="B119">
            <v>763776.93</v>
          </cell>
        </row>
        <row r="120">
          <cell r="A120" t="str">
            <v>FLORIDA SOUTHWESTERN STATE COLLEGE</v>
          </cell>
          <cell r="B120">
            <v>429672.09</v>
          </cell>
        </row>
        <row r="121">
          <cell r="A121" t="str">
            <v>FLORIDA STATE COLLEGE AT JACKSONVILLE</v>
          </cell>
          <cell r="B121">
            <v>657972.89</v>
          </cell>
        </row>
        <row r="122">
          <cell r="A122" t="str">
            <v>FLORIDA KEYS COMMUNITY COLLEGE</v>
          </cell>
          <cell r="B122">
            <v>85325.8</v>
          </cell>
        </row>
        <row r="123">
          <cell r="A123" t="str">
            <v>GULF COAST STATE COLLEGE</v>
          </cell>
          <cell r="B123">
            <v>153506.03</v>
          </cell>
        </row>
        <row r="124">
          <cell r="A124" t="str">
            <v>HILLSBOROUGH COMMUNITY COLLEGE</v>
          </cell>
          <cell r="B124">
            <v>273284.23</v>
          </cell>
        </row>
        <row r="125">
          <cell r="A125" t="str">
            <v>INDIAN RIVER STATE COLLEGE</v>
          </cell>
          <cell r="B125">
            <v>278000.37</v>
          </cell>
        </row>
        <row r="126">
          <cell r="A126" t="str">
            <v>FLORIDA GATEWAY COLLEGE</v>
          </cell>
          <cell r="B126">
            <v>26691.7</v>
          </cell>
        </row>
        <row r="127">
          <cell r="A127" t="str">
            <v>LAKE-SUMTER STATE COLLEGE</v>
          </cell>
          <cell r="B127">
            <v>67051.41</v>
          </cell>
        </row>
        <row r="128">
          <cell r="A128" t="str">
            <v>STATE COLLEGE OF FLORIDA, MANATEE-SARASOTA</v>
          </cell>
          <cell r="B128">
            <v>1113342.07</v>
          </cell>
        </row>
        <row r="129">
          <cell r="A129" t="str">
            <v>MIAMI DADE COLLEGE</v>
          </cell>
          <cell r="B129">
            <v>8341705.7300000004</v>
          </cell>
        </row>
        <row r="130">
          <cell r="A130" t="str">
            <v>NORTH FLORIDA COMMUNITY COLLEGE</v>
          </cell>
          <cell r="B130">
            <v>129812.01</v>
          </cell>
        </row>
        <row r="131">
          <cell r="A131" t="str">
            <v>NORTHWEST FLORIDA STATE COLLEGE</v>
          </cell>
          <cell r="B131">
            <v>159551.07999999999</v>
          </cell>
        </row>
        <row r="132">
          <cell r="A132" t="str">
            <v>PALM BEACH STATE COLLEGE</v>
          </cell>
          <cell r="B132">
            <v>1073109.28</v>
          </cell>
        </row>
        <row r="133">
          <cell r="A133" t="str">
            <v>PASCO-HERNANDO STATE COLLEGE</v>
          </cell>
          <cell r="B133">
            <v>150953.95000000001</v>
          </cell>
        </row>
        <row r="134">
          <cell r="A134" t="str">
            <v>PENSACOLA STATE COLLEGE</v>
          </cell>
          <cell r="B134">
            <v>14703.06</v>
          </cell>
        </row>
        <row r="135">
          <cell r="A135" t="str">
            <v>POLK STATE COLLEGE</v>
          </cell>
          <cell r="B135">
            <v>-52591.02</v>
          </cell>
        </row>
        <row r="136">
          <cell r="A136" t="str">
            <v>ST. JOHNS RIVER STATE COLLEGE</v>
          </cell>
          <cell r="B136">
            <v>-4901.41</v>
          </cell>
        </row>
        <row r="137">
          <cell r="A137" t="str">
            <v>ST. PETERSBURG COLLEGE</v>
          </cell>
          <cell r="B137">
            <v>3338427.45</v>
          </cell>
        </row>
        <row r="138">
          <cell r="A138" t="str">
            <v>SANTA FE COLLEGE</v>
          </cell>
          <cell r="B138">
            <v>477780.74</v>
          </cell>
        </row>
        <row r="139">
          <cell r="A139" t="str">
            <v>SEMINOLE STATE COLLEGE OF FLORIDA</v>
          </cell>
          <cell r="B139">
            <v>755270.58</v>
          </cell>
        </row>
        <row r="140">
          <cell r="A140" t="str">
            <v>SOUTH FLORIDA STATE COLLEGE</v>
          </cell>
          <cell r="B140">
            <v>46904.3</v>
          </cell>
        </row>
        <row r="141">
          <cell r="A141" t="str">
            <v>TALLAHASSEE COMMUNITY COLLEGE</v>
          </cell>
          <cell r="B141">
            <v>670038.9</v>
          </cell>
        </row>
        <row r="142">
          <cell r="A142" t="str">
            <v>VALENCIA COLLEGE</v>
          </cell>
          <cell r="B142">
            <v>1626709.51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92D050"/>
    <pageSetUpPr fitToPage="1"/>
  </sheetPr>
  <dimension ref="A1:AB87"/>
  <sheetViews>
    <sheetView tabSelected="1"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14.28515625" style="32" customWidth="1"/>
    <col min="8" max="8" width="9.28515625" style="32" customWidth="1"/>
    <col min="9" max="9" width="14.5703125" style="32" customWidth="1"/>
    <col min="10" max="16384" width="22.85546875" style="32"/>
  </cols>
  <sheetData>
    <row r="1" spans="1:28" ht="18">
      <c r="A1" s="74" t="s">
        <v>32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35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">
        <v>34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SUM(EASTERNFL:VALENCIA!C8)</f>
        <v>22588304.969999999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SUM(EASTERNFL:VALENCIA!C10)</f>
        <v>59859302.950000003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SUM(EASTERNFL:VALENCIA!C11)</f>
        <v>3230333.0000000005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f>SUM(EASTERNFL:VALENCIA!C12)</f>
        <v>504530.42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63594166.370000005</v>
      </c>
      <c r="D13" s="47"/>
      <c r="E13" s="35"/>
      <c r="F13" s="60">
        <f>B15+B16</f>
        <v>46100451.730000004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18535140.339999996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f>SUM(EASTERNFL:VALENCIA!B15)</f>
        <v>31827575.810000002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f>SUM(EASTERNFL:VALENCIA!B16)</f>
        <v>14272875.919999998</v>
      </c>
      <c r="C16" s="25"/>
      <c r="D16" s="44"/>
      <c r="E16" s="35"/>
      <c r="F16" s="60">
        <f>F13+F14</f>
        <v>64635592.07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f>SUM(EASTERNFL:VALENCIA!B17)</f>
        <v>6603176.6599999992</v>
      </c>
      <c r="C17" s="25"/>
      <c r="D17" s="44"/>
      <c r="E17" s="35"/>
      <c r="F17" s="56">
        <f>F14/F16</f>
        <v>0.28676368153209669</v>
      </c>
      <c r="G17" s="57" t="s">
        <v>17</v>
      </c>
      <c r="H17" s="58"/>
      <c r="I17" s="59"/>
    </row>
    <row r="18" spans="1:9" ht="15.75">
      <c r="A18" s="26" t="s">
        <v>18</v>
      </c>
      <c r="B18" s="27">
        <f>SUM(EASTERNFL:VALENCIA!B18)</f>
        <v>530443.76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f>SUM(EASTERNFL:VALENCIA!B19)</f>
        <v>675195.45000000007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f>SUM(EASTERNFL:VALENCIA!B20)</f>
        <v>179202.77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f>SUM(EASTERNFL:VALENCIA!B21)</f>
        <v>365692.68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f>SUM(EASTERNFL:VALENCIA!B22)</f>
        <v>206106.87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f>SUM(EASTERNFL:VALENCIA!B23)</f>
        <v>8504167.040000001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f>SUM(EASTERNFL:VALENCIA!B24)</f>
        <v>1471155.11</v>
      </c>
      <c r="C24" s="25"/>
      <c r="D24" s="43"/>
      <c r="E24" s="35"/>
      <c r="F24" s="35"/>
      <c r="G24" s="35"/>
      <c r="H24" s="35"/>
      <c r="I24" s="35"/>
    </row>
    <row r="25" spans="1:9" ht="15.75">
      <c r="A25" s="24" t="s">
        <v>25</v>
      </c>
      <c r="B25" s="18"/>
      <c r="C25" s="30">
        <f>SUM(B15:B24)</f>
        <v>64635592.07</v>
      </c>
      <c r="D25" s="43"/>
      <c r="E25" s="35"/>
      <c r="F25" s="35"/>
      <c r="G25" s="35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35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21546879.270000003</v>
      </c>
      <c r="D27" s="35"/>
      <c r="E27" s="35"/>
      <c r="F27" s="35"/>
      <c r="G27" s="35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5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 ht="27" customHeight="1">
      <c r="A30" s="79" t="s">
        <v>67</v>
      </c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 ht="29.25" customHeight="1">
      <c r="A32" s="79" t="s">
        <v>68</v>
      </c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3" spans="1:4">
      <c r="A53" s="73" t="s">
        <v>69</v>
      </c>
    </row>
    <row r="54" spans="1:4" ht="14.25" customHeight="1">
      <c r="A54" s="34"/>
      <c r="B54" s="35"/>
      <c r="C54" s="35"/>
      <c r="D54" s="35"/>
    </row>
    <row r="56" spans="1:4" ht="23.25" hidden="1" customHeight="1">
      <c r="A56" s="1" t="s">
        <v>30</v>
      </c>
      <c r="B56" s="2" t="s">
        <v>31</v>
      </c>
      <c r="C56" s="33"/>
      <c r="D56" s="35"/>
    </row>
    <row r="57" spans="1:4" ht="15" hidden="1" customHeight="1">
      <c r="A57" s="3" t="str">
        <f>'[3]Contact Information'!A45</f>
        <v>BROWARD COLLEGE</v>
      </c>
      <c r="B57" s="4"/>
      <c r="C57" s="33"/>
      <c r="D57" s="35"/>
    </row>
    <row r="58" spans="1:4" ht="15" hidden="1" customHeight="1">
      <c r="A58" s="3" t="str">
        <f>'[3]Contact Information'!A46</f>
        <v>CHIPOLA COLLEGE</v>
      </c>
      <c r="B58" s="4"/>
      <c r="C58" s="33"/>
      <c r="D58" s="35"/>
    </row>
    <row r="59" spans="1:4" ht="15" hidden="1" customHeight="1">
      <c r="A59" s="3" t="str">
        <f>'[3]Contact Information'!A47</f>
        <v>COLLEGE OF CENTRAL FLORIDA</v>
      </c>
      <c r="B59" s="4"/>
      <c r="C59" s="33"/>
      <c r="D59" s="35"/>
    </row>
    <row r="60" spans="1:4" ht="15" hidden="1" customHeight="1">
      <c r="A60" s="3" t="str">
        <f>'[3]Contact Information'!A48</f>
        <v>DAYTONA STATE COLLEGE</v>
      </c>
      <c r="B60" s="4"/>
      <c r="C60" s="33"/>
      <c r="D60" s="35"/>
    </row>
    <row r="61" spans="1:4" ht="15" hidden="1" customHeight="1">
      <c r="A61" s="3" t="str">
        <f>'[3]Contact Information'!A49</f>
        <v>EASTERN FLORIDA STATE COLLEGE</v>
      </c>
      <c r="B61" s="4"/>
      <c r="C61" s="33"/>
      <c r="D61" s="35"/>
    </row>
    <row r="62" spans="1:4" ht="15" hidden="1" customHeight="1">
      <c r="A62" s="3" t="str">
        <f>'[3]Contact Information'!A50</f>
        <v>FLORIDA SOUTHWESTERN STATE COLLEGE</v>
      </c>
      <c r="B62" s="4"/>
      <c r="C62" s="33"/>
      <c r="D62" s="35"/>
    </row>
    <row r="63" spans="1:4" ht="15" hidden="1" customHeight="1">
      <c r="A63" s="3" t="str">
        <f>'[3]Contact Information'!A51</f>
        <v>FLORIDA GATEWAY COLLEGE</v>
      </c>
      <c r="B63" s="4"/>
      <c r="C63" s="33"/>
      <c r="D63" s="35"/>
    </row>
    <row r="64" spans="1:4" ht="15" hidden="1" customHeight="1">
      <c r="A64" s="3" t="str">
        <f>'[3]Contact Information'!A52</f>
        <v>FLORIDA KEYS COMMUNITY COLLEGE</v>
      </c>
      <c r="B64" s="4"/>
      <c r="C64" s="33"/>
      <c r="D64" s="35"/>
    </row>
    <row r="65" spans="1:3" ht="15" hidden="1" customHeight="1">
      <c r="A65" s="3" t="str">
        <f>'[3]Contact Information'!A53</f>
        <v>FLORIDA STATE COLLEGE AT JACKSONVILLE</v>
      </c>
      <c r="B65" s="4"/>
      <c r="C65" s="33"/>
    </row>
    <row r="66" spans="1:3" ht="15" hidden="1" customHeight="1">
      <c r="A66" s="3" t="str">
        <f>'[3]Contact Information'!A54</f>
        <v>GULF COAST STATE COLLEGE</v>
      </c>
      <c r="B66" s="4"/>
      <c r="C66" s="33"/>
    </row>
    <row r="67" spans="1:3" ht="15" hidden="1" customHeight="1">
      <c r="A67" s="3" t="str">
        <f>'[3]Contact Information'!A55</f>
        <v>HILLSBOROUGH COMMUNITY COLLEGE</v>
      </c>
      <c r="B67" s="4"/>
      <c r="C67" s="33"/>
    </row>
    <row r="68" spans="1:3" ht="15" hidden="1" customHeight="1">
      <c r="A68" s="3" t="str">
        <f>'[3]Contact Information'!A56</f>
        <v>INDIAN RIVER STATE COLLEGE</v>
      </c>
      <c r="B68" s="4"/>
      <c r="C68" s="33"/>
    </row>
    <row r="69" spans="1:3" ht="15" hidden="1" customHeight="1">
      <c r="A69" s="3" t="str">
        <f>'[3]Contact Information'!A57</f>
        <v>LAKE-SUMTER STATE COLLEGE</v>
      </c>
      <c r="B69" s="4"/>
      <c r="C69" s="33"/>
    </row>
    <row r="70" spans="1:3" ht="15" hidden="1" customHeight="1">
      <c r="A70" s="3" t="str">
        <f>'[3]Contact Information'!A58</f>
        <v>MIAMI DADE COLLEGE</v>
      </c>
      <c r="B70" s="4"/>
      <c r="C70" s="33"/>
    </row>
    <row r="71" spans="1:3" ht="15" hidden="1" customHeight="1">
      <c r="A71" s="3" t="str">
        <f>'[3]Contact Information'!A59</f>
        <v>NORTH FLORIDA COMMUNITY COLLEGE</v>
      </c>
      <c r="B71" s="4"/>
      <c r="C71" s="33"/>
    </row>
    <row r="72" spans="1:3" ht="15" hidden="1" customHeight="1">
      <c r="A72" s="3" t="str">
        <f>'[3]Contact Information'!A60</f>
        <v>NORTHWEST FLORIDA STATE COLLEGE</v>
      </c>
      <c r="B72" s="4"/>
      <c r="C72" s="33"/>
    </row>
    <row r="73" spans="1:3" ht="15" hidden="1" customHeight="1">
      <c r="A73" s="3" t="str">
        <f>'[3]Contact Information'!A61</f>
        <v>PALM BEACH STATE COLLEGE</v>
      </c>
      <c r="B73" s="4"/>
      <c r="C73" s="33"/>
    </row>
    <row r="74" spans="1:3" ht="15" hidden="1" customHeight="1">
      <c r="A74" s="3" t="str">
        <f>'[3]Contact Information'!A62</f>
        <v>PASCO-HERNANDO STATE COLLEGE</v>
      </c>
      <c r="B74" s="4"/>
      <c r="C74" s="33"/>
    </row>
    <row r="75" spans="1:3" ht="15" hidden="1" customHeight="1">
      <c r="A75" s="3" t="str">
        <f>'[3]Contact Information'!A63</f>
        <v>PENSACOLA STATE COLLEGE</v>
      </c>
      <c r="B75" s="4"/>
      <c r="C75" s="33"/>
    </row>
    <row r="76" spans="1:3" ht="15" hidden="1" customHeight="1">
      <c r="A76" s="3" t="str">
        <f>'[3]Contact Information'!A64</f>
        <v>POLK STATE COLLEGE</v>
      </c>
      <c r="B76" s="4"/>
      <c r="C76" s="33"/>
    </row>
    <row r="77" spans="1:3" ht="15" hidden="1" customHeight="1">
      <c r="A77" s="3" t="str">
        <f>'[3]Contact Information'!A65</f>
        <v>SANTA FE COLLEGE</v>
      </c>
      <c r="B77" s="4"/>
      <c r="C77" s="33"/>
    </row>
    <row r="78" spans="1:3" ht="15" hidden="1" customHeight="1">
      <c r="A78" s="3" t="str">
        <f>'[3]Contact Information'!A66</f>
        <v>SEMINOLE STATE COLLEGE OF FLORIDA</v>
      </c>
      <c r="B78" s="4"/>
      <c r="C78" s="33"/>
    </row>
    <row r="79" spans="1:3" ht="15" hidden="1" customHeight="1">
      <c r="A79" s="3" t="str">
        <f>'[3]Contact Information'!A67</f>
        <v>SOUTH FLORIDA STATE COLLEGE</v>
      </c>
      <c r="B79" s="4"/>
      <c r="C79" s="33"/>
    </row>
    <row r="80" spans="1:3" ht="15" hidden="1" customHeight="1">
      <c r="A80" s="3" t="str">
        <f>'[3]Contact Information'!A68</f>
        <v>ST. JOHNS RIVER STATE COLLEGE</v>
      </c>
      <c r="B80" s="4"/>
      <c r="C80" s="33"/>
    </row>
    <row r="81" spans="1:3" ht="15" hidden="1" customHeight="1">
      <c r="A81" s="3" t="str">
        <f>'[3]Contact Information'!A69</f>
        <v>ST. PETERSBURG COLLEGE</v>
      </c>
      <c r="B81" s="4"/>
      <c r="C81" s="33"/>
    </row>
    <row r="82" spans="1:3" ht="15" hidden="1" customHeight="1">
      <c r="A82" s="3" t="str">
        <f>'[3]Contact Information'!A70</f>
        <v>STATE COLLEGE OF FLORIDA, MANATEE-SARASOTA</v>
      </c>
      <c r="B82" s="4"/>
      <c r="C82" s="33"/>
    </row>
    <row r="83" spans="1:3" ht="15" hidden="1" customHeight="1">
      <c r="A83" s="3" t="str">
        <f>'[3]Contact Information'!A71</f>
        <v>TALLAHASSEE COMMUNITY COLLEGE</v>
      </c>
      <c r="B83" s="4"/>
      <c r="C83" s="33"/>
    </row>
    <row r="84" spans="1:3" ht="15" hidden="1" customHeight="1">
      <c r="A84" s="3" t="str">
        <f>'[3]Contact Information'!A72</f>
        <v>VALENCIA COLLEGE</v>
      </c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73" priority="6">
      <formula>$C$12&lt;&gt;0</formula>
    </cfRule>
  </conditionalFormatting>
  <conditionalFormatting sqref="A29">
    <cfRule type="expression" dxfId="172" priority="5">
      <formula>$C$12&lt;&gt;0</formula>
    </cfRule>
  </conditionalFormatting>
  <conditionalFormatting sqref="A32:C32">
    <cfRule type="expression" dxfId="171" priority="4">
      <formula>$B$24&lt;&gt;0</formula>
    </cfRule>
  </conditionalFormatting>
  <conditionalFormatting sqref="A31">
    <cfRule type="expression" dxfId="170" priority="3">
      <formula>$B$24&lt;&gt;0</formula>
    </cfRule>
  </conditionalFormatting>
  <conditionalFormatting sqref="A12">
    <cfRule type="expression" dxfId="169" priority="2">
      <formula>$C$12&lt;&gt;0</formula>
    </cfRule>
  </conditionalFormatting>
  <conditionalFormatting sqref="A24">
    <cfRule type="expression" dxfId="168" priority="1">
      <formula>$B$24&lt;&gt;0</formula>
    </cfRule>
  </conditionalFormatting>
  <printOptions horizontalCentered="1"/>
  <pageMargins left="0.75" right="0.75" top="0.5" bottom="0.5" header="0.25" footer="0.25"/>
  <pageSetup scale="8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7.85546875" style="32" customWidth="1"/>
    <col min="10" max="16384" width="22.85546875" style="32"/>
  </cols>
  <sheetData>
    <row r="1" spans="1:28" ht="18">
      <c r="A1" s="74" t="str">
        <f>'[12]Contact Information'!$C$5</f>
        <v>GULF COAST STATE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'[12]Contact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VLOOKUP($A$1,[12]VLOOKUPS!A115:B142,2,FALSE)</f>
        <v>153506.03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'[12]Accounts by GL'!O213</f>
        <v>719442.81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'[12]Accounts by GL'!O214</f>
        <v>7289.16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200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726931.97000000009</v>
      </c>
      <c r="D13" s="47"/>
      <c r="E13" s="35"/>
      <c r="F13" s="60">
        <f>B15+B16</f>
        <v>823844.25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0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457042.8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366801.45</v>
      </c>
      <c r="C16" s="25"/>
      <c r="D16" s="44"/>
      <c r="E16" s="35"/>
      <c r="F16" s="60">
        <f>F13+F14</f>
        <v>823844.25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0</v>
      </c>
      <c r="C17" s="25"/>
      <c r="D17" s="44"/>
      <c r="E17" s="35"/>
      <c r="F17" s="56">
        <f>F14/F16</f>
        <v>0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0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823844.25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56593.750000000116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 t="s">
        <v>41</v>
      </c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/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19" priority="6">
      <formula>$C$12&lt;&gt;0</formula>
    </cfRule>
  </conditionalFormatting>
  <conditionalFormatting sqref="A29">
    <cfRule type="expression" dxfId="118" priority="5">
      <formula>$C$12&lt;&gt;0</formula>
    </cfRule>
  </conditionalFormatting>
  <conditionalFormatting sqref="A32:C32">
    <cfRule type="expression" dxfId="117" priority="4">
      <formula>$B$24&lt;&gt;0</formula>
    </cfRule>
  </conditionalFormatting>
  <conditionalFormatting sqref="A31">
    <cfRule type="expression" dxfId="116" priority="3">
      <formula>$B$24&lt;&gt;0</formula>
    </cfRule>
  </conditionalFormatting>
  <conditionalFormatting sqref="A12">
    <cfRule type="expression" dxfId="115" priority="2">
      <formula>$C$12&lt;&gt;0</formula>
    </cfRule>
  </conditionalFormatting>
  <conditionalFormatting sqref="A24">
    <cfRule type="expression" dxfId="11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8.140625" style="32" customWidth="1"/>
    <col min="10" max="16384" width="22.85546875" style="32"/>
  </cols>
  <sheetData>
    <row r="1" spans="1:28" ht="18">
      <c r="A1" s="74" t="str">
        <f>'[13]Contact Information'!$C$5</f>
        <v>HILLSBOROUGH COMMUNITY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'[13]Contact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VLOOKUP($A$1,[13]VLOOKUPS!A115:B142,2,FALSE)</f>
        <v>273284.23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'[13]Accounts by GL'!O213</f>
        <v>3866942.92</v>
      </c>
      <c r="D10" s="47"/>
      <c r="E10" s="35"/>
      <c r="F10" s="86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'[13]Accounts by GL'!O214</f>
        <v>0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1935.3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3868878.2199999997</v>
      </c>
      <c r="D13" s="47"/>
      <c r="E13" s="35"/>
      <c r="F13" s="60">
        <f>B15+B16</f>
        <v>3161236.44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741577.19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2760481.06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400755.38</v>
      </c>
      <c r="C16" s="25"/>
      <c r="D16" s="44"/>
      <c r="E16" s="35"/>
      <c r="F16" s="60">
        <f>F13+F14</f>
        <v>3902813.63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370294.72</v>
      </c>
      <c r="C17" s="25"/>
      <c r="D17" s="44"/>
      <c r="E17" s="35"/>
      <c r="F17" s="56">
        <f>F14/F16</f>
        <v>0.19001091527908801</v>
      </c>
      <c r="G17" s="57" t="s">
        <v>17</v>
      </c>
      <c r="H17" s="58"/>
      <c r="I17" s="59"/>
    </row>
    <row r="18" spans="1:9" ht="15.75">
      <c r="A18" s="26" t="s">
        <v>18</v>
      </c>
      <c r="B18" s="27">
        <v>109037.29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139925.9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122319.28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3902813.63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239348.81999999983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 t="s">
        <v>42</v>
      </c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 ht="15" customHeight="1">
      <c r="A32" s="79" t="s">
        <v>43</v>
      </c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13" priority="6">
      <formula>$C$12&lt;&gt;0</formula>
    </cfRule>
  </conditionalFormatting>
  <conditionalFormatting sqref="A29">
    <cfRule type="expression" dxfId="112" priority="5">
      <formula>$C$12&lt;&gt;0</formula>
    </cfRule>
  </conditionalFormatting>
  <conditionalFormatting sqref="A32:C32">
    <cfRule type="expression" dxfId="111" priority="4">
      <formula>$B$24&lt;&gt;0</formula>
    </cfRule>
  </conditionalFormatting>
  <conditionalFormatting sqref="A31">
    <cfRule type="expression" dxfId="110" priority="3">
      <formula>$B$24&lt;&gt;0</formula>
    </cfRule>
  </conditionalFormatting>
  <conditionalFormatting sqref="A12">
    <cfRule type="expression" dxfId="109" priority="2">
      <formula>$C$12&lt;&gt;0</formula>
    </cfRule>
  </conditionalFormatting>
  <conditionalFormatting sqref="A24">
    <cfRule type="expression" dxfId="10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7.85546875" style="32" customWidth="1"/>
    <col min="10" max="16384" width="22.85546875" style="32"/>
  </cols>
  <sheetData>
    <row r="1" spans="1:28" ht="18">
      <c r="A1" s="74" t="str">
        <f>'[14]Contact Information'!$C$5</f>
        <v>INDIAN RIVER STATE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'[14]Contact Information'!C3</f>
        <v>2015.v03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VLOOKUP($A$1,[14]VLOOKUPS!A115:B142,2,FALSE)</f>
        <v>278000.37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'[14]Accounts by GL'!O213</f>
        <v>1213336.4099999999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'[14]Accounts by GL'!O214</f>
        <v>225081.01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1438417.42</v>
      </c>
      <c r="D13" s="47"/>
      <c r="E13" s="35"/>
      <c r="F13" s="60">
        <f>B15+B16</f>
        <v>1096524.53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229699.34999999998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355175.87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741348.66</v>
      </c>
      <c r="C16" s="25"/>
      <c r="D16" s="44"/>
      <c r="E16" s="35"/>
      <c r="F16" s="60">
        <f>F13+F14</f>
        <v>1326223.8799999999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1326.71</v>
      </c>
      <c r="C17" s="25"/>
      <c r="D17" s="44"/>
      <c r="E17" s="35"/>
      <c r="F17" s="56">
        <f>F14/F16</f>
        <v>0.17319801993008901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203391.24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24981.4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1326223.8799999999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390193.91000000015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/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/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07" priority="6">
      <formula>$C$12&lt;&gt;0</formula>
    </cfRule>
  </conditionalFormatting>
  <conditionalFormatting sqref="A29">
    <cfRule type="expression" dxfId="106" priority="5">
      <formula>$C$12&lt;&gt;0</formula>
    </cfRule>
  </conditionalFormatting>
  <conditionalFormatting sqref="A32:C32">
    <cfRule type="expression" dxfId="105" priority="4">
      <formula>$B$24&lt;&gt;0</formula>
    </cfRule>
  </conditionalFormatting>
  <conditionalFormatting sqref="A31">
    <cfRule type="expression" dxfId="104" priority="3">
      <formula>$B$24&lt;&gt;0</formula>
    </cfRule>
  </conditionalFormatting>
  <conditionalFormatting sqref="A12">
    <cfRule type="expression" dxfId="103" priority="2">
      <formula>$C$12&lt;&gt;0</formula>
    </cfRule>
  </conditionalFormatting>
  <conditionalFormatting sqref="A24">
    <cfRule type="expression" dxfId="10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8.42578125" style="32" customWidth="1"/>
    <col min="10" max="16384" width="22.85546875" style="32"/>
  </cols>
  <sheetData>
    <row r="1" spans="1:28" ht="18">
      <c r="A1" s="74" t="str">
        <f>'[15]Contact Information'!$C$5</f>
        <v>FLORIDA GATEWAY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'[15]Contact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VLOOKUP($A$1,[15]VLOOKUPS!A115:B142,2,FALSE)</f>
        <v>26691.7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'[15]Accounts by GL'!O213</f>
        <v>230496.64000000001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'[15]Accounts by GL'!O214</f>
        <v>4902.12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160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235558.76</v>
      </c>
      <c r="D13" s="47"/>
      <c r="E13" s="35"/>
      <c r="F13" s="60">
        <f>B15+B16</f>
        <v>127957.13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127700.42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127957.13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0</v>
      </c>
      <c r="C16" s="25"/>
      <c r="D16" s="44"/>
      <c r="E16" s="35"/>
      <c r="F16" s="60">
        <f>F13+F14</f>
        <v>255657.55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0</v>
      </c>
      <c r="C17" s="25"/>
      <c r="D17" s="44"/>
      <c r="E17" s="35"/>
      <c r="F17" s="56">
        <f>F14/F16</f>
        <v>0.49949794168018902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118700.42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9000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255657.55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6592.9100000000326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 t="s">
        <v>44</v>
      </c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 ht="15" customHeight="1">
      <c r="A32" s="79" t="s">
        <v>45</v>
      </c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 t="s">
        <v>46</v>
      </c>
      <c r="C35" s="43"/>
      <c r="D35" s="43"/>
    </row>
    <row r="36" spans="1:4" ht="15" hidden="1" customHeight="1">
      <c r="A36" s="35"/>
      <c r="B36" s="43" t="s">
        <v>47</v>
      </c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01" priority="6">
      <formula>$C$12&lt;&gt;0</formula>
    </cfRule>
  </conditionalFormatting>
  <conditionalFormatting sqref="A29">
    <cfRule type="expression" dxfId="100" priority="5">
      <formula>$C$12&lt;&gt;0</formula>
    </cfRule>
  </conditionalFormatting>
  <conditionalFormatting sqref="A32:C32">
    <cfRule type="expression" dxfId="99" priority="4">
      <formula>$B$24&lt;&gt;0</formula>
    </cfRule>
  </conditionalFormatting>
  <conditionalFormatting sqref="A31">
    <cfRule type="expression" dxfId="98" priority="3">
      <formula>$B$24&lt;&gt;0</formula>
    </cfRule>
  </conditionalFormatting>
  <conditionalFormatting sqref="A12">
    <cfRule type="expression" dxfId="97" priority="2">
      <formula>$C$12&lt;&gt;0</formula>
    </cfRule>
  </conditionalFormatting>
  <conditionalFormatting sqref="A24">
    <cfRule type="expression" dxfId="9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6.42578125" style="32" customWidth="1"/>
    <col min="10" max="16384" width="22.85546875" style="32"/>
  </cols>
  <sheetData>
    <row r="1" spans="1:28" ht="18">
      <c r="A1" s="74" t="str">
        <f>'[16]Contact Information'!$C$5</f>
        <v>LAKE-SUMTER STATE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'[16]Contact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VLOOKUP($A$1,[16]VLOOKUPS!A115:B142,2,FALSE)</f>
        <v>67051.41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'[16]Accounts by GL'!O213</f>
        <v>563246.65</v>
      </c>
      <c r="D10" s="47"/>
      <c r="E10" s="35"/>
      <c r="F10" s="86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'[16]Accounts by GL'!O214</f>
        <v>10936.37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574183.02</v>
      </c>
      <c r="D13" s="47"/>
      <c r="E13" s="35"/>
      <c r="F13" s="60">
        <f>B15+B16</f>
        <v>250954.36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240186.94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210050.12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40904.239999999998</v>
      </c>
      <c r="C16" s="25"/>
      <c r="D16" s="44"/>
      <c r="E16" s="35"/>
      <c r="F16" s="60">
        <f>F13+F14</f>
        <v>491141.3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240186.94</v>
      </c>
      <c r="C17" s="25"/>
      <c r="D17" s="44"/>
      <c r="E17" s="35"/>
      <c r="F17" s="56">
        <f>F14/F16</f>
        <v>0.48903836838807896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0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491141.3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150093.13000000006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/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/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95" priority="6">
      <formula>$C$12&lt;&gt;0</formula>
    </cfRule>
  </conditionalFormatting>
  <conditionalFormatting sqref="A29">
    <cfRule type="expression" dxfId="94" priority="5">
      <formula>$C$12&lt;&gt;0</formula>
    </cfRule>
  </conditionalFormatting>
  <conditionalFormatting sqref="A32:C32">
    <cfRule type="expression" dxfId="93" priority="4">
      <formula>$B$24&lt;&gt;0</formula>
    </cfRule>
  </conditionalFormatting>
  <conditionalFormatting sqref="A31">
    <cfRule type="expression" dxfId="92" priority="3">
      <formula>$B$24&lt;&gt;0</formula>
    </cfRule>
  </conditionalFormatting>
  <conditionalFormatting sqref="A12">
    <cfRule type="expression" dxfId="91" priority="2">
      <formula>$C$12&lt;&gt;0</formula>
    </cfRule>
  </conditionalFormatting>
  <conditionalFormatting sqref="A24">
    <cfRule type="expression" dxfId="9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6.85546875" style="32" customWidth="1"/>
    <col min="10" max="16384" width="22.85546875" style="32"/>
  </cols>
  <sheetData>
    <row r="1" spans="1:28" ht="18">
      <c r="A1" s="74" t="str">
        <f>'[17]Contact Information'!$C$5</f>
        <v>STATE COLLEGE OF FLORIDA, MANATEE-SARASOTA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'[17]Contact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VLOOKUP($A$1,[17]VLOOKUPS!A115:B142,2,FALSE)</f>
        <v>1113342.07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'[17]Accounts by GL'!O213</f>
        <v>1556433.96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'[17]Accounts by GL'!O214</f>
        <v>79012.649999999994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1635446.6099999999</v>
      </c>
      <c r="D13" s="47"/>
      <c r="E13" s="35"/>
      <c r="F13" s="60">
        <f>B15+B16</f>
        <v>1025329.64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685299.29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154939.85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870389.79</v>
      </c>
      <c r="C16" s="25"/>
      <c r="D16" s="44"/>
      <c r="E16" s="35"/>
      <c r="F16" s="60">
        <f>F13+F14</f>
        <v>1710628.9300000002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358864.53</v>
      </c>
      <c r="C17" s="25"/>
      <c r="D17" s="44"/>
      <c r="E17" s="35"/>
      <c r="F17" s="56">
        <f>F14/F16</f>
        <v>0.40061247531923827</v>
      </c>
      <c r="G17" s="57" t="s">
        <v>17</v>
      </c>
      <c r="H17" s="58"/>
      <c r="I17" s="59"/>
    </row>
    <row r="18" spans="1:9" ht="15.75">
      <c r="A18" s="26" t="s">
        <v>18</v>
      </c>
      <c r="B18" s="27">
        <v>46916.639999999999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263183.34000000003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16334.78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1710628.93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1038159.7499999998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/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 t="s">
        <v>48</v>
      </c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89" priority="6">
      <formula>$C$12&lt;&gt;0</formula>
    </cfRule>
  </conditionalFormatting>
  <conditionalFormatting sqref="A29">
    <cfRule type="expression" dxfId="88" priority="5">
      <formula>$C$12&lt;&gt;0</formula>
    </cfRule>
  </conditionalFormatting>
  <conditionalFormatting sqref="A32:C32">
    <cfRule type="expression" dxfId="87" priority="4">
      <formula>$B$24&lt;&gt;0</formula>
    </cfRule>
  </conditionalFormatting>
  <conditionalFormatting sqref="A31">
    <cfRule type="expression" dxfId="86" priority="3">
      <formula>$B$24&lt;&gt;0</formula>
    </cfRule>
  </conditionalFormatting>
  <conditionalFormatting sqref="A12">
    <cfRule type="expression" dxfId="85" priority="2">
      <formula>$C$12&lt;&gt;0</formula>
    </cfRule>
  </conditionalFormatting>
  <conditionalFormatting sqref="A24">
    <cfRule type="expression" dxfId="8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8.140625" style="32" customWidth="1"/>
    <col min="10" max="16384" width="22.85546875" style="32"/>
  </cols>
  <sheetData>
    <row r="1" spans="1:28" ht="18">
      <c r="A1" s="71" t="str">
        <f>'[18]Contact Information'!$C$5</f>
        <v>MIAMI DADE COLLEGE</v>
      </c>
      <c r="B1" s="71"/>
      <c r="C1" s="71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2" t="s">
        <v>0</v>
      </c>
      <c r="B2" s="72"/>
      <c r="C2" s="72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2" t="s">
        <v>1</v>
      </c>
      <c r="B3" s="72"/>
      <c r="C3" s="72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2" t="s">
        <v>36</v>
      </c>
      <c r="B4" s="72"/>
      <c r="C4" s="72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'[18]Contact Information'!C3</f>
        <v>2015.v04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VLOOKUP($A$1,[18]VLOOKUPS!A115:B142,2,FALSE)</f>
        <v>8341705.7300000004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'[18]Accounts by GL'!O213</f>
        <v>11588061.050000001</v>
      </c>
      <c r="D10" s="47"/>
      <c r="E10" s="35"/>
      <c r="F10" s="86" t="s">
        <v>6</v>
      </c>
      <c r="G10" s="64"/>
      <c r="H10" s="64"/>
      <c r="I10" s="6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'[18]Accounts by GL'!O214</f>
        <v>522920.34</v>
      </c>
      <c r="D11" s="47"/>
      <c r="E11" s="35"/>
      <c r="F11" s="63"/>
      <c r="G11" s="64"/>
      <c r="H11" s="64"/>
      <c r="I11" s="65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12110981.390000001</v>
      </c>
      <c r="D13" s="47"/>
      <c r="E13" s="35"/>
      <c r="F13" s="60">
        <f>B15+B16</f>
        <v>8522660.5100000016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5041110.9099999992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7635129.9200000009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887530.5900000002</v>
      </c>
      <c r="C16" s="25"/>
      <c r="D16" s="44"/>
      <c r="E16" s="35"/>
      <c r="F16" s="60">
        <f>F13+F14</f>
        <v>13563771.420000002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4633517.4799999995</v>
      </c>
      <c r="C17" s="25"/>
      <c r="D17" s="44"/>
      <c r="E17" s="35"/>
      <c r="F17" s="56">
        <f>F14/F16</f>
        <v>0.37165997228225178</v>
      </c>
      <c r="G17" s="57" t="s">
        <v>17</v>
      </c>
      <c r="H17" s="58"/>
      <c r="I17" s="59"/>
    </row>
    <row r="18" spans="1:9" ht="15.75">
      <c r="A18" s="26" t="s">
        <v>18</v>
      </c>
      <c r="B18" s="27">
        <v>28532.100000000002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/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/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/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/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379061.32999999996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13563771.420000002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6888915.6999999993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 ht="15" customHeight="1">
      <c r="A30" s="66" t="s">
        <v>49</v>
      </c>
      <c r="B30" s="67"/>
      <c r="C30" s="68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66"/>
      <c r="B32" s="69"/>
      <c r="C32" s="70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83" priority="6">
      <formula>$C$12&lt;&gt;0</formula>
    </cfRule>
  </conditionalFormatting>
  <conditionalFormatting sqref="A29">
    <cfRule type="expression" dxfId="82" priority="5">
      <formula>$C$12&lt;&gt;0</formula>
    </cfRule>
  </conditionalFormatting>
  <conditionalFormatting sqref="A32:C32">
    <cfRule type="expression" dxfId="81" priority="4">
      <formula>$B$24&lt;&gt;0</formula>
    </cfRule>
  </conditionalFormatting>
  <conditionalFormatting sqref="A31">
    <cfRule type="expression" dxfId="80" priority="3">
      <formula>$B$24&lt;&gt;0</formula>
    </cfRule>
  </conditionalFormatting>
  <conditionalFormatting sqref="A12">
    <cfRule type="expression" dxfId="79" priority="2">
      <formula>$C$12&lt;&gt;0</formula>
    </cfRule>
  </conditionalFormatting>
  <conditionalFormatting sqref="A24">
    <cfRule type="expression" dxfId="78" priority="1">
      <formula>$B$24&lt;&gt;0</formula>
    </cfRule>
  </conditionalFormatting>
  <printOptions horizontalCentered="1"/>
  <pageMargins left="0.75" right="0.75" top="0.5" bottom="0.5" header="0.25" footer="0.25"/>
  <pageSetup scale="9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6.7109375" style="32" customWidth="1"/>
    <col min="10" max="16384" width="22.85546875" style="32"/>
  </cols>
  <sheetData>
    <row r="1" spans="1:28" ht="18">
      <c r="A1" s="74" t="str">
        <f>'[19]Contact Information'!$C$5</f>
        <v>NORTH FLORIDA COMMUNITY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'[19]Contact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VLOOKUP($A$1,[19]VLOOKUPS!A115:B142,2,FALSE)</f>
        <v>129812.01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'[19]Accounts by GL'!O213</f>
        <v>111121.5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'[19]Accounts by GL'!O214</f>
        <v>0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111121.5</v>
      </c>
      <c r="D13" s="47"/>
      <c r="E13" s="35"/>
      <c r="F13" s="60">
        <f>B15+B16</f>
        <v>115317.75999999999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0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115317.75999999999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0</v>
      </c>
      <c r="C16" s="25"/>
      <c r="D16" s="44"/>
      <c r="E16" s="35"/>
      <c r="F16" s="60">
        <f>F13+F14</f>
        <v>115317.75999999999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0</v>
      </c>
      <c r="C17" s="25"/>
      <c r="D17" s="44"/>
      <c r="E17" s="35"/>
      <c r="F17" s="56">
        <f>F14/F16</f>
        <v>0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0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115317.75999999999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125615.75000000001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/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/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77" priority="6">
      <formula>$C$12&lt;&gt;0</formula>
    </cfRule>
  </conditionalFormatting>
  <conditionalFormatting sqref="A29">
    <cfRule type="expression" dxfId="76" priority="5">
      <formula>$C$12&lt;&gt;0</formula>
    </cfRule>
  </conditionalFormatting>
  <conditionalFormatting sqref="A32:C32">
    <cfRule type="expression" dxfId="75" priority="4">
      <formula>$B$24&lt;&gt;0</formula>
    </cfRule>
  </conditionalFormatting>
  <conditionalFormatting sqref="A31">
    <cfRule type="expression" dxfId="74" priority="3">
      <formula>$B$24&lt;&gt;0</formula>
    </cfRule>
  </conditionalFormatting>
  <conditionalFormatting sqref="A12">
    <cfRule type="expression" dxfId="73" priority="2">
      <formula>$C$12&lt;&gt;0</formula>
    </cfRule>
  </conditionalFormatting>
  <conditionalFormatting sqref="A24">
    <cfRule type="expression" dxfId="7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7.7109375" style="32" customWidth="1"/>
    <col min="10" max="16384" width="22.85546875" style="32"/>
  </cols>
  <sheetData>
    <row r="1" spans="1:28" ht="18">
      <c r="A1" s="71" t="str">
        <f>'[20]Contact Information'!$C$5</f>
        <v>NORTHWEST FLORIDA STATE COLLEGE</v>
      </c>
      <c r="B1" s="71"/>
      <c r="C1" s="71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2" t="s">
        <v>0</v>
      </c>
      <c r="B2" s="72"/>
      <c r="C2" s="72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2" t="s">
        <v>1</v>
      </c>
      <c r="B3" s="72"/>
      <c r="C3" s="72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2" t="s">
        <v>36</v>
      </c>
      <c r="B4" s="72"/>
      <c r="C4" s="72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'[20]Contact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VLOOKUP($A$1,[20]VLOOKUPS!A115:B142,2,FALSE)</f>
        <v>159551.07999999999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'[20]Accounts by GL'!O213</f>
        <v>639782</v>
      </c>
      <c r="D10" s="47"/>
      <c r="E10" s="35"/>
      <c r="F10" s="86" t="s">
        <v>6</v>
      </c>
      <c r="G10" s="64"/>
      <c r="H10" s="64"/>
      <c r="I10" s="6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'[20]Accounts by GL'!O214</f>
        <v>72553</v>
      </c>
      <c r="D11" s="47"/>
      <c r="E11" s="35"/>
      <c r="F11" s="63"/>
      <c r="G11" s="64"/>
      <c r="H11" s="64"/>
      <c r="I11" s="65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712335</v>
      </c>
      <c r="D13" s="47"/>
      <c r="E13" s="35"/>
      <c r="F13" s="60">
        <f>B15+B16</f>
        <v>449049.95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263285.08999999997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f>239489.96+15000+27297.67</f>
        <v>281787.63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167262.32</v>
      </c>
      <c r="C16" s="25"/>
      <c r="D16" s="44"/>
      <c r="E16" s="35"/>
      <c r="F16" s="60">
        <f>F13+F14</f>
        <v>712335.04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f>120439.24+31212.7</f>
        <v>151651.94</v>
      </c>
      <c r="C17" s="25"/>
      <c r="D17" s="44"/>
      <c r="E17" s="35"/>
      <c r="F17" s="56">
        <f>F14/F16</f>
        <v>0.36960850613217056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31386.9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5764.3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11510.6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53170.66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9800.69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712335.04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159551.03999999992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66"/>
      <c r="B30" s="67"/>
      <c r="C30" s="68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66"/>
      <c r="B32" s="69"/>
      <c r="C32" s="70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71" priority="6">
      <formula>$C$12&lt;&gt;0</formula>
    </cfRule>
  </conditionalFormatting>
  <conditionalFormatting sqref="A29">
    <cfRule type="expression" dxfId="70" priority="5">
      <formula>$C$12&lt;&gt;0</formula>
    </cfRule>
  </conditionalFormatting>
  <conditionalFormatting sqref="A32:C32">
    <cfRule type="expression" dxfId="69" priority="4">
      <formula>$B$24&lt;&gt;0</formula>
    </cfRule>
  </conditionalFormatting>
  <conditionalFormatting sqref="A31">
    <cfRule type="expression" dxfId="68" priority="3">
      <formula>$B$24&lt;&gt;0</formula>
    </cfRule>
  </conditionalFormatting>
  <conditionalFormatting sqref="A12">
    <cfRule type="expression" dxfId="67" priority="2">
      <formula>$C$12&lt;&gt;0</formula>
    </cfRule>
  </conditionalFormatting>
  <conditionalFormatting sqref="A24">
    <cfRule type="expression" dxfId="6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10.42578125" style="32" customWidth="1"/>
    <col min="10" max="16384" width="22.85546875" style="32"/>
  </cols>
  <sheetData>
    <row r="1" spans="1:28" ht="18">
      <c r="A1" s="71" t="str">
        <f>'[21]Contact Information'!$C$5</f>
        <v>PALM BEACH STATE COLLEGE</v>
      </c>
      <c r="B1" s="71"/>
      <c r="C1" s="71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2" t="s">
        <v>0</v>
      </c>
      <c r="B2" s="72"/>
      <c r="C2" s="72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2" t="s">
        <v>1</v>
      </c>
      <c r="B3" s="72"/>
      <c r="C3" s="72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2" t="s">
        <v>36</v>
      </c>
      <c r="B4" s="72"/>
      <c r="C4" s="72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'[21]Contact Information'!C3</f>
        <v>2015.v03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VLOOKUP($A$1,[21]VLOOKUPS!A115:B142,2,FALSE)</f>
        <v>1073109.28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'[21]Accounts by GL'!O213</f>
        <v>2944498.06</v>
      </c>
      <c r="D10" s="47"/>
      <c r="E10" s="35"/>
      <c r="F10" s="86" t="s">
        <v>6</v>
      </c>
      <c r="G10" s="64"/>
      <c r="H10" s="64"/>
      <c r="I10" s="6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'[21]Accounts by GL'!O214</f>
        <v>174080.34</v>
      </c>
      <c r="D11" s="47"/>
      <c r="E11" s="35"/>
      <c r="F11" s="63"/>
      <c r="G11" s="64"/>
      <c r="H11" s="64"/>
      <c r="I11" s="65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1437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3120015.4</v>
      </c>
      <c r="D13" s="47"/>
      <c r="E13" s="35"/>
      <c r="F13" s="60">
        <f>B15+B16</f>
        <v>2491889.2200000002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675361.07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1697532.61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794356.61</v>
      </c>
      <c r="C16" s="25"/>
      <c r="D16" s="44"/>
      <c r="E16" s="35"/>
      <c r="F16" s="60">
        <f>F13+F14</f>
        <v>3167250.29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0</v>
      </c>
      <c r="C17" s="25"/>
      <c r="D17" s="44"/>
      <c r="E17" s="35"/>
      <c r="F17" s="56">
        <f>F14/F16</f>
        <v>0.21323261762176679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675361.07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3167250.29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1025874.3899999997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 ht="15" customHeight="1">
      <c r="A30" s="66" t="s">
        <v>50</v>
      </c>
      <c r="B30" s="67"/>
      <c r="C30" s="68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66"/>
      <c r="B32" s="69"/>
      <c r="C32" s="70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65" priority="6">
      <formula>$C$12&lt;&gt;0</formula>
    </cfRule>
  </conditionalFormatting>
  <conditionalFormatting sqref="A29">
    <cfRule type="expression" dxfId="64" priority="5">
      <formula>$C$12&lt;&gt;0</formula>
    </cfRule>
  </conditionalFormatting>
  <conditionalFormatting sqref="A32:C32">
    <cfRule type="expression" dxfId="63" priority="4">
      <formula>$B$24&lt;&gt;0</formula>
    </cfRule>
  </conditionalFormatting>
  <conditionalFormatting sqref="A31">
    <cfRule type="expression" dxfId="62" priority="3">
      <formula>$B$24&lt;&gt;0</formula>
    </cfRule>
  </conditionalFormatting>
  <conditionalFormatting sqref="A12">
    <cfRule type="expression" dxfId="61" priority="2">
      <formula>$C$12&lt;&gt;0</formula>
    </cfRule>
  </conditionalFormatting>
  <conditionalFormatting sqref="A24">
    <cfRule type="expression" dxfId="60" priority="1">
      <formula>$B$24&lt;&gt;0</formula>
    </cfRule>
  </conditionalFormatting>
  <printOptions horizontalCentered="1"/>
  <pageMargins left="0.75" right="0.75" top="0.5" bottom="0.5" header="0.25" footer="0.25"/>
  <pageSetup scale="98" fitToHeight="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6.5703125" style="32" customWidth="1"/>
    <col min="10" max="16384" width="22.85546875" style="32"/>
  </cols>
  <sheetData>
    <row r="1" spans="1:28" ht="18">
      <c r="A1" s="74" t="str">
        <f>'[4]Contact Information'!$C$5</f>
        <v>EASTERN FLORIDA STATE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'[4]Contact Information'!C3</f>
        <v>2015.v03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VLOOKUP($A$1,[4]VLOOKUPS!A115:B142,2,FALSE)</f>
        <v>45.5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'[4]Accounts by GL'!O213</f>
        <v>1934495.19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'[4]Accounts by GL'!O214</f>
        <v>82524.639999999999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315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2017334.8299999998</v>
      </c>
      <c r="D13" s="47"/>
      <c r="E13" s="35"/>
      <c r="F13" s="60">
        <f>B15+B16</f>
        <v>1815726.8199999998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286937.5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462952.44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1352774.38</v>
      </c>
      <c r="C16" s="25"/>
      <c r="D16" s="44"/>
      <c r="E16" s="35"/>
      <c r="F16" s="60">
        <f>F13+F14</f>
        <v>2102664.3199999998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38395.440000000002</v>
      </c>
      <c r="C17" s="25"/>
      <c r="D17" s="44"/>
      <c r="E17" s="35"/>
      <c r="F17" s="56">
        <f>F14/F16</f>
        <v>0.13646376992785991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289.99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248252.07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2102664.3199999998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-85283.989999999991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 t="s">
        <v>37</v>
      </c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/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67" priority="6">
      <formula>$C$12&lt;&gt;0</formula>
    </cfRule>
  </conditionalFormatting>
  <conditionalFormatting sqref="A29">
    <cfRule type="expression" dxfId="166" priority="5">
      <formula>$C$12&lt;&gt;0</formula>
    </cfRule>
  </conditionalFormatting>
  <conditionalFormatting sqref="A32:C32">
    <cfRule type="expression" dxfId="165" priority="4">
      <formula>$B$24&lt;&gt;0</formula>
    </cfRule>
  </conditionalFormatting>
  <conditionalFormatting sqref="A31">
    <cfRule type="expression" dxfId="164" priority="3">
      <formula>$B$24&lt;&gt;0</formula>
    </cfRule>
  </conditionalFormatting>
  <conditionalFormatting sqref="A12">
    <cfRule type="expression" dxfId="163" priority="2">
      <formula>$C$12&lt;&gt;0</formula>
    </cfRule>
  </conditionalFormatting>
  <conditionalFormatting sqref="A24">
    <cfRule type="expression" dxfId="16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8.85546875" style="32" customWidth="1"/>
    <col min="10" max="16384" width="22.85546875" style="32"/>
  </cols>
  <sheetData>
    <row r="1" spans="1:28" ht="18">
      <c r="A1" s="71" t="str">
        <f>'[22]Contact Information'!$C$5</f>
        <v>PASCO-HERNANDO STATE COLLEGE</v>
      </c>
      <c r="B1" s="71"/>
      <c r="C1" s="71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2" t="s">
        <v>0</v>
      </c>
      <c r="B2" s="72"/>
      <c r="C2" s="72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2" t="s">
        <v>1</v>
      </c>
      <c r="B3" s="72"/>
      <c r="C3" s="72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2" t="s">
        <v>36</v>
      </c>
      <c r="B4" s="72"/>
      <c r="C4" s="72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'[22]Contact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VLOOKUP($A$1,[22]VLOOKUPS!A115:B142,2,FALSE)</f>
        <v>150953.95000000001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'[22]Accounts by GL'!O213</f>
        <v>1505905.65</v>
      </c>
      <c r="D10" s="47"/>
      <c r="E10" s="35"/>
      <c r="F10" s="86" t="s">
        <v>6</v>
      </c>
      <c r="G10" s="64"/>
      <c r="H10" s="64"/>
      <c r="I10" s="6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'[22]Accounts by GL'!O214</f>
        <v>26568.79</v>
      </c>
      <c r="D11" s="47"/>
      <c r="E11" s="35"/>
      <c r="F11" s="63"/>
      <c r="G11" s="64"/>
      <c r="H11" s="64"/>
      <c r="I11" s="65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f>1680+111.19</f>
        <v>1791.19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1534265.63</v>
      </c>
      <c r="D13" s="47"/>
      <c r="E13" s="35"/>
      <c r="F13" s="60">
        <f>B15+B16</f>
        <v>1568756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174.79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1384172.26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184583.74</v>
      </c>
      <c r="C16" s="25"/>
      <c r="D16" s="44"/>
      <c r="E16" s="35"/>
      <c r="F16" s="60">
        <f>F13+F14</f>
        <v>1568930.79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0</v>
      </c>
      <c r="C17" s="25"/>
      <c r="D17" s="44"/>
      <c r="E17" s="35"/>
      <c r="F17" s="56">
        <f>F14/F16</f>
        <v>1.1140708125181226E-4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0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174.79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1568930.79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116288.7899999998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66" t="s">
        <v>51</v>
      </c>
      <c r="B30" s="67"/>
      <c r="C30" s="68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66" t="s">
        <v>52</v>
      </c>
      <c r="B32" s="69"/>
      <c r="C32" s="70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59" priority="6">
      <formula>$C$12&lt;&gt;0</formula>
    </cfRule>
  </conditionalFormatting>
  <conditionalFormatting sqref="A29">
    <cfRule type="expression" dxfId="58" priority="5">
      <formula>$C$12&lt;&gt;0</formula>
    </cfRule>
  </conditionalFormatting>
  <conditionalFormatting sqref="A32:C32">
    <cfRule type="expression" dxfId="57" priority="4">
      <formula>$B$24&lt;&gt;0</formula>
    </cfRule>
  </conditionalFormatting>
  <conditionalFormatting sqref="A31">
    <cfRule type="expression" dxfId="56" priority="3">
      <formula>$B$24&lt;&gt;0</formula>
    </cfRule>
  </conditionalFormatting>
  <conditionalFormatting sqref="A12">
    <cfRule type="expression" dxfId="55" priority="2">
      <formula>$C$12&lt;&gt;0</formula>
    </cfRule>
  </conditionalFormatting>
  <conditionalFormatting sqref="A24">
    <cfRule type="expression" dxfId="5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Normal="10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4" style="32" customWidth="1"/>
    <col min="10" max="16384" width="22.85546875" style="32"/>
  </cols>
  <sheetData>
    <row r="1" spans="1:28" ht="18">
      <c r="A1" s="74" t="str">
        <f>'[23]Contact Information'!$C$5</f>
        <v>PENSACOLA STATE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'[23]Contact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VLOOKUP($A$1,[23]VLOOKUPS!A115:B142,2,FALSE)</f>
        <v>14703.06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'[23]Accounts by GL'!O213</f>
        <v>964663.09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'[23]Accounts by GL'!O214</f>
        <v>0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423789.79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1388452.88</v>
      </c>
      <c r="D13" s="47"/>
      <c r="E13" s="35"/>
      <c r="F13" s="60">
        <f>B15+B16</f>
        <v>964663.09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0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511340.05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453323.04</v>
      </c>
      <c r="C16" s="25"/>
      <c r="D16" s="44"/>
      <c r="E16" s="35"/>
      <c r="F16" s="60">
        <f>F13+F14</f>
        <v>964663.09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0</v>
      </c>
      <c r="C17" s="25"/>
      <c r="D17" s="44"/>
      <c r="E17" s="35"/>
      <c r="F17" s="56">
        <f>F14/F16</f>
        <v>0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0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964663.09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438492.85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 ht="15" customHeight="1">
      <c r="A30" s="79" t="s">
        <v>53</v>
      </c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/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53" priority="6">
      <formula>$C$12&lt;&gt;0</formula>
    </cfRule>
  </conditionalFormatting>
  <conditionalFormatting sqref="A29">
    <cfRule type="expression" dxfId="52" priority="5">
      <formula>$C$12&lt;&gt;0</formula>
    </cfRule>
  </conditionalFormatting>
  <conditionalFormatting sqref="A32:C32">
    <cfRule type="expression" dxfId="51" priority="4">
      <formula>$B$24&lt;&gt;0</formula>
    </cfRule>
  </conditionalFormatting>
  <conditionalFormatting sqref="A31">
    <cfRule type="expression" dxfId="50" priority="3">
      <formula>$B$24&lt;&gt;0</formula>
    </cfRule>
  </conditionalFormatting>
  <conditionalFormatting sqref="A12">
    <cfRule type="expression" dxfId="49" priority="2">
      <formula>$C$12&lt;&gt;0</formula>
    </cfRule>
  </conditionalFormatting>
  <conditionalFormatting sqref="A24">
    <cfRule type="expression" dxfId="4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89" bestFit="1" customWidth="1"/>
    <col min="2" max="2" width="20.42578125" style="89" customWidth="1"/>
    <col min="3" max="3" width="23.85546875" style="89" customWidth="1"/>
    <col min="4" max="4" width="20" style="89" hidden="1" customWidth="1"/>
    <col min="5" max="5" width="1" style="89" customWidth="1"/>
    <col min="6" max="6" width="14.5703125" style="89" bestFit="1" customWidth="1"/>
    <col min="7" max="7" width="21.85546875" style="89" customWidth="1"/>
    <col min="8" max="8" width="9.28515625" style="89" customWidth="1"/>
    <col min="9" max="9" width="7.140625" style="89" customWidth="1"/>
    <col min="10" max="16384" width="22.85546875" style="89"/>
  </cols>
  <sheetData>
    <row r="1" spans="1:28" ht="18">
      <c r="A1" s="87" t="str">
        <f>'[24]Contact Information'!$C$5</f>
        <v>POLK STATE COLLEGE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5.75">
      <c r="A2" s="90" t="s">
        <v>0</v>
      </c>
      <c r="B2" s="90"/>
      <c r="C2" s="90"/>
      <c r="D2" s="91"/>
      <c r="E2" s="91"/>
      <c r="F2" s="91"/>
      <c r="G2" s="91"/>
      <c r="H2" s="91"/>
      <c r="I2" s="91"/>
      <c r="J2" s="91"/>
      <c r="K2" s="91"/>
      <c r="L2" s="91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ht="15.75">
      <c r="A3" s="90" t="s">
        <v>1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ht="15.75">
      <c r="A4" s="90" t="s">
        <v>36</v>
      </c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28" ht="4.5" customHeight="1">
      <c r="A5" s="90"/>
      <c r="B5" s="90"/>
      <c r="C5" s="90"/>
      <c r="D5" s="91"/>
      <c r="E5" s="91"/>
      <c r="F5" s="91"/>
      <c r="G5" s="91"/>
      <c r="H5" s="91"/>
      <c r="I5" s="91"/>
      <c r="J5" s="91"/>
      <c r="K5" s="91"/>
      <c r="L5" s="91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ht="16.5" thickBot="1">
      <c r="A6" s="92"/>
      <c r="B6" s="93" t="s">
        <v>2</v>
      </c>
      <c r="C6" s="94" t="str">
        <f>'[24]Contact Information'!C3</f>
        <v>2015.v02</v>
      </c>
      <c r="D6" s="95" t="s">
        <v>3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5.25" customHeight="1" thickTop="1">
      <c r="A7" s="96"/>
      <c r="B7" s="97"/>
      <c r="C7" s="98"/>
      <c r="D7" s="99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15.75">
      <c r="A8" s="100" t="s">
        <v>4</v>
      </c>
      <c r="B8" s="101"/>
      <c r="C8" s="102">
        <f>VLOOKUP($A$1,[24]VLOOKUPS!A115:B142,2,FALSE)</f>
        <v>-52591.02</v>
      </c>
      <c r="D8" s="103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ht="4.5" customHeight="1">
      <c r="A9" s="104"/>
      <c r="B9" s="105"/>
      <c r="C9" s="106"/>
      <c r="D9" s="103"/>
      <c r="E9" s="88"/>
      <c r="F9" s="107"/>
      <c r="G9" s="108"/>
      <c r="H9" s="109"/>
      <c r="I9" s="110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</row>
    <row r="10" spans="1:28" ht="15" customHeight="1">
      <c r="A10" s="112" t="s">
        <v>5</v>
      </c>
      <c r="B10" s="113"/>
      <c r="C10" s="114">
        <f>'[24]Accounts by GL'!O213</f>
        <v>1345801.75</v>
      </c>
      <c r="D10" s="103"/>
      <c r="E10" s="88"/>
      <c r="F10" s="86" t="s">
        <v>6</v>
      </c>
      <c r="G10" s="115"/>
      <c r="H10" s="115"/>
      <c r="I10" s="116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</row>
    <row r="11" spans="1:28" ht="15.75">
      <c r="A11" s="112" t="s">
        <v>7</v>
      </c>
      <c r="B11" s="113"/>
      <c r="C11" s="114">
        <f>'[24]Accounts by GL'!O214</f>
        <v>191118.04</v>
      </c>
      <c r="D11" s="103"/>
      <c r="E11" s="88"/>
      <c r="F11" s="85"/>
      <c r="G11" s="115"/>
      <c r="H11" s="115"/>
      <c r="I11" s="116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</row>
    <row r="12" spans="1:28" ht="15.75">
      <c r="A12" s="117" t="s">
        <v>8</v>
      </c>
      <c r="B12" s="113"/>
      <c r="C12" s="114"/>
      <c r="D12" s="103"/>
      <c r="E12" s="88"/>
      <c r="F12" s="118" t="s">
        <v>33</v>
      </c>
      <c r="G12" s="119"/>
      <c r="H12" s="119"/>
      <c r="I12" s="12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28" ht="16.5" thickBot="1">
      <c r="A13" s="121" t="s">
        <v>9</v>
      </c>
      <c r="B13" s="122"/>
      <c r="C13" s="123">
        <f>SUM(C10:C12)</f>
        <v>1536919.79</v>
      </c>
      <c r="D13" s="103"/>
      <c r="E13" s="88"/>
      <c r="F13" s="124">
        <f>B15+B16</f>
        <v>838513.53</v>
      </c>
      <c r="G13" s="119" t="s">
        <v>10</v>
      </c>
      <c r="H13" s="119"/>
      <c r="I13" s="12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8" ht="16.5" thickBot="1">
      <c r="A14" s="125" t="s">
        <v>11</v>
      </c>
      <c r="B14" s="113"/>
      <c r="C14" s="126"/>
      <c r="D14" s="127"/>
      <c r="E14" s="88"/>
      <c r="F14" s="128">
        <f>SUM(B17:B24)</f>
        <v>735980.77</v>
      </c>
      <c r="G14" s="119" t="s">
        <v>12</v>
      </c>
      <c r="H14" s="119"/>
      <c r="I14" s="12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8" ht="15.75">
      <c r="A15" s="26" t="s">
        <v>13</v>
      </c>
      <c r="B15" s="129">
        <v>378097.83</v>
      </c>
      <c r="C15" s="126"/>
      <c r="D15" s="127"/>
      <c r="E15" s="88"/>
      <c r="F15" s="130"/>
      <c r="G15" s="119"/>
      <c r="H15" s="119"/>
      <c r="I15" s="12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</row>
    <row r="16" spans="1:28" ht="15.75">
      <c r="A16" s="26" t="s">
        <v>14</v>
      </c>
      <c r="B16" s="129">
        <v>460415.7</v>
      </c>
      <c r="C16" s="126"/>
      <c r="D16" s="127"/>
      <c r="E16" s="88"/>
      <c r="F16" s="124">
        <f>F13+F14</f>
        <v>1574494.3</v>
      </c>
      <c r="G16" s="119" t="s">
        <v>15</v>
      </c>
      <c r="H16" s="119"/>
      <c r="I16" s="120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</row>
    <row r="17" spans="1:9" ht="15.75">
      <c r="A17" s="26" t="s">
        <v>16</v>
      </c>
      <c r="B17" s="129">
        <v>0</v>
      </c>
      <c r="C17" s="126"/>
      <c r="D17" s="127"/>
      <c r="E17" s="88"/>
      <c r="F17" s="131">
        <f>F14/F16</f>
        <v>0.46743946294375277</v>
      </c>
      <c r="G17" s="57" t="s">
        <v>17</v>
      </c>
      <c r="H17" s="57"/>
      <c r="I17" s="132"/>
    </row>
    <row r="18" spans="1:9" ht="15.75">
      <c r="A18" s="26" t="s">
        <v>18</v>
      </c>
      <c r="B18" s="129">
        <v>0</v>
      </c>
      <c r="C18" s="126"/>
      <c r="D18" s="127"/>
      <c r="E18" s="88"/>
      <c r="F18" s="88"/>
      <c r="G18" s="133"/>
      <c r="H18" s="88"/>
      <c r="I18" s="88"/>
    </row>
    <row r="19" spans="1:9" ht="15.75">
      <c r="A19" s="26" t="s">
        <v>19</v>
      </c>
      <c r="B19" s="129">
        <v>0</v>
      </c>
      <c r="C19" s="126"/>
      <c r="D19" s="127"/>
      <c r="E19" s="88"/>
      <c r="F19" s="88"/>
      <c r="G19" s="133"/>
      <c r="H19" s="88"/>
      <c r="I19" s="88"/>
    </row>
    <row r="20" spans="1:9" ht="15.75">
      <c r="A20" s="26" t="s">
        <v>20</v>
      </c>
      <c r="B20" s="129">
        <v>0</v>
      </c>
      <c r="C20" s="126"/>
      <c r="D20" s="127"/>
      <c r="E20" s="88"/>
      <c r="F20" s="88"/>
      <c r="G20" s="88"/>
      <c r="H20" s="88"/>
      <c r="I20" s="88"/>
    </row>
    <row r="21" spans="1:9" ht="15.75">
      <c r="A21" s="26" t="s">
        <v>21</v>
      </c>
      <c r="B21" s="129">
        <v>0</v>
      </c>
      <c r="C21" s="126"/>
      <c r="D21" s="127"/>
      <c r="E21" s="88"/>
      <c r="F21" s="88"/>
      <c r="G21" s="88"/>
      <c r="H21" s="88"/>
      <c r="I21" s="88"/>
    </row>
    <row r="22" spans="1:9" ht="15.75">
      <c r="A22" s="28" t="s">
        <v>22</v>
      </c>
      <c r="B22" s="129">
        <v>0</v>
      </c>
      <c r="C22" s="126"/>
      <c r="D22" s="127"/>
      <c r="E22" s="88"/>
      <c r="F22" s="88"/>
      <c r="G22" s="88"/>
      <c r="H22" s="88"/>
      <c r="I22" s="88"/>
    </row>
    <row r="23" spans="1:9" ht="15.75">
      <c r="A23" s="26" t="s">
        <v>23</v>
      </c>
      <c r="B23" s="129">
        <v>735980.77</v>
      </c>
      <c r="C23" s="126"/>
      <c r="D23" s="127"/>
      <c r="E23" s="88"/>
      <c r="F23" s="88"/>
      <c r="G23" s="88"/>
      <c r="H23" s="88"/>
      <c r="I23" s="88"/>
    </row>
    <row r="24" spans="1:9" ht="15.75">
      <c r="A24" s="117" t="s">
        <v>24</v>
      </c>
      <c r="B24" s="134">
        <v>0</v>
      </c>
      <c r="C24" s="126"/>
      <c r="D24" s="135"/>
      <c r="E24" s="88"/>
      <c r="F24" s="88"/>
      <c r="G24" s="136"/>
      <c r="H24" s="88"/>
      <c r="I24" s="88"/>
    </row>
    <row r="25" spans="1:9" ht="15.75">
      <c r="A25" s="125" t="s">
        <v>25</v>
      </c>
      <c r="B25" s="113"/>
      <c r="C25" s="137">
        <f>SUM(B15:B24)</f>
        <v>1574494.3</v>
      </c>
      <c r="D25" s="135"/>
      <c r="E25" s="88"/>
      <c r="F25" s="88"/>
      <c r="G25" s="136"/>
      <c r="H25" s="88"/>
      <c r="I25" s="88"/>
    </row>
    <row r="26" spans="1:9" ht="15.75">
      <c r="A26" s="125"/>
      <c r="B26" s="113"/>
      <c r="C26" s="126"/>
      <c r="D26" s="135"/>
      <c r="E26" s="88"/>
      <c r="F26" s="88"/>
      <c r="G26" s="136"/>
      <c r="H26" s="88"/>
      <c r="I26" s="88"/>
    </row>
    <row r="27" spans="1:9" ht="14.25" customHeight="1" thickBot="1">
      <c r="A27" s="125" t="s">
        <v>26</v>
      </c>
      <c r="B27" s="113"/>
      <c r="C27" s="138">
        <f>C8+C13-C25</f>
        <v>-90165.530000000028</v>
      </c>
      <c r="D27" s="88"/>
      <c r="E27" s="88"/>
      <c r="F27" s="88"/>
      <c r="G27" s="136"/>
      <c r="H27" s="88"/>
      <c r="I27" s="88"/>
    </row>
    <row r="28" spans="1:9" ht="16.5" thickTop="1" thickBot="1">
      <c r="A28" s="139"/>
      <c r="B28" s="140"/>
      <c r="C28" s="141"/>
      <c r="D28" s="88"/>
      <c r="E28" s="88"/>
      <c r="F28" s="88"/>
      <c r="G28" s="142"/>
      <c r="H28" s="88"/>
      <c r="I28" s="88"/>
    </row>
    <row r="29" spans="1:9" ht="15.75" thickTop="1">
      <c r="A29" s="142" t="s">
        <v>27</v>
      </c>
      <c r="B29" s="142"/>
      <c r="C29" s="88"/>
      <c r="D29" s="88"/>
      <c r="E29" s="88"/>
      <c r="F29" s="88"/>
      <c r="G29" s="88"/>
      <c r="H29" s="88"/>
      <c r="I29" s="88"/>
    </row>
    <row r="30" spans="1:9">
      <c r="A30" s="66" t="s">
        <v>54</v>
      </c>
      <c r="B30" s="67"/>
      <c r="C30" s="68"/>
      <c r="D30" s="88"/>
      <c r="E30" s="88"/>
      <c r="F30" s="88"/>
      <c r="G30" s="88"/>
      <c r="H30" s="88"/>
      <c r="I30" s="88"/>
    </row>
    <row r="31" spans="1:9">
      <c r="A31" s="142" t="s">
        <v>28</v>
      </c>
      <c r="B31" s="142"/>
      <c r="C31" s="88"/>
      <c r="D31" s="88"/>
      <c r="E31" s="88"/>
      <c r="F31" s="88"/>
      <c r="G31" s="88"/>
      <c r="H31" s="88"/>
      <c r="I31" s="88"/>
    </row>
    <row r="32" spans="1:9">
      <c r="A32" s="66"/>
      <c r="B32" s="69"/>
      <c r="C32" s="70"/>
      <c r="D32" s="88"/>
      <c r="E32" s="88"/>
      <c r="F32" s="88"/>
      <c r="G32" s="88"/>
      <c r="H32" s="88"/>
      <c r="I32" s="88"/>
    </row>
    <row r="34" spans="1:4">
      <c r="A34" s="88"/>
      <c r="B34" s="88"/>
      <c r="C34" s="88"/>
      <c r="D34" s="135"/>
    </row>
    <row r="35" spans="1:4" ht="15" hidden="1" customHeight="1">
      <c r="A35" s="91" t="s">
        <v>29</v>
      </c>
      <c r="B35" s="135"/>
      <c r="C35" s="135"/>
      <c r="D35" s="135"/>
    </row>
    <row r="36" spans="1:4" ht="15" hidden="1" customHeight="1">
      <c r="A36" s="88"/>
      <c r="B36" s="135"/>
      <c r="C36" s="135"/>
      <c r="D36" s="135"/>
    </row>
    <row r="37" spans="1:4" ht="15" hidden="1" customHeight="1">
      <c r="A37" s="88"/>
      <c r="B37" s="135"/>
      <c r="C37" s="135"/>
      <c r="D37" s="135"/>
    </row>
    <row r="38" spans="1:4" ht="15" hidden="1" customHeight="1">
      <c r="A38" s="88"/>
      <c r="B38" s="135"/>
      <c r="C38" s="135"/>
      <c r="D38" s="135"/>
    </row>
    <row r="39" spans="1:4" ht="15" hidden="1" customHeight="1">
      <c r="A39" s="88"/>
      <c r="B39" s="135"/>
      <c r="C39" s="135"/>
      <c r="D39" s="135"/>
    </row>
    <row r="40" spans="1:4" ht="15" hidden="1" customHeight="1">
      <c r="A40" s="88"/>
      <c r="B40" s="135"/>
      <c r="C40" s="135"/>
      <c r="D40" s="135"/>
    </row>
    <row r="41" spans="1:4" ht="15" hidden="1" customHeight="1">
      <c r="A41" s="88"/>
      <c r="B41" s="135"/>
      <c r="C41" s="135"/>
      <c r="D41" s="135"/>
    </row>
    <row r="42" spans="1:4" ht="15" hidden="1" customHeight="1">
      <c r="A42" s="88"/>
      <c r="B42" s="135"/>
      <c r="C42" s="135"/>
      <c r="D42" s="135"/>
    </row>
    <row r="43" spans="1:4" ht="15" hidden="1" customHeight="1">
      <c r="A43" s="88"/>
      <c r="B43" s="135"/>
      <c r="C43" s="135"/>
      <c r="D43" s="135"/>
    </row>
    <row r="44" spans="1:4" ht="15" hidden="1" customHeight="1">
      <c r="A44" s="88"/>
      <c r="B44" s="135"/>
      <c r="C44" s="135"/>
      <c r="D44" s="135"/>
    </row>
    <row r="45" spans="1:4" ht="15" hidden="1" customHeight="1">
      <c r="A45" s="88"/>
      <c r="B45" s="135"/>
      <c r="C45" s="135"/>
      <c r="D45" s="135"/>
    </row>
    <row r="46" spans="1:4" ht="15" hidden="1" customHeight="1">
      <c r="A46" s="88"/>
      <c r="B46" s="135"/>
      <c r="C46" s="135"/>
      <c r="D46" s="135"/>
    </row>
    <row r="47" spans="1:4" ht="15" hidden="1" customHeight="1">
      <c r="A47" s="88"/>
      <c r="B47" s="135"/>
      <c r="C47" s="135"/>
      <c r="D47" s="135"/>
    </row>
    <row r="48" spans="1:4" ht="15" hidden="1" customHeight="1">
      <c r="A48" s="88"/>
      <c r="B48" s="135"/>
      <c r="C48" s="135"/>
      <c r="D48" s="135"/>
    </row>
    <row r="49" spans="1:4" ht="15" hidden="1" customHeight="1">
      <c r="A49" s="88"/>
      <c r="B49" s="135"/>
      <c r="C49" s="135"/>
      <c r="D49" s="135"/>
    </row>
    <row r="50" spans="1:4" ht="15" hidden="1" customHeight="1">
      <c r="A50" s="88"/>
      <c r="B50" s="135"/>
      <c r="C50" s="135"/>
      <c r="D50" s="135"/>
    </row>
    <row r="51" spans="1:4" ht="15" hidden="1" customHeight="1">
      <c r="A51" s="88"/>
      <c r="B51" s="135"/>
      <c r="C51" s="135"/>
      <c r="D51" s="135"/>
    </row>
    <row r="54" spans="1:4" ht="14.25" customHeight="1">
      <c r="A54" s="111"/>
      <c r="B54" s="88"/>
      <c r="C54" s="88"/>
      <c r="D54" s="88"/>
    </row>
    <row r="56" spans="1:4" ht="15" hidden="1" customHeight="1">
      <c r="A56" s="143"/>
      <c r="B56" s="144"/>
      <c r="C56" s="145"/>
      <c r="D56" s="88"/>
    </row>
    <row r="57" spans="1:4" ht="15" hidden="1" customHeight="1">
      <c r="A57" s="146"/>
      <c r="B57" s="147"/>
      <c r="C57" s="145"/>
      <c r="D57" s="88"/>
    </row>
    <row r="58" spans="1:4" ht="15" hidden="1" customHeight="1">
      <c r="A58" s="146"/>
      <c r="B58" s="147"/>
      <c r="C58" s="145"/>
      <c r="D58" s="88"/>
    </row>
    <row r="59" spans="1:4" ht="15" hidden="1" customHeight="1">
      <c r="A59" s="146"/>
      <c r="B59" s="147"/>
      <c r="C59" s="145"/>
      <c r="D59" s="88"/>
    </row>
    <row r="60" spans="1:4" ht="15" hidden="1" customHeight="1">
      <c r="A60" s="146"/>
      <c r="B60" s="147"/>
      <c r="C60" s="145"/>
      <c r="D60" s="88"/>
    </row>
    <row r="61" spans="1:4" ht="15" hidden="1" customHeight="1">
      <c r="A61" s="146"/>
      <c r="B61" s="147"/>
      <c r="C61" s="145"/>
      <c r="D61" s="88"/>
    </row>
    <row r="62" spans="1:4" ht="15" hidden="1" customHeight="1">
      <c r="A62" s="146"/>
      <c r="B62" s="147"/>
      <c r="C62" s="145"/>
      <c r="D62" s="88"/>
    </row>
    <row r="63" spans="1:4" ht="15" hidden="1" customHeight="1">
      <c r="A63" s="146"/>
      <c r="B63" s="147"/>
      <c r="C63" s="145"/>
      <c r="D63" s="88"/>
    </row>
    <row r="64" spans="1:4" ht="15" hidden="1" customHeight="1">
      <c r="A64" s="146"/>
      <c r="B64" s="147"/>
      <c r="C64" s="145"/>
      <c r="D64" s="88"/>
    </row>
    <row r="65" spans="1:3" ht="15" hidden="1" customHeight="1">
      <c r="A65" s="146"/>
      <c r="B65" s="147"/>
      <c r="C65" s="145"/>
    </row>
    <row r="66" spans="1:3" ht="15" hidden="1" customHeight="1">
      <c r="A66" s="146"/>
      <c r="B66" s="147"/>
      <c r="C66" s="145"/>
    </row>
    <row r="67" spans="1:3" ht="15" hidden="1" customHeight="1">
      <c r="A67" s="146"/>
      <c r="B67" s="147"/>
      <c r="C67" s="145"/>
    </row>
    <row r="68" spans="1:3" ht="15" hidden="1" customHeight="1">
      <c r="A68" s="146"/>
      <c r="B68" s="147"/>
      <c r="C68" s="145"/>
    </row>
    <row r="69" spans="1:3" ht="15" hidden="1" customHeight="1">
      <c r="A69" s="146"/>
      <c r="B69" s="147"/>
      <c r="C69" s="145"/>
    </row>
    <row r="70" spans="1:3" ht="15" hidden="1" customHeight="1">
      <c r="A70" s="146"/>
      <c r="B70" s="147"/>
      <c r="C70" s="145"/>
    </row>
    <row r="71" spans="1:3" ht="15" hidden="1" customHeight="1">
      <c r="A71" s="146"/>
      <c r="B71" s="147"/>
      <c r="C71" s="145"/>
    </row>
    <row r="72" spans="1:3" ht="15" hidden="1" customHeight="1">
      <c r="A72" s="146"/>
      <c r="B72" s="147"/>
      <c r="C72" s="145"/>
    </row>
    <row r="73" spans="1:3" ht="15" hidden="1" customHeight="1">
      <c r="A73" s="146"/>
      <c r="B73" s="147"/>
      <c r="C73" s="145"/>
    </row>
    <row r="74" spans="1:3" ht="15" hidden="1" customHeight="1">
      <c r="A74" s="146"/>
      <c r="B74" s="147"/>
      <c r="C74" s="145"/>
    </row>
    <row r="75" spans="1:3" ht="15" hidden="1" customHeight="1">
      <c r="A75" s="146"/>
      <c r="B75" s="147"/>
      <c r="C75" s="145"/>
    </row>
    <row r="76" spans="1:3" ht="15" hidden="1" customHeight="1">
      <c r="A76" s="146"/>
      <c r="B76" s="147"/>
      <c r="C76" s="145"/>
    </row>
    <row r="77" spans="1:3" ht="15" hidden="1" customHeight="1">
      <c r="A77" s="146"/>
      <c r="B77" s="147"/>
      <c r="C77" s="145"/>
    </row>
    <row r="78" spans="1:3" ht="15" hidden="1" customHeight="1">
      <c r="A78" s="146"/>
      <c r="B78" s="147"/>
      <c r="C78" s="145"/>
    </row>
    <row r="79" spans="1:3" ht="15" hidden="1" customHeight="1">
      <c r="A79" s="146"/>
      <c r="B79" s="147"/>
      <c r="C79" s="145"/>
    </row>
    <row r="80" spans="1:3" ht="15" hidden="1" customHeight="1">
      <c r="A80" s="146"/>
      <c r="B80" s="147"/>
      <c r="C80" s="145"/>
    </row>
    <row r="81" spans="1:3" ht="15" hidden="1" customHeight="1">
      <c r="A81" s="146"/>
      <c r="B81" s="147"/>
      <c r="C81" s="145"/>
    </row>
    <row r="82" spans="1:3" ht="15" hidden="1" customHeight="1">
      <c r="A82" s="146"/>
      <c r="B82" s="147"/>
      <c r="C82" s="145"/>
    </row>
    <row r="83" spans="1:3" ht="15" hidden="1" customHeight="1">
      <c r="A83" s="146"/>
      <c r="B83" s="147"/>
      <c r="C83" s="145"/>
    </row>
    <row r="84" spans="1:3" ht="15" hidden="1" customHeight="1">
      <c r="A84" s="146"/>
      <c r="B84" s="147"/>
      <c r="C84" s="145"/>
    </row>
    <row r="85" spans="1:3" ht="15" hidden="1" customHeight="1">
      <c r="A85" s="88"/>
      <c r="B85" s="88"/>
      <c r="C85" s="88"/>
    </row>
    <row r="86" spans="1:3">
      <c r="A86" s="88"/>
      <c r="B86" s="88"/>
      <c r="C86" s="88"/>
    </row>
    <row r="87" spans="1:3">
      <c r="A87" s="88"/>
      <c r="B87" s="88"/>
      <c r="C87" s="88"/>
    </row>
  </sheetData>
  <sheetProtection formatColumns="0"/>
  <conditionalFormatting sqref="A30">
    <cfRule type="expression" dxfId="47" priority="6">
      <formula>$C$12&lt;&gt;0</formula>
    </cfRule>
  </conditionalFormatting>
  <conditionalFormatting sqref="A29">
    <cfRule type="expression" dxfId="46" priority="5">
      <formula>$C$12&lt;&gt;0</formula>
    </cfRule>
  </conditionalFormatting>
  <conditionalFormatting sqref="A32:C32">
    <cfRule type="expression" dxfId="45" priority="4">
      <formula>$B$24&lt;&gt;0</formula>
    </cfRule>
  </conditionalFormatting>
  <conditionalFormatting sqref="A31">
    <cfRule type="expression" dxfId="44" priority="3">
      <formula>$B$24&lt;&gt;0</formula>
    </cfRule>
  </conditionalFormatting>
  <conditionalFormatting sqref="A12">
    <cfRule type="expression" dxfId="43" priority="2">
      <formula>$C$12&lt;&gt;0</formula>
    </cfRule>
  </conditionalFormatting>
  <conditionalFormatting sqref="A24">
    <cfRule type="expression" dxfId="4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149" bestFit="1" customWidth="1"/>
    <col min="2" max="2" width="20.42578125" style="149" customWidth="1"/>
    <col min="3" max="3" width="23.85546875" style="149" customWidth="1"/>
    <col min="4" max="4" width="20" style="149" hidden="1" customWidth="1"/>
    <col min="5" max="5" width="1" style="149" customWidth="1"/>
    <col min="6" max="6" width="14.5703125" style="149" bestFit="1" customWidth="1"/>
    <col min="7" max="7" width="21.85546875" style="149" customWidth="1"/>
    <col min="8" max="8" width="9.28515625" style="149" customWidth="1"/>
    <col min="9" max="9" width="10" style="149" customWidth="1"/>
    <col min="10" max="16384" width="22.85546875" style="149"/>
  </cols>
  <sheetData>
    <row r="1" spans="1:28" ht="18">
      <c r="A1" s="74" t="str">
        <f>'[25]Contact Information'!$C$5</f>
        <v>ST. JOHNS RIVER STATE COLLEGE</v>
      </c>
      <c r="B1" s="74"/>
      <c r="C1" s="74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8" ht="15.75">
      <c r="A2" s="75" t="s">
        <v>0</v>
      </c>
      <c r="B2" s="75"/>
      <c r="C2" s="75"/>
      <c r="D2" s="150"/>
      <c r="E2" s="150"/>
      <c r="F2" s="150"/>
      <c r="G2" s="150"/>
      <c r="H2" s="150"/>
      <c r="I2" s="150"/>
      <c r="J2" s="150"/>
      <c r="K2" s="150"/>
      <c r="L2" s="150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8" ht="15.75">
      <c r="A3" s="75" t="s">
        <v>1</v>
      </c>
      <c r="B3" s="75"/>
      <c r="C3" s="75"/>
      <c r="D3" s="150"/>
      <c r="E3" s="150"/>
      <c r="F3" s="150"/>
      <c r="G3" s="150"/>
      <c r="H3" s="150"/>
      <c r="I3" s="150"/>
      <c r="J3" s="150"/>
      <c r="K3" s="150"/>
      <c r="L3" s="150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8" ht="15.75">
      <c r="A4" s="75" t="s">
        <v>36</v>
      </c>
      <c r="B4" s="75"/>
      <c r="C4" s="75"/>
      <c r="D4" s="150"/>
      <c r="E4" s="150"/>
      <c r="F4" s="150"/>
      <c r="G4" s="150"/>
      <c r="H4" s="150"/>
      <c r="I4" s="150"/>
      <c r="J4" s="150"/>
      <c r="K4" s="150"/>
      <c r="L4" s="150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8" ht="4.5" customHeight="1">
      <c r="A5" s="75"/>
      <c r="B5" s="75"/>
      <c r="C5" s="75"/>
      <c r="D5" s="150"/>
      <c r="E5" s="150"/>
      <c r="F5" s="150"/>
      <c r="G5" s="150"/>
      <c r="H5" s="150"/>
      <c r="I5" s="150"/>
      <c r="J5" s="150"/>
      <c r="K5" s="150"/>
      <c r="L5" s="150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</row>
    <row r="6" spans="1:28" ht="16.5" thickBot="1">
      <c r="A6" s="151"/>
      <c r="B6" s="152" t="s">
        <v>2</v>
      </c>
      <c r="C6" s="7" t="str">
        <f>'[25]Contact Information'!C3</f>
        <v>2015.v02</v>
      </c>
      <c r="D6" s="153" t="s">
        <v>3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</row>
    <row r="7" spans="1:28" ht="5.25" customHeight="1" thickTop="1">
      <c r="A7" s="154"/>
      <c r="B7" s="155"/>
      <c r="C7" s="156"/>
      <c r="D7" s="157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</row>
    <row r="8" spans="1:28" ht="15.75">
      <c r="A8" s="158" t="s">
        <v>4</v>
      </c>
      <c r="B8" s="159"/>
      <c r="C8" s="160">
        <f>VLOOKUP($A$1,[25]VLOOKUPS!A115:B142,2,FALSE)</f>
        <v>-4901.41</v>
      </c>
      <c r="D8" s="161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</row>
    <row r="9" spans="1:28" ht="4.5" customHeight="1">
      <c r="A9" s="162"/>
      <c r="B9" s="163"/>
      <c r="C9" s="164"/>
      <c r="D9" s="161"/>
      <c r="E9" s="148"/>
      <c r="F9" s="165"/>
      <c r="G9" s="166"/>
      <c r="H9" s="167"/>
      <c r="I9" s="168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5" customHeight="1">
      <c r="A10" s="170" t="s">
        <v>5</v>
      </c>
      <c r="B10" s="171"/>
      <c r="C10" s="172">
        <f>'[25]Accounts by GL'!O213</f>
        <v>849999.78</v>
      </c>
      <c r="D10" s="161"/>
      <c r="E10" s="148"/>
      <c r="F10" s="86" t="s">
        <v>6</v>
      </c>
      <c r="G10" s="77"/>
      <c r="H10" s="77"/>
      <c r="I10" s="78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5.75">
      <c r="A11" s="170" t="s">
        <v>7</v>
      </c>
      <c r="B11" s="171"/>
      <c r="C11" s="172">
        <f>'[25]Accounts by GL'!O214</f>
        <v>49149.72</v>
      </c>
      <c r="D11" s="161"/>
      <c r="E11" s="148"/>
      <c r="F11" s="76"/>
      <c r="G11" s="77"/>
      <c r="H11" s="77"/>
      <c r="I11" s="78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5.75">
      <c r="A12" s="173" t="s">
        <v>8</v>
      </c>
      <c r="B12" s="171"/>
      <c r="C12" s="172">
        <v>0</v>
      </c>
      <c r="D12" s="161"/>
      <c r="E12" s="148"/>
      <c r="F12" s="174" t="s">
        <v>33</v>
      </c>
      <c r="G12" s="175"/>
      <c r="H12" s="175"/>
      <c r="I12" s="176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6.5" thickBot="1">
      <c r="A13" s="177" t="s">
        <v>9</v>
      </c>
      <c r="B13" s="178"/>
      <c r="C13" s="179">
        <f>SUM(C10:C12)</f>
        <v>899149.5</v>
      </c>
      <c r="D13" s="161"/>
      <c r="E13" s="148"/>
      <c r="F13" s="180">
        <f>B15+B16</f>
        <v>894248.15000000014</v>
      </c>
      <c r="G13" s="175" t="s">
        <v>10</v>
      </c>
      <c r="H13" s="175"/>
      <c r="I13" s="176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6.5" thickBot="1">
      <c r="A14" s="181" t="s">
        <v>11</v>
      </c>
      <c r="B14" s="171"/>
      <c r="C14" s="182"/>
      <c r="D14" s="44"/>
      <c r="E14" s="148"/>
      <c r="F14" s="183">
        <f>SUM(B17:B24)</f>
        <v>0</v>
      </c>
      <c r="G14" s="175" t="s">
        <v>12</v>
      </c>
      <c r="H14" s="175"/>
      <c r="I14" s="176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ht="15.75">
      <c r="A15" s="173" t="s">
        <v>13</v>
      </c>
      <c r="B15" s="184">
        <v>324211.03999999998</v>
      </c>
      <c r="C15" s="182"/>
      <c r="D15" s="44"/>
      <c r="E15" s="148"/>
      <c r="F15" s="185"/>
      <c r="G15" s="175"/>
      <c r="H15" s="175"/>
      <c r="I15" s="176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28" ht="15.75">
      <c r="A16" s="173" t="s">
        <v>14</v>
      </c>
      <c r="B16" s="184">
        <f>570012.55+24.56</f>
        <v>570037.1100000001</v>
      </c>
      <c r="C16" s="182"/>
      <c r="D16" s="44"/>
      <c r="E16" s="148"/>
      <c r="F16" s="180">
        <f>F13+F14</f>
        <v>894248.15000000014</v>
      </c>
      <c r="G16" s="175" t="s">
        <v>15</v>
      </c>
      <c r="H16" s="175"/>
      <c r="I16" s="176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9" ht="15.75">
      <c r="A17" s="173" t="s">
        <v>16</v>
      </c>
      <c r="B17" s="184">
        <v>0</v>
      </c>
      <c r="C17" s="182"/>
      <c r="D17" s="44"/>
      <c r="E17" s="148"/>
      <c r="F17" s="186">
        <f>F14/F16</f>
        <v>0</v>
      </c>
      <c r="G17" s="187" t="s">
        <v>17</v>
      </c>
      <c r="H17" s="187"/>
      <c r="I17" s="188"/>
    </row>
    <row r="18" spans="1:9" ht="15.75">
      <c r="A18" s="173" t="s">
        <v>18</v>
      </c>
      <c r="B18" s="184">
        <v>0</v>
      </c>
      <c r="C18" s="182"/>
      <c r="D18" s="44"/>
      <c r="E18" s="148"/>
      <c r="F18" s="148"/>
      <c r="G18" s="189"/>
      <c r="H18" s="148"/>
      <c r="I18" s="148"/>
    </row>
    <row r="19" spans="1:9" ht="15.75">
      <c r="A19" s="173" t="s">
        <v>19</v>
      </c>
      <c r="B19" s="184">
        <v>0</v>
      </c>
      <c r="C19" s="182"/>
      <c r="D19" s="44"/>
      <c r="E19" s="148"/>
      <c r="F19" s="148"/>
      <c r="G19" s="189"/>
      <c r="H19" s="148"/>
      <c r="I19" s="148"/>
    </row>
    <row r="20" spans="1:9" ht="15.75">
      <c r="A20" s="173" t="s">
        <v>20</v>
      </c>
      <c r="B20" s="184">
        <v>0</v>
      </c>
      <c r="C20" s="182"/>
      <c r="D20" s="44"/>
      <c r="E20" s="148"/>
      <c r="F20" s="148"/>
      <c r="G20" s="148"/>
      <c r="H20" s="148"/>
      <c r="I20" s="148"/>
    </row>
    <row r="21" spans="1:9" ht="15.75">
      <c r="A21" s="173" t="s">
        <v>21</v>
      </c>
      <c r="B21" s="184">
        <v>0</v>
      </c>
      <c r="C21" s="182"/>
      <c r="D21" s="44"/>
      <c r="E21" s="148"/>
      <c r="F21" s="148"/>
      <c r="G21" s="148"/>
      <c r="H21" s="148"/>
      <c r="I21" s="148"/>
    </row>
    <row r="22" spans="1:9" ht="15.75">
      <c r="A22" s="190" t="s">
        <v>22</v>
      </c>
      <c r="B22" s="184">
        <v>0</v>
      </c>
      <c r="C22" s="182"/>
      <c r="D22" s="44"/>
      <c r="E22" s="148"/>
      <c r="F22" s="148"/>
      <c r="G22" s="148"/>
      <c r="H22" s="148"/>
      <c r="I22" s="148"/>
    </row>
    <row r="23" spans="1:9" ht="15.75">
      <c r="A23" s="173" t="s">
        <v>23</v>
      </c>
      <c r="B23" s="184">
        <v>0</v>
      </c>
      <c r="C23" s="182"/>
      <c r="D23" s="44"/>
      <c r="E23" s="148"/>
      <c r="F23" s="148"/>
      <c r="G23" s="148"/>
      <c r="H23" s="148"/>
      <c r="I23" s="148"/>
    </row>
    <row r="24" spans="1:9" ht="15.75">
      <c r="A24" s="173" t="s">
        <v>24</v>
      </c>
      <c r="B24" s="191"/>
      <c r="C24" s="182"/>
      <c r="D24" s="192"/>
      <c r="E24" s="148"/>
      <c r="F24" s="148"/>
      <c r="G24" s="193"/>
      <c r="H24" s="148"/>
      <c r="I24" s="148"/>
    </row>
    <row r="25" spans="1:9" ht="15.75">
      <c r="A25" s="181" t="s">
        <v>25</v>
      </c>
      <c r="B25" s="171"/>
      <c r="C25" s="194">
        <f>SUM(B15:B24)</f>
        <v>894248.15000000014</v>
      </c>
      <c r="D25" s="192"/>
      <c r="E25" s="148"/>
      <c r="F25" s="148"/>
      <c r="G25" s="193"/>
      <c r="H25" s="148"/>
      <c r="I25" s="148"/>
    </row>
    <row r="26" spans="1:9" ht="15.75">
      <c r="A26" s="181"/>
      <c r="B26" s="171"/>
      <c r="C26" s="182"/>
      <c r="D26" s="192"/>
      <c r="E26" s="148"/>
      <c r="F26" s="148"/>
      <c r="G26" s="193"/>
      <c r="H26" s="148"/>
      <c r="I26" s="148"/>
    </row>
    <row r="27" spans="1:9" ht="14.25" customHeight="1" thickBot="1">
      <c r="A27" s="181" t="s">
        <v>26</v>
      </c>
      <c r="B27" s="171"/>
      <c r="C27" s="195">
        <f>C8+C13-C25</f>
        <v>-6.0000000172294676E-2</v>
      </c>
      <c r="D27" s="148"/>
      <c r="E27" s="148"/>
      <c r="F27" s="148"/>
      <c r="G27" s="193"/>
      <c r="H27" s="148"/>
      <c r="I27" s="148"/>
    </row>
    <row r="28" spans="1:9" ht="16.5" thickTop="1" thickBot="1">
      <c r="A28" s="196"/>
      <c r="B28" s="197"/>
      <c r="C28" s="198"/>
      <c r="D28" s="148"/>
      <c r="E28" s="148"/>
      <c r="F28" s="148"/>
      <c r="G28" s="199"/>
      <c r="H28" s="148"/>
      <c r="I28" s="148"/>
    </row>
    <row r="29" spans="1:9" ht="15.75" thickTop="1">
      <c r="A29" s="199" t="s">
        <v>27</v>
      </c>
      <c r="B29" s="199"/>
      <c r="C29" s="148"/>
      <c r="D29" s="148"/>
      <c r="E29" s="148"/>
      <c r="F29" s="148"/>
      <c r="G29" s="148"/>
      <c r="H29" s="148"/>
      <c r="I29" s="148"/>
    </row>
    <row r="30" spans="1:9">
      <c r="A30" s="79"/>
      <c r="B30" s="80"/>
      <c r="C30" s="81"/>
      <c r="D30" s="148"/>
      <c r="E30" s="148"/>
      <c r="F30" s="148"/>
      <c r="G30" s="148"/>
      <c r="H30" s="148"/>
      <c r="I30" s="148"/>
    </row>
    <row r="31" spans="1:9">
      <c r="A31" s="199" t="s">
        <v>28</v>
      </c>
      <c r="B31" s="199"/>
      <c r="C31" s="148"/>
      <c r="D31" s="148"/>
      <c r="E31" s="148"/>
      <c r="F31" s="148"/>
      <c r="G31" s="148"/>
      <c r="H31" s="148"/>
      <c r="I31" s="148"/>
    </row>
    <row r="32" spans="1:9">
      <c r="A32" s="79"/>
      <c r="B32" s="82"/>
      <c r="C32" s="83"/>
      <c r="D32" s="148"/>
      <c r="E32" s="148"/>
      <c r="F32" s="148"/>
      <c r="G32" s="148"/>
      <c r="H32" s="148"/>
      <c r="I32" s="148"/>
    </row>
    <row r="34" spans="1:4">
      <c r="A34" s="148"/>
      <c r="B34" s="148"/>
      <c r="C34" s="148"/>
      <c r="D34" s="192"/>
    </row>
    <row r="35" spans="1:4" ht="15" hidden="1" customHeight="1">
      <c r="A35" s="150" t="s">
        <v>29</v>
      </c>
      <c r="B35" s="192"/>
      <c r="C35" s="192"/>
      <c r="D35" s="192"/>
    </row>
    <row r="36" spans="1:4" ht="15" hidden="1" customHeight="1">
      <c r="A36" s="148"/>
      <c r="B36" s="192"/>
      <c r="C36" s="192"/>
      <c r="D36" s="192"/>
    </row>
    <row r="37" spans="1:4" ht="15" hidden="1" customHeight="1">
      <c r="A37" s="148"/>
      <c r="B37" s="192"/>
      <c r="C37" s="192"/>
      <c r="D37" s="192"/>
    </row>
    <row r="38" spans="1:4" ht="15" hidden="1" customHeight="1">
      <c r="A38" s="148"/>
      <c r="B38" s="192"/>
      <c r="C38" s="192"/>
      <c r="D38" s="192"/>
    </row>
    <row r="39" spans="1:4" ht="15" hidden="1" customHeight="1">
      <c r="A39" s="148"/>
      <c r="B39" s="192"/>
      <c r="C39" s="192"/>
      <c r="D39" s="192"/>
    </row>
    <row r="40" spans="1:4" ht="15" hidden="1" customHeight="1">
      <c r="A40" s="148"/>
      <c r="B40" s="192"/>
      <c r="C40" s="192"/>
      <c r="D40" s="192"/>
    </row>
    <row r="41" spans="1:4" ht="15" hidden="1" customHeight="1">
      <c r="A41" s="148"/>
      <c r="B41" s="192"/>
      <c r="C41" s="192"/>
      <c r="D41" s="192"/>
    </row>
    <row r="42" spans="1:4" ht="15" hidden="1" customHeight="1">
      <c r="A42" s="148"/>
      <c r="B42" s="192"/>
      <c r="C42" s="192"/>
      <c r="D42" s="192"/>
    </row>
    <row r="43" spans="1:4" ht="15" hidden="1" customHeight="1">
      <c r="A43" s="148"/>
      <c r="B43" s="192"/>
      <c r="C43" s="192"/>
      <c r="D43" s="192"/>
    </row>
    <row r="44" spans="1:4" ht="15" hidden="1" customHeight="1">
      <c r="A44" s="148"/>
      <c r="B44" s="192"/>
      <c r="C44" s="192"/>
      <c r="D44" s="192"/>
    </row>
    <row r="45" spans="1:4" ht="15" hidden="1" customHeight="1">
      <c r="A45" s="148"/>
      <c r="B45" s="192"/>
      <c r="C45" s="192"/>
      <c r="D45" s="192"/>
    </row>
    <row r="46" spans="1:4" ht="15" hidden="1" customHeight="1">
      <c r="A46" s="148"/>
      <c r="B46" s="192"/>
      <c r="C46" s="192"/>
      <c r="D46" s="192"/>
    </row>
    <row r="47" spans="1:4" ht="15" hidden="1" customHeight="1">
      <c r="A47" s="148"/>
      <c r="B47" s="192"/>
      <c r="C47" s="192"/>
      <c r="D47" s="192"/>
    </row>
    <row r="48" spans="1:4" ht="15" hidden="1" customHeight="1">
      <c r="A48" s="148"/>
      <c r="B48" s="192"/>
      <c r="C48" s="192"/>
      <c r="D48" s="192"/>
    </row>
    <row r="49" spans="1:4" ht="15" hidden="1" customHeight="1">
      <c r="A49" s="148"/>
      <c r="B49" s="192"/>
      <c r="C49" s="192"/>
      <c r="D49" s="192"/>
    </row>
    <row r="50" spans="1:4" ht="15" hidden="1" customHeight="1">
      <c r="A50" s="148"/>
      <c r="B50" s="192"/>
      <c r="C50" s="192"/>
      <c r="D50" s="192"/>
    </row>
    <row r="51" spans="1:4" ht="15" hidden="1" customHeight="1">
      <c r="A51" s="148"/>
      <c r="B51" s="192"/>
      <c r="C51" s="192"/>
      <c r="D51" s="192"/>
    </row>
    <row r="54" spans="1:4" ht="14.25" customHeight="1">
      <c r="A54" s="169"/>
      <c r="B54" s="148"/>
      <c r="C54" s="148"/>
      <c r="D54" s="148"/>
    </row>
    <row r="56" spans="1:4" ht="15" hidden="1" customHeight="1">
      <c r="A56" s="200"/>
      <c r="B56" s="201"/>
      <c r="C56" s="33"/>
      <c r="D56" s="148"/>
    </row>
    <row r="57" spans="1:4" ht="15" hidden="1" customHeight="1">
      <c r="A57" s="3"/>
      <c r="B57" s="202"/>
      <c r="C57" s="33"/>
      <c r="D57" s="148"/>
    </row>
    <row r="58" spans="1:4" ht="15" hidden="1" customHeight="1">
      <c r="A58" s="3"/>
      <c r="B58" s="202"/>
      <c r="C58" s="33"/>
      <c r="D58" s="148"/>
    </row>
    <row r="59" spans="1:4" ht="15" hidden="1" customHeight="1">
      <c r="A59" s="3"/>
      <c r="B59" s="202"/>
      <c r="C59" s="33"/>
      <c r="D59" s="148"/>
    </row>
    <row r="60" spans="1:4" ht="15" hidden="1" customHeight="1">
      <c r="A60" s="3"/>
      <c r="B60" s="202"/>
      <c r="C60" s="33"/>
      <c r="D60" s="148"/>
    </row>
    <row r="61" spans="1:4" ht="15" hidden="1" customHeight="1">
      <c r="A61" s="3"/>
      <c r="B61" s="202"/>
      <c r="C61" s="33"/>
      <c r="D61" s="148"/>
    </row>
    <row r="62" spans="1:4" ht="15" hidden="1" customHeight="1">
      <c r="A62" s="3"/>
      <c r="B62" s="202"/>
      <c r="C62" s="33"/>
      <c r="D62" s="148"/>
    </row>
    <row r="63" spans="1:4" ht="15" hidden="1" customHeight="1">
      <c r="A63" s="3"/>
      <c r="B63" s="202"/>
      <c r="C63" s="33"/>
      <c r="D63" s="148"/>
    </row>
    <row r="64" spans="1:4" ht="15" hidden="1" customHeight="1">
      <c r="A64" s="3"/>
      <c r="B64" s="202"/>
      <c r="C64" s="33"/>
      <c r="D64" s="148"/>
    </row>
    <row r="65" spans="1:3" ht="15" hidden="1" customHeight="1">
      <c r="A65" s="3"/>
      <c r="B65" s="202"/>
      <c r="C65" s="33"/>
    </row>
    <row r="66" spans="1:3" ht="15" hidden="1" customHeight="1">
      <c r="A66" s="3"/>
      <c r="B66" s="202"/>
      <c r="C66" s="33"/>
    </row>
    <row r="67" spans="1:3" ht="15" hidden="1" customHeight="1">
      <c r="A67" s="3"/>
      <c r="B67" s="202"/>
      <c r="C67" s="33"/>
    </row>
    <row r="68" spans="1:3" ht="15" hidden="1" customHeight="1">
      <c r="A68" s="3"/>
      <c r="B68" s="202"/>
      <c r="C68" s="33"/>
    </row>
    <row r="69" spans="1:3" ht="15" hidden="1" customHeight="1">
      <c r="A69" s="3"/>
      <c r="B69" s="202"/>
      <c r="C69" s="33"/>
    </row>
    <row r="70" spans="1:3" ht="15" hidden="1" customHeight="1">
      <c r="A70" s="3"/>
      <c r="B70" s="202"/>
      <c r="C70" s="33"/>
    </row>
    <row r="71" spans="1:3" ht="15" hidden="1" customHeight="1">
      <c r="A71" s="3"/>
      <c r="B71" s="202"/>
      <c r="C71" s="33"/>
    </row>
    <row r="72" spans="1:3" ht="15" hidden="1" customHeight="1">
      <c r="A72" s="3"/>
      <c r="B72" s="202"/>
      <c r="C72" s="33"/>
    </row>
    <row r="73" spans="1:3" ht="15" hidden="1" customHeight="1">
      <c r="A73" s="3"/>
      <c r="B73" s="202"/>
      <c r="C73" s="33"/>
    </row>
    <row r="74" spans="1:3" ht="15" hidden="1" customHeight="1">
      <c r="A74" s="3"/>
      <c r="B74" s="202"/>
      <c r="C74" s="33"/>
    </row>
    <row r="75" spans="1:3" ht="15" hidden="1" customHeight="1">
      <c r="A75" s="3"/>
      <c r="B75" s="202"/>
      <c r="C75" s="33"/>
    </row>
    <row r="76" spans="1:3" ht="15" hidden="1" customHeight="1">
      <c r="A76" s="3"/>
      <c r="B76" s="202"/>
      <c r="C76" s="33"/>
    </row>
    <row r="77" spans="1:3" ht="15" hidden="1" customHeight="1">
      <c r="A77" s="3"/>
      <c r="B77" s="202"/>
      <c r="C77" s="33"/>
    </row>
    <row r="78" spans="1:3" ht="15" hidden="1" customHeight="1">
      <c r="A78" s="3"/>
      <c r="B78" s="202"/>
      <c r="C78" s="33"/>
    </row>
    <row r="79" spans="1:3" ht="15" hidden="1" customHeight="1">
      <c r="A79" s="3"/>
      <c r="B79" s="202"/>
      <c r="C79" s="33"/>
    </row>
    <row r="80" spans="1:3" ht="15" hidden="1" customHeight="1">
      <c r="A80" s="3"/>
      <c r="B80" s="202"/>
      <c r="C80" s="33"/>
    </row>
    <row r="81" spans="1:3" ht="15" hidden="1" customHeight="1">
      <c r="A81" s="3"/>
      <c r="B81" s="202"/>
      <c r="C81" s="33"/>
    </row>
    <row r="82" spans="1:3" ht="15" hidden="1" customHeight="1">
      <c r="A82" s="3"/>
      <c r="B82" s="202"/>
      <c r="C82" s="33"/>
    </row>
    <row r="83" spans="1:3" ht="15" hidden="1" customHeight="1">
      <c r="A83" s="3"/>
      <c r="B83" s="202"/>
      <c r="C83" s="33"/>
    </row>
    <row r="84" spans="1:3" ht="15" hidden="1" customHeight="1">
      <c r="A84" s="3"/>
      <c r="B84" s="202"/>
      <c r="C84" s="33"/>
    </row>
    <row r="85" spans="1:3" ht="15" hidden="1" customHeight="1">
      <c r="A85" s="148"/>
      <c r="B85" s="148"/>
      <c r="C85" s="148"/>
    </row>
    <row r="86" spans="1:3">
      <c r="A86" s="148"/>
      <c r="B86" s="148"/>
      <c r="C86" s="148"/>
    </row>
    <row r="87" spans="1:3">
      <c r="A87" s="148"/>
      <c r="B87" s="148"/>
      <c r="C87" s="148"/>
    </row>
  </sheetData>
  <sheetProtection formatColumns="0"/>
  <conditionalFormatting sqref="A30">
    <cfRule type="expression" dxfId="41" priority="6">
      <formula>$C$12&lt;&gt;0</formula>
    </cfRule>
  </conditionalFormatting>
  <conditionalFormatting sqref="A29">
    <cfRule type="expression" dxfId="40" priority="5">
      <formula>$C$12&lt;&gt;0</formula>
    </cfRule>
  </conditionalFormatting>
  <conditionalFormatting sqref="A32:C32">
    <cfRule type="expression" dxfId="39" priority="4">
      <formula>$B$24&lt;&gt;0</formula>
    </cfRule>
  </conditionalFormatting>
  <conditionalFormatting sqref="A31">
    <cfRule type="expression" dxfId="38" priority="3">
      <formula>$B$24&lt;&gt;0</formula>
    </cfRule>
  </conditionalFormatting>
  <conditionalFormatting sqref="A12">
    <cfRule type="expression" dxfId="37" priority="2">
      <formula>$C$12&lt;&gt;0</formula>
    </cfRule>
  </conditionalFormatting>
  <conditionalFormatting sqref="A24">
    <cfRule type="expression" dxfId="3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89" bestFit="1" customWidth="1"/>
    <col min="2" max="2" width="20.42578125" style="89" customWidth="1"/>
    <col min="3" max="3" width="23.85546875" style="89" customWidth="1"/>
    <col min="4" max="4" width="20" style="89" hidden="1" customWidth="1"/>
    <col min="5" max="5" width="1" style="89" customWidth="1"/>
    <col min="6" max="6" width="14.5703125" style="89" bestFit="1" customWidth="1"/>
    <col min="7" max="7" width="21.85546875" style="89" customWidth="1"/>
    <col min="8" max="8" width="9.28515625" style="89" customWidth="1"/>
    <col min="9" max="9" width="7.5703125" style="89" customWidth="1"/>
    <col min="10" max="16384" width="22.85546875" style="89"/>
  </cols>
  <sheetData>
    <row r="1" spans="1:28" ht="18">
      <c r="A1" s="87" t="s">
        <v>57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5.75">
      <c r="A2" s="90" t="s">
        <v>0</v>
      </c>
      <c r="B2" s="90"/>
      <c r="C2" s="90"/>
      <c r="D2" s="91"/>
      <c r="E2" s="91"/>
      <c r="F2" s="91"/>
      <c r="G2" s="91"/>
      <c r="H2" s="91"/>
      <c r="I2" s="91"/>
      <c r="J2" s="91"/>
      <c r="K2" s="91"/>
      <c r="L2" s="91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ht="15.75">
      <c r="A3" s="90" t="s">
        <v>1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ht="15.75">
      <c r="A4" s="90" t="s">
        <v>36</v>
      </c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28" ht="4.5" customHeight="1">
      <c r="A5" s="90"/>
      <c r="B5" s="90"/>
      <c r="C5" s="90"/>
      <c r="D5" s="91"/>
      <c r="E5" s="91"/>
      <c r="F5" s="91"/>
      <c r="G5" s="91"/>
      <c r="H5" s="91"/>
      <c r="I5" s="91"/>
      <c r="J5" s="91"/>
      <c r="K5" s="91"/>
      <c r="L5" s="91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ht="16.5" thickBot="1">
      <c r="A6" s="92"/>
      <c r="B6" s="93" t="s">
        <v>2</v>
      </c>
      <c r="C6" s="94" t="s">
        <v>58</v>
      </c>
      <c r="D6" s="95" t="s">
        <v>3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5.25" customHeight="1" thickTop="1">
      <c r="A7" s="96"/>
      <c r="B7" s="97"/>
      <c r="C7" s="98"/>
      <c r="D7" s="99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15.75">
      <c r="A8" s="100" t="s">
        <v>4</v>
      </c>
      <c r="B8" s="101"/>
      <c r="C8" s="102">
        <v>3338427.45</v>
      </c>
      <c r="D8" s="103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ht="4.5" customHeight="1">
      <c r="A9" s="104"/>
      <c r="B9" s="105"/>
      <c r="C9" s="106"/>
      <c r="D9" s="103"/>
      <c r="E9" s="88"/>
      <c r="F9" s="107"/>
      <c r="G9" s="108"/>
      <c r="H9" s="109"/>
      <c r="I9" s="110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</row>
    <row r="10" spans="1:28" ht="15" customHeight="1">
      <c r="A10" s="112" t="s">
        <v>5</v>
      </c>
      <c r="B10" s="113"/>
      <c r="C10" s="114">
        <v>3836981.83</v>
      </c>
      <c r="D10" s="103"/>
      <c r="E10" s="88"/>
      <c r="F10" s="86" t="s">
        <v>6</v>
      </c>
      <c r="G10" s="115"/>
      <c r="H10" s="115"/>
      <c r="I10" s="116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</row>
    <row r="11" spans="1:28" ht="15.75">
      <c r="A11" s="112" t="s">
        <v>7</v>
      </c>
      <c r="B11" s="113"/>
      <c r="C11" s="114">
        <v>746780.04</v>
      </c>
      <c r="D11" s="103"/>
      <c r="E11" s="88"/>
      <c r="F11" s="85"/>
      <c r="G11" s="115"/>
      <c r="H11" s="115"/>
      <c r="I11" s="116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</row>
    <row r="12" spans="1:28" ht="15.75">
      <c r="A12" s="117" t="s">
        <v>8</v>
      </c>
      <c r="B12" s="113"/>
      <c r="C12" s="114">
        <v>1793.5</v>
      </c>
      <c r="D12" s="103"/>
      <c r="E12" s="88"/>
      <c r="F12" s="118" t="s">
        <v>33</v>
      </c>
      <c r="G12" s="119"/>
      <c r="H12" s="119"/>
      <c r="I12" s="12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28" ht="16.5" thickBot="1">
      <c r="A13" s="121" t="s">
        <v>9</v>
      </c>
      <c r="B13" s="122"/>
      <c r="C13" s="123">
        <v>4585555.37</v>
      </c>
      <c r="D13" s="103"/>
      <c r="E13" s="88"/>
      <c r="F13" s="124">
        <v>4426165.1800000006</v>
      </c>
      <c r="G13" s="119" t="s">
        <v>10</v>
      </c>
      <c r="H13" s="119"/>
      <c r="I13" s="12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8" ht="16.5" thickBot="1">
      <c r="A14" s="125" t="s">
        <v>11</v>
      </c>
      <c r="B14" s="113"/>
      <c r="C14" s="126"/>
      <c r="D14" s="127"/>
      <c r="E14" s="88"/>
      <c r="F14" s="128">
        <v>0</v>
      </c>
      <c r="G14" s="119" t="s">
        <v>12</v>
      </c>
      <c r="H14" s="119"/>
      <c r="I14" s="12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8" ht="15.75">
      <c r="A15" s="26" t="s">
        <v>13</v>
      </c>
      <c r="B15" s="129">
        <v>3151658.3400000003</v>
      </c>
      <c r="C15" s="126"/>
      <c r="D15" s="127"/>
      <c r="E15" s="88"/>
      <c r="F15" s="130"/>
      <c r="G15" s="119"/>
      <c r="H15" s="119"/>
      <c r="I15" s="12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</row>
    <row r="16" spans="1:28" ht="15.75">
      <c r="A16" s="26" t="s">
        <v>14</v>
      </c>
      <c r="B16" s="129">
        <v>1274506.8400000001</v>
      </c>
      <c r="C16" s="126"/>
      <c r="D16" s="127"/>
      <c r="E16" s="88"/>
      <c r="F16" s="124">
        <v>4426165.1800000006</v>
      </c>
      <c r="G16" s="119" t="s">
        <v>15</v>
      </c>
      <c r="H16" s="119"/>
      <c r="I16" s="120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</row>
    <row r="17" spans="1:9" ht="15.75">
      <c r="A17" s="26" t="s">
        <v>16</v>
      </c>
      <c r="B17" s="129">
        <v>0</v>
      </c>
      <c r="C17" s="126"/>
      <c r="D17" s="127"/>
      <c r="E17" s="88"/>
      <c r="F17" s="131">
        <v>0</v>
      </c>
      <c r="G17" s="57" t="s">
        <v>17</v>
      </c>
      <c r="H17" s="57"/>
      <c r="I17" s="132"/>
    </row>
    <row r="18" spans="1:9" ht="15.75">
      <c r="A18" s="26" t="s">
        <v>18</v>
      </c>
      <c r="B18" s="129">
        <v>0</v>
      </c>
      <c r="C18" s="126"/>
      <c r="D18" s="127"/>
      <c r="E18" s="88"/>
      <c r="F18" s="88"/>
      <c r="G18" s="133"/>
      <c r="H18" s="88"/>
      <c r="I18" s="88"/>
    </row>
    <row r="19" spans="1:9" ht="15.75">
      <c r="A19" s="26" t="s">
        <v>19</v>
      </c>
      <c r="B19" s="129">
        <v>0</v>
      </c>
      <c r="C19" s="126"/>
      <c r="D19" s="127"/>
      <c r="E19" s="88"/>
      <c r="F19" s="88"/>
      <c r="G19" s="133"/>
      <c r="H19" s="88"/>
      <c r="I19" s="88"/>
    </row>
    <row r="20" spans="1:9" ht="15.75">
      <c r="A20" s="26" t="s">
        <v>20</v>
      </c>
      <c r="B20" s="129">
        <v>0</v>
      </c>
      <c r="C20" s="126"/>
      <c r="D20" s="127"/>
      <c r="E20" s="88"/>
      <c r="F20" s="88"/>
      <c r="G20" s="88"/>
      <c r="H20" s="88"/>
      <c r="I20" s="88"/>
    </row>
    <row r="21" spans="1:9" ht="15.75">
      <c r="A21" s="26" t="s">
        <v>21</v>
      </c>
      <c r="B21" s="129">
        <v>0</v>
      </c>
      <c r="C21" s="126"/>
      <c r="D21" s="127"/>
      <c r="E21" s="88"/>
      <c r="F21" s="88"/>
      <c r="G21" s="88"/>
      <c r="H21" s="88"/>
      <c r="I21" s="88"/>
    </row>
    <row r="22" spans="1:9" ht="15.75">
      <c r="A22" s="28" t="s">
        <v>22</v>
      </c>
      <c r="B22" s="129">
        <v>0</v>
      </c>
      <c r="C22" s="126"/>
      <c r="D22" s="127"/>
      <c r="E22" s="88"/>
      <c r="F22" s="88"/>
      <c r="G22" s="88"/>
      <c r="H22" s="88"/>
      <c r="I22" s="88"/>
    </row>
    <row r="23" spans="1:9" ht="15.75">
      <c r="A23" s="26" t="s">
        <v>23</v>
      </c>
      <c r="B23" s="129">
        <v>0</v>
      </c>
      <c r="C23" s="126"/>
      <c r="D23" s="127"/>
      <c r="E23" s="88"/>
      <c r="F23" s="88"/>
      <c r="G23" s="88"/>
      <c r="H23" s="88"/>
      <c r="I23" s="88"/>
    </row>
    <row r="24" spans="1:9" ht="15.75">
      <c r="A24" s="117" t="s">
        <v>24</v>
      </c>
      <c r="B24" s="134">
        <v>0</v>
      </c>
      <c r="C24" s="126"/>
      <c r="D24" s="135"/>
      <c r="E24" s="88"/>
      <c r="F24" s="88"/>
      <c r="G24" s="136"/>
      <c r="H24" s="88"/>
      <c r="I24" s="88"/>
    </row>
    <row r="25" spans="1:9" ht="15.75">
      <c r="A25" s="125" t="s">
        <v>25</v>
      </c>
      <c r="B25" s="113"/>
      <c r="C25" s="137">
        <v>4426165.1800000006</v>
      </c>
      <c r="D25" s="135"/>
      <c r="E25" s="88"/>
      <c r="F25" s="88"/>
      <c r="G25" s="136"/>
      <c r="H25" s="88"/>
      <c r="I25" s="88"/>
    </row>
    <row r="26" spans="1:9" ht="15.75">
      <c r="A26" s="125"/>
      <c r="B26" s="113"/>
      <c r="C26" s="126"/>
      <c r="D26" s="135"/>
      <c r="E26" s="88"/>
      <c r="F26" s="88"/>
      <c r="G26" s="136"/>
      <c r="H26" s="88"/>
      <c r="I26" s="88"/>
    </row>
    <row r="27" spans="1:9" ht="14.25" customHeight="1" thickBot="1">
      <c r="A27" s="125" t="s">
        <v>26</v>
      </c>
      <c r="B27" s="113"/>
      <c r="C27" s="138">
        <v>3497817.6399999997</v>
      </c>
      <c r="D27" s="88"/>
      <c r="E27" s="88"/>
      <c r="F27" s="88"/>
      <c r="G27" s="136"/>
      <c r="H27" s="88"/>
      <c r="I27" s="88"/>
    </row>
    <row r="28" spans="1:9" ht="16.5" thickTop="1" thickBot="1">
      <c r="A28" s="139"/>
      <c r="B28" s="140"/>
      <c r="C28" s="141"/>
      <c r="D28" s="88"/>
      <c r="E28" s="88"/>
      <c r="F28" s="88"/>
      <c r="G28" s="142"/>
      <c r="H28" s="88"/>
      <c r="I28" s="88"/>
    </row>
    <row r="29" spans="1:9" ht="15.75" thickTop="1">
      <c r="A29" s="142" t="s">
        <v>27</v>
      </c>
      <c r="B29" s="142"/>
      <c r="C29" s="88"/>
      <c r="D29" s="88"/>
      <c r="E29" s="88"/>
      <c r="F29" s="88"/>
      <c r="G29" s="88"/>
      <c r="H29" s="88"/>
      <c r="I29" s="88"/>
    </row>
    <row r="30" spans="1:9">
      <c r="A30" s="66" t="s">
        <v>59</v>
      </c>
      <c r="B30" s="67"/>
      <c r="C30" s="68"/>
      <c r="D30" s="88"/>
      <c r="E30" s="88"/>
      <c r="F30" s="88"/>
      <c r="G30" s="88"/>
      <c r="H30" s="88"/>
      <c r="I30" s="88"/>
    </row>
    <row r="31" spans="1:9">
      <c r="A31" s="142" t="s">
        <v>28</v>
      </c>
      <c r="B31" s="142"/>
      <c r="C31" s="88"/>
      <c r="D31" s="88"/>
      <c r="E31" s="88"/>
      <c r="F31" s="88"/>
      <c r="G31" s="88"/>
      <c r="H31" s="88"/>
      <c r="I31" s="88"/>
    </row>
    <row r="32" spans="1:9">
      <c r="A32" s="66"/>
      <c r="B32" s="69"/>
      <c r="C32" s="70"/>
      <c r="D32" s="88"/>
      <c r="E32" s="88"/>
      <c r="F32" s="88"/>
      <c r="G32" s="88"/>
      <c r="H32" s="88"/>
      <c r="I32" s="88"/>
    </row>
    <row r="34" spans="1:4">
      <c r="A34" s="88"/>
      <c r="B34" s="88"/>
      <c r="C34" s="88"/>
      <c r="D34" s="135"/>
    </row>
    <row r="35" spans="1:4" ht="15" hidden="1" customHeight="1">
      <c r="A35" s="91" t="s">
        <v>29</v>
      </c>
      <c r="B35" s="135"/>
      <c r="C35" s="135"/>
      <c r="D35" s="135"/>
    </row>
    <row r="36" spans="1:4" ht="15" hidden="1" customHeight="1">
      <c r="A36" s="88"/>
      <c r="B36" s="135"/>
      <c r="C36" s="135"/>
      <c r="D36" s="135"/>
    </row>
    <row r="37" spans="1:4" ht="15" hidden="1" customHeight="1">
      <c r="A37" s="88"/>
      <c r="B37" s="135"/>
      <c r="C37" s="135"/>
      <c r="D37" s="135"/>
    </row>
    <row r="38" spans="1:4" ht="15" hidden="1" customHeight="1">
      <c r="A38" s="88"/>
      <c r="B38" s="135"/>
      <c r="C38" s="135"/>
      <c r="D38" s="135"/>
    </row>
    <row r="39" spans="1:4" ht="15" hidden="1" customHeight="1">
      <c r="A39" s="88"/>
      <c r="B39" s="135"/>
      <c r="C39" s="135"/>
      <c r="D39" s="135"/>
    </row>
    <row r="40" spans="1:4" ht="15" hidden="1" customHeight="1">
      <c r="A40" s="88"/>
      <c r="B40" s="135"/>
      <c r="C40" s="135"/>
      <c r="D40" s="135"/>
    </row>
    <row r="41" spans="1:4" ht="15" hidden="1" customHeight="1">
      <c r="A41" s="88"/>
      <c r="B41" s="135"/>
      <c r="C41" s="135"/>
      <c r="D41" s="135"/>
    </row>
    <row r="42" spans="1:4" ht="15" hidden="1" customHeight="1">
      <c r="A42" s="88"/>
      <c r="B42" s="135"/>
      <c r="C42" s="135"/>
      <c r="D42" s="135"/>
    </row>
    <row r="43" spans="1:4" ht="15" hidden="1" customHeight="1">
      <c r="A43" s="88"/>
      <c r="B43" s="135"/>
      <c r="C43" s="135"/>
      <c r="D43" s="135"/>
    </row>
    <row r="44" spans="1:4" ht="15" hidden="1" customHeight="1">
      <c r="A44" s="88"/>
      <c r="B44" s="135"/>
      <c r="C44" s="135"/>
      <c r="D44" s="135"/>
    </row>
    <row r="45" spans="1:4" ht="15" hidden="1" customHeight="1">
      <c r="A45" s="88"/>
      <c r="B45" s="135"/>
      <c r="C45" s="135"/>
      <c r="D45" s="135"/>
    </row>
    <row r="46" spans="1:4" ht="15" hidden="1" customHeight="1">
      <c r="A46" s="88"/>
      <c r="B46" s="135"/>
      <c r="C46" s="135"/>
      <c r="D46" s="135"/>
    </row>
    <row r="47" spans="1:4" ht="15" hidden="1" customHeight="1">
      <c r="A47" s="88"/>
      <c r="B47" s="135"/>
      <c r="C47" s="135"/>
      <c r="D47" s="135"/>
    </row>
    <row r="48" spans="1:4" ht="15" hidden="1" customHeight="1">
      <c r="A48" s="88"/>
      <c r="B48" s="135"/>
      <c r="C48" s="135"/>
      <c r="D48" s="135"/>
    </row>
    <row r="49" spans="1:4" ht="15" hidden="1" customHeight="1">
      <c r="A49" s="88"/>
      <c r="B49" s="135"/>
      <c r="C49" s="135"/>
      <c r="D49" s="135"/>
    </row>
    <row r="50" spans="1:4" ht="15" hidden="1" customHeight="1">
      <c r="A50" s="88"/>
      <c r="B50" s="135"/>
      <c r="C50" s="135"/>
      <c r="D50" s="135"/>
    </row>
    <row r="51" spans="1:4" ht="15" hidden="1" customHeight="1">
      <c r="A51" s="88"/>
      <c r="B51" s="135"/>
      <c r="C51" s="135"/>
      <c r="D51" s="135"/>
    </row>
    <row r="54" spans="1:4" ht="14.25" customHeight="1">
      <c r="A54" s="111"/>
      <c r="B54" s="88"/>
      <c r="C54" s="88"/>
      <c r="D54" s="88"/>
    </row>
    <row r="56" spans="1:4" ht="15" hidden="1" customHeight="1">
      <c r="A56" s="143"/>
      <c r="B56" s="144"/>
      <c r="C56" s="145"/>
      <c r="D56" s="88"/>
    </row>
    <row r="57" spans="1:4" ht="15" hidden="1" customHeight="1">
      <c r="A57" s="146"/>
      <c r="B57" s="147"/>
      <c r="C57" s="145"/>
      <c r="D57" s="88"/>
    </row>
    <row r="58" spans="1:4" ht="15" hidden="1" customHeight="1">
      <c r="A58" s="146"/>
      <c r="B58" s="147"/>
      <c r="C58" s="145"/>
      <c r="D58" s="88"/>
    </row>
    <row r="59" spans="1:4" ht="15" hidden="1" customHeight="1">
      <c r="A59" s="146"/>
      <c r="B59" s="147"/>
      <c r="C59" s="145"/>
      <c r="D59" s="88"/>
    </row>
    <row r="60" spans="1:4" ht="15" hidden="1" customHeight="1">
      <c r="A60" s="146"/>
      <c r="B60" s="147"/>
      <c r="C60" s="145"/>
      <c r="D60" s="88"/>
    </row>
    <row r="61" spans="1:4" ht="15" hidden="1" customHeight="1">
      <c r="A61" s="146"/>
      <c r="B61" s="147"/>
      <c r="C61" s="145"/>
      <c r="D61" s="88"/>
    </row>
    <row r="62" spans="1:4" ht="15" hidden="1" customHeight="1">
      <c r="A62" s="146"/>
      <c r="B62" s="147"/>
      <c r="C62" s="145"/>
      <c r="D62" s="88"/>
    </row>
    <row r="63" spans="1:4" ht="15" hidden="1" customHeight="1">
      <c r="A63" s="146"/>
      <c r="B63" s="147"/>
      <c r="C63" s="145"/>
      <c r="D63" s="88"/>
    </row>
    <row r="64" spans="1:4" ht="15" hidden="1" customHeight="1">
      <c r="A64" s="146"/>
      <c r="B64" s="147"/>
      <c r="C64" s="145"/>
      <c r="D64" s="88"/>
    </row>
    <row r="65" spans="1:3" ht="15" hidden="1" customHeight="1">
      <c r="A65" s="146"/>
      <c r="B65" s="147"/>
      <c r="C65" s="145"/>
    </row>
    <row r="66" spans="1:3" ht="15" hidden="1" customHeight="1">
      <c r="A66" s="146"/>
      <c r="B66" s="147"/>
      <c r="C66" s="145"/>
    </row>
    <row r="67" spans="1:3" ht="15" hidden="1" customHeight="1">
      <c r="A67" s="146"/>
      <c r="B67" s="147"/>
      <c r="C67" s="145"/>
    </row>
    <row r="68" spans="1:3" ht="15" hidden="1" customHeight="1">
      <c r="A68" s="146"/>
      <c r="B68" s="147"/>
      <c r="C68" s="145"/>
    </row>
    <row r="69" spans="1:3" ht="15" hidden="1" customHeight="1">
      <c r="A69" s="146"/>
      <c r="B69" s="147"/>
      <c r="C69" s="145"/>
    </row>
    <row r="70" spans="1:3" ht="15" hidden="1" customHeight="1">
      <c r="A70" s="146"/>
      <c r="B70" s="147"/>
      <c r="C70" s="145"/>
    </row>
    <row r="71" spans="1:3" ht="15" hidden="1" customHeight="1">
      <c r="A71" s="146"/>
      <c r="B71" s="147"/>
      <c r="C71" s="145"/>
    </row>
    <row r="72" spans="1:3" ht="15" hidden="1" customHeight="1">
      <c r="A72" s="146"/>
      <c r="B72" s="147"/>
      <c r="C72" s="145"/>
    </row>
    <row r="73" spans="1:3" ht="15" hidden="1" customHeight="1">
      <c r="A73" s="146"/>
      <c r="B73" s="147"/>
      <c r="C73" s="145"/>
    </row>
    <row r="74" spans="1:3" ht="15" hidden="1" customHeight="1">
      <c r="A74" s="146"/>
      <c r="B74" s="147"/>
      <c r="C74" s="145"/>
    </row>
    <row r="75" spans="1:3" ht="15" hidden="1" customHeight="1">
      <c r="A75" s="146"/>
      <c r="B75" s="147"/>
      <c r="C75" s="145"/>
    </row>
    <row r="76" spans="1:3" ht="15" hidden="1" customHeight="1">
      <c r="A76" s="146"/>
      <c r="B76" s="147"/>
      <c r="C76" s="145"/>
    </row>
    <row r="77" spans="1:3" ht="15" hidden="1" customHeight="1">
      <c r="A77" s="146"/>
      <c r="B77" s="147"/>
      <c r="C77" s="145"/>
    </row>
    <row r="78" spans="1:3" ht="15" hidden="1" customHeight="1">
      <c r="A78" s="146"/>
      <c r="B78" s="147"/>
      <c r="C78" s="145"/>
    </row>
    <row r="79" spans="1:3" ht="15" hidden="1" customHeight="1">
      <c r="A79" s="146"/>
      <c r="B79" s="147"/>
      <c r="C79" s="145"/>
    </row>
    <row r="80" spans="1:3" ht="15" hidden="1" customHeight="1">
      <c r="A80" s="146"/>
      <c r="B80" s="147"/>
      <c r="C80" s="145"/>
    </row>
    <row r="81" spans="1:3" ht="15" hidden="1" customHeight="1">
      <c r="A81" s="146"/>
      <c r="B81" s="147"/>
      <c r="C81" s="145"/>
    </row>
    <row r="82" spans="1:3" ht="15" hidden="1" customHeight="1">
      <c r="A82" s="146"/>
      <c r="B82" s="147"/>
      <c r="C82" s="145"/>
    </row>
    <row r="83" spans="1:3" ht="15" hidden="1" customHeight="1">
      <c r="A83" s="146"/>
      <c r="B83" s="147"/>
      <c r="C83" s="145"/>
    </row>
    <row r="84" spans="1:3" ht="15" hidden="1" customHeight="1">
      <c r="A84" s="146"/>
      <c r="B84" s="147"/>
      <c r="C84" s="145"/>
    </row>
    <row r="85" spans="1:3" ht="15" hidden="1" customHeight="1">
      <c r="A85" s="88"/>
      <c r="B85" s="88"/>
      <c r="C85" s="88"/>
    </row>
    <row r="86" spans="1:3">
      <c r="A86" s="88"/>
      <c r="B86" s="88"/>
      <c r="C86" s="88"/>
    </row>
    <row r="87" spans="1:3">
      <c r="A87" s="88"/>
      <c r="B87" s="88"/>
      <c r="C87" s="88"/>
    </row>
  </sheetData>
  <sheetProtection formatColumns="0"/>
  <conditionalFormatting sqref="A30">
    <cfRule type="expression" dxfId="35" priority="6">
      <formula>$C$12&lt;&gt;0</formula>
    </cfRule>
  </conditionalFormatting>
  <conditionalFormatting sqref="A29">
    <cfRule type="expression" dxfId="34" priority="5">
      <formula>$C$12&lt;&gt;0</formula>
    </cfRule>
  </conditionalFormatting>
  <conditionalFormatting sqref="A32:C32">
    <cfRule type="expression" dxfId="33" priority="4">
      <formula>$B$24&lt;&gt;0</formula>
    </cfRule>
  </conditionalFormatting>
  <conditionalFormatting sqref="A31">
    <cfRule type="expression" dxfId="32" priority="3">
      <formula>$B$24&lt;&gt;0</formula>
    </cfRule>
  </conditionalFormatting>
  <conditionalFormatting sqref="A12">
    <cfRule type="expression" dxfId="31" priority="2">
      <formula>$C$12&lt;&gt;0</formula>
    </cfRule>
  </conditionalFormatting>
  <conditionalFormatting sqref="A24">
    <cfRule type="expression" dxfId="3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7.85546875" style="32" customWidth="1"/>
    <col min="10" max="16384" width="22.85546875" style="32"/>
  </cols>
  <sheetData>
    <row r="1" spans="1:28" ht="18">
      <c r="A1" s="71" t="str">
        <f>'[26]Contact Information'!$C$5</f>
        <v>SANTA FE COLLEGE</v>
      </c>
      <c r="B1" s="71"/>
      <c r="C1" s="71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2" t="s">
        <v>0</v>
      </c>
      <c r="B2" s="72"/>
      <c r="C2" s="72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2" t="s">
        <v>1</v>
      </c>
      <c r="B3" s="72"/>
      <c r="C3" s="72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2" t="s">
        <v>36</v>
      </c>
      <c r="B4" s="72"/>
      <c r="C4" s="72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'[26]Contact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VLOOKUP($A$1,[26]VLOOKUPS!A115:B142,2,FALSE)</f>
        <v>477780.74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'[26]Accounts by GL'!O213</f>
        <v>2183793.0099999998</v>
      </c>
      <c r="D10" s="47"/>
      <c r="E10" s="35"/>
      <c r="F10" s="86" t="s">
        <v>6</v>
      </c>
      <c r="G10" s="64"/>
      <c r="H10" s="64"/>
      <c r="I10" s="6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'[26]Accounts by GL'!O214</f>
        <v>118617.95</v>
      </c>
      <c r="D11" s="47"/>
      <c r="E11" s="35"/>
      <c r="F11" s="63"/>
      <c r="G11" s="64"/>
      <c r="H11" s="64"/>
      <c r="I11" s="65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16296.71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2318707.67</v>
      </c>
      <c r="D13" s="47"/>
      <c r="E13" s="35"/>
      <c r="F13" s="60">
        <f>B15+B16</f>
        <v>1372077.09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912413.68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313881.32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1058195.77</v>
      </c>
      <c r="C16" s="25"/>
      <c r="D16" s="44"/>
      <c r="E16" s="35"/>
      <c r="F16" s="60">
        <f>F13+F14</f>
        <v>2284490.77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0</v>
      </c>
      <c r="C17" s="25"/>
      <c r="D17" s="44"/>
      <c r="E17" s="35"/>
      <c r="F17" s="56">
        <f>F14/F16</f>
        <v>0.39939477628093023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150790.84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755911.43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5711.41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2284490.7700000005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511997.63999999966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 ht="15" customHeight="1">
      <c r="A30" s="66" t="s">
        <v>55</v>
      </c>
      <c r="B30" s="67"/>
      <c r="C30" s="68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66" t="s">
        <v>56</v>
      </c>
      <c r="B32" s="69"/>
      <c r="C32" s="70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29" priority="6">
      <formula>$C$12&lt;&gt;0</formula>
    </cfRule>
  </conditionalFormatting>
  <conditionalFormatting sqref="A29">
    <cfRule type="expression" dxfId="28" priority="5">
      <formula>$C$12&lt;&gt;0</formula>
    </cfRule>
  </conditionalFormatting>
  <conditionalFormatting sqref="A32:C32">
    <cfRule type="expression" dxfId="27" priority="4">
      <formula>$B$24&lt;&gt;0</formula>
    </cfRule>
  </conditionalFormatting>
  <conditionalFormatting sqref="A31">
    <cfRule type="expression" dxfId="26" priority="3">
      <formula>$B$24&lt;&gt;0</formula>
    </cfRule>
  </conditionalFormatting>
  <conditionalFormatting sqref="A12">
    <cfRule type="expression" dxfId="25" priority="2">
      <formula>$C$12&lt;&gt;0</formula>
    </cfRule>
  </conditionalFormatting>
  <conditionalFormatting sqref="A24">
    <cfRule type="expression" dxfId="2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8.140625" style="32" customWidth="1"/>
    <col min="10" max="16384" width="22.85546875" style="32"/>
  </cols>
  <sheetData>
    <row r="1" spans="1:28" ht="18">
      <c r="A1" s="87" t="s">
        <v>60</v>
      </c>
      <c r="B1" s="71"/>
      <c r="C1" s="71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90" t="s">
        <v>0</v>
      </c>
      <c r="B2" s="72"/>
      <c r="C2" s="72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90" t="s">
        <v>1</v>
      </c>
      <c r="B3" s="72"/>
      <c r="C3" s="72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90" t="s">
        <v>36</v>
      </c>
      <c r="B4" s="72"/>
      <c r="C4" s="72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">
        <v>58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v>755270.58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v>2581347.91</v>
      </c>
      <c r="D10" s="47"/>
      <c r="E10" s="35"/>
      <c r="F10" s="86" t="s">
        <v>6</v>
      </c>
      <c r="G10" s="64"/>
      <c r="H10" s="64"/>
      <c r="I10" s="6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v>154164.85999999999</v>
      </c>
      <c r="D11" s="47"/>
      <c r="E11" s="35"/>
      <c r="F11" s="63"/>
      <c r="G11" s="64"/>
      <c r="H11" s="64"/>
      <c r="I11" s="65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v>2735512.77</v>
      </c>
      <c r="D13" s="47"/>
      <c r="E13" s="35"/>
      <c r="F13" s="60">
        <v>1491429.72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v>1251527.3899999999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971059.59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520370.13</v>
      </c>
      <c r="C16" s="25"/>
      <c r="D16" s="44"/>
      <c r="E16" s="35"/>
      <c r="F16" s="60">
        <v>2742957.11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90998.75</v>
      </c>
      <c r="C17" s="25"/>
      <c r="D17" s="44"/>
      <c r="E17" s="35"/>
      <c r="F17" s="56">
        <v>0.45626939824808271</v>
      </c>
      <c r="G17" s="57" t="s">
        <v>17</v>
      </c>
      <c r="H17" s="58"/>
      <c r="I17" s="59"/>
    </row>
    <row r="18" spans="1:9" ht="15.75">
      <c r="A18" s="26" t="s">
        <v>18</v>
      </c>
      <c r="B18" s="27">
        <v>60680.55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45015.03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145462.72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87789.14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821581.2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v>2742957.11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v>747826.24000000022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66"/>
      <c r="B30" s="67"/>
      <c r="C30" s="68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 ht="15" customHeight="1">
      <c r="A32" s="66" t="s">
        <v>61</v>
      </c>
      <c r="B32" s="69"/>
      <c r="C32" s="70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23" priority="6">
      <formula>$C$12&lt;&gt;0</formula>
    </cfRule>
  </conditionalFormatting>
  <conditionalFormatting sqref="A29">
    <cfRule type="expression" dxfId="22" priority="5">
      <formula>$C$12&lt;&gt;0</formula>
    </cfRule>
  </conditionalFormatting>
  <conditionalFormatting sqref="A32:C32">
    <cfRule type="expression" dxfId="21" priority="4">
      <formula>$B$24&lt;&gt;0</formula>
    </cfRule>
  </conditionalFormatting>
  <conditionalFormatting sqref="A31">
    <cfRule type="expression" dxfId="20" priority="3">
      <formula>$B$24&lt;&gt;0</formula>
    </cfRule>
  </conditionalFormatting>
  <conditionalFormatting sqref="A12">
    <cfRule type="expression" dxfId="19" priority="2">
      <formula>$C$12&lt;&gt;0</formula>
    </cfRule>
  </conditionalFormatting>
  <conditionalFormatting sqref="A24">
    <cfRule type="expression" dxfId="1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89" bestFit="1" customWidth="1"/>
    <col min="2" max="2" width="20.42578125" style="89" customWidth="1"/>
    <col min="3" max="3" width="23.85546875" style="89" customWidth="1"/>
    <col min="4" max="4" width="20" style="89" hidden="1" customWidth="1"/>
    <col min="5" max="5" width="1" style="89" customWidth="1"/>
    <col min="6" max="6" width="14.5703125" style="89" bestFit="1" customWidth="1"/>
    <col min="7" max="7" width="21.85546875" style="89" customWidth="1"/>
    <col min="8" max="8" width="9.28515625" style="89" customWidth="1"/>
    <col min="9" max="9" width="7" style="89" customWidth="1"/>
    <col min="10" max="16384" width="22.85546875" style="89"/>
  </cols>
  <sheetData>
    <row r="1" spans="1:28" ht="18">
      <c r="A1" s="74" t="s">
        <v>62</v>
      </c>
      <c r="B1" s="74"/>
      <c r="C1" s="74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5.75">
      <c r="A2" s="75" t="s">
        <v>0</v>
      </c>
      <c r="B2" s="75"/>
      <c r="C2" s="75"/>
      <c r="D2" s="91"/>
      <c r="E2" s="91"/>
      <c r="F2" s="91"/>
      <c r="G2" s="91"/>
      <c r="H2" s="91"/>
      <c r="I2" s="91"/>
      <c r="J2" s="91"/>
      <c r="K2" s="91"/>
      <c r="L2" s="91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ht="15.75">
      <c r="A3" s="75" t="s">
        <v>1</v>
      </c>
      <c r="B3" s="75"/>
      <c r="C3" s="75"/>
      <c r="D3" s="91"/>
      <c r="E3" s="91"/>
      <c r="F3" s="91"/>
      <c r="G3" s="91"/>
      <c r="H3" s="91"/>
      <c r="I3" s="91"/>
      <c r="J3" s="91"/>
      <c r="K3" s="91"/>
      <c r="L3" s="91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ht="15.75">
      <c r="A4" s="75" t="s">
        <v>36</v>
      </c>
      <c r="B4" s="75"/>
      <c r="C4" s="75"/>
      <c r="D4" s="91"/>
      <c r="E4" s="91"/>
      <c r="F4" s="91"/>
      <c r="G4" s="91"/>
      <c r="H4" s="91"/>
      <c r="I4" s="91"/>
      <c r="J4" s="91"/>
      <c r="K4" s="91"/>
      <c r="L4" s="91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28" ht="4.5" customHeight="1">
      <c r="A5" s="90"/>
      <c r="B5" s="90"/>
      <c r="C5" s="90"/>
      <c r="D5" s="91"/>
      <c r="E5" s="91"/>
      <c r="F5" s="91"/>
      <c r="G5" s="91"/>
      <c r="H5" s="91"/>
      <c r="I5" s="91"/>
      <c r="J5" s="91"/>
      <c r="K5" s="91"/>
      <c r="L5" s="91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ht="16.5" thickBot="1">
      <c r="A6" s="92"/>
      <c r="B6" s="93" t="s">
        <v>2</v>
      </c>
      <c r="C6" s="94" t="s">
        <v>58</v>
      </c>
      <c r="D6" s="95" t="s">
        <v>3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5.25" customHeight="1" thickTop="1">
      <c r="A7" s="96"/>
      <c r="B7" s="97"/>
      <c r="C7" s="98"/>
      <c r="D7" s="99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15.75">
      <c r="A8" s="100" t="s">
        <v>4</v>
      </c>
      <c r="B8" s="101"/>
      <c r="C8" s="102">
        <v>46904.3</v>
      </c>
      <c r="D8" s="103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ht="4.5" customHeight="1">
      <c r="A9" s="104"/>
      <c r="B9" s="105"/>
      <c r="C9" s="106"/>
      <c r="D9" s="103"/>
      <c r="E9" s="88"/>
      <c r="F9" s="107"/>
      <c r="G9" s="108"/>
      <c r="H9" s="109"/>
      <c r="I9" s="110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</row>
    <row r="10" spans="1:28" ht="15" customHeight="1">
      <c r="A10" s="112" t="s">
        <v>5</v>
      </c>
      <c r="B10" s="113"/>
      <c r="C10" s="114">
        <v>287004.95999999996</v>
      </c>
      <c r="D10" s="103"/>
      <c r="E10" s="88"/>
      <c r="F10" s="84" t="s">
        <v>6</v>
      </c>
      <c r="G10" s="77"/>
      <c r="H10" s="77"/>
      <c r="I10" s="78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</row>
    <row r="11" spans="1:28" ht="15.75">
      <c r="A11" s="112" t="s">
        <v>7</v>
      </c>
      <c r="B11" s="113"/>
      <c r="C11" s="114">
        <v>25612.2</v>
      </c>
      <c r="D11" s="103"/>
      <c r="E11" s="88"/>
      <c r="F11" s="76"/>
      <c r="G11" s="77"/>
      <c r="H11" s="77"/>
      <c r="I11" s="78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</row>
    <row r="12" spans="1:28" ht="15.75">
      <c r="A12" s="117" t="s">
        <v>8</v>
      </c>
      <c r="B12" s="113"/>
      <c r="C12" s="114">
        <v>550</v>
      </c>
      <c r="D12" s="103"/>
      <c r="E12" s="88"/>
      <c r="F12" s="118" t="s">
        <v>33</v>
      </c>
      <c r="G12" s="119"/>
      <c r="H12" s="119"/>
      <c r="I12" s="12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28" ht="16.5" thickBot="1">
      <c r="A13" s="121" t="s">
        <v>9</v>
      </c>
      <c r="B13" s="122"/>
      <c r="C13" s="123">
        <v>313167.15999999997</v>
      </c>
      <c r="D13" s="103"/>
      <c r="E13" s="88"/>
      <c r="F13" s="124">
        <v>302317.89</v>
      </c>
      <c r="G13" s="119" t="s">
        <v>10</v>
      </c>
      <c r="H13" s="119"/>
      <c r="I13" s="12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8" ht="16.5" thickBot="1">
      <c r="A14" s="125" t="s">
        <v>11</v>
      </c>
      <c r="B14" s="113"/>
      <c r="C14" s="126"/>
      <c r="D14" s="127"/>
      <c r="E14" s="88"/>
      <c r="F14" s="128">
        <v>0</v>
      </c>
      <c r="G14" s="119" t="s">
        <v>12</v>
      </c>
      <c r="H14" s="119"/>
      <c r="I14" s="12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8" ht="15.75">
      <c r="A15" s="26" t="s">
        <v>13</v>
      </c>
      <c r="B15" s="129">
        <v>147317.89000000001</v>
      </c>
      <c r="C15" s="126"/>
      <c r="D15" s="127"/>
      <c r="E15" s="88"/>
      <c r="F15" s="130"/>
      <c r="G15" s="119"/>
      <c r="H15" s="119"/>
      <c r="I15" s="12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</row>
    <row r="16" spans="1:28" ht="15.75">
      <c r="A16" s="26" t="s">
        <v>14</v>
      </c>
      <c r="B16" s="129">
        <v>155000</v>
      </c>
      <c r="C16" s="126"/>
      <c r="D16" s="127"/>
      <c r="E16" s="88"/>
      <c r="F16" s="124">
        <v>302317.89</v>
      </c>
      <c r="G16" s="119" t="s">
        <v>15</v>
      </c>
      <c r="H16" s="119"/>
      <c r="I16" s="120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</row>
    <row r="17" spans="1:9" ht="15.75">
      <c r="A17" s="26" t="s">
        <v>16</v>
      </c>
      <c r="B17" s="129">
        <v>0</v>
      </c>
      <c r="C17" s="126"/>
      <c r="D17" s="127"/>
      <c r="E17" s="88"/>
      <c r="F17" s="131">
        <v>0</v>
      </c>
      <c r="G17" s="57" t="s">
        <v>17</v>
      </c>
      <c r="H17" s="57"/>
      <c r="I17" s="132"/>
    </row>
    <row r="18" spans="1:9" ht="15.75">
      <c r="A18" s="26" t="s">
        <v>18</v>
      </c>
      <c r="B18" s="129">
        <v>0</v>
      </c>
      <c r="C18" s="126"/>
      <c r="D18" s="127"/>
      <c r="E18" s="88"/>
      <c r="F18" s="88"/>
      <c r="G18" s="133"/>
      <c r="H18" s="88"/>
      <c r="I18" s="88"/>
    </row>
    <row r="19" spans="1:9" ht="15.75">
      <c r="A19" s="26" t="s">
        <v>19</v>
      </c>
      <c r="B19" s="129">
        <v>0</v>
      </c>
      <c r="C19" s="126"/>
      <c r="D19" s="127"/>
      <c r="E19" s="88"/>
      <c r="F19" s="88"/>
      <c r="G19" s="133"/>
      <c r="H19" s="88"/>
      <c r="I19" s="88"/>
    </row>
    <row r="20" spans="1:9" ht="15.75">
      <c r="A20" s="26" t="s">
        <v>20</v>
      </c>
      <c r="B20" s="129">
        <v>0</v>
      </c>
      <c r="C20" s="126"/>
      <c r="D20" s="127"/>
      <c r="E20" s="88"/>
      <c r="F20" s="88"/>
      <c r="G20" s="88"/>
      <c r="H20" s="88"/>
      <c r="I20" s="88"/>
    </row>
    <row r="21" spans="1:9" ht="15.75">
      <c r="A21" s="26" t="s">
        <v>21</v>
      </c>
      <c r="B21" s="129">
        <v>0</v>
      </c>
      <c r="C21" s="126"/>
      <c r="D21" s="127"/>
      <c r="E21" s="88"/>
      <c r="F21" s="88"/>
      <c r="G21" s="88"/>
      <c r="H21" s="88"/>
      <c r="I21" s="88"/>
    </row>
    <row r="22" spans="1:9" ht="15.75">
      <c r="A22" s="28" t="s">
        <v>22</v>
      </c>
      <c r="B22" s="129">
        <v>0</v>
      </c>
      <c r="C22" s="126"/>
      <c r="D22" s="127"/>
      <c r="E22" s="88"/>
      <c r="F22" s="88"/>
      <c r="G22" s="88"/>
      <c r="H22" s="88"/>
      <c r="I22" s="88"/>
    </row>
    <row r="23" spans="1:9" ht="15.75">
      <c r="A23" s="26" t="s">
        <v>23</v>
      </c>
      <c r="B23" s="129">
        <v>0</v>
      </c>
      <c r="C23" s="126"/>
      <c r="D23" s="127"/>
      <c r="E23" s="88"/>
      <c r="F23" s="88"/>
      <c r="G23" s="88"/>
      <c r="H23" s="88"/>
      <c r="I23" s="88"/>
    </row>
    <row r="24" spans="1:9" ht="15.75">
      <c r="A24" s="117" t="s">
        <v>24</v>
      </c>
      <c r="B24" s="134">
        <v>0</v>
      </c>
      <c r="C24" s="126"/>
      <c r="D24" s="135"/>
      <c r="E24" s="88"/>
      <c r="F24" s="88"/>
      <c r="G24" s="136"/>
      <c r="H24" s="88"/>
      <c r="I24" s="88"/>
    </row>
    <row r="25" spans="1:9" ht="15.75">
      <c r="A25" s="125" t="s">
        <v>25</v>
      </c>
      <c r="B25" s="113"/>
      <c r="C25" s="137">
        <v>302317.89</v>
      </c>
      <c r="D25" s="135"/>
      <c r="E25" s="88"/>
      <c r="F25" s="88"/>
      <c r="G25" s="136"/>
      <c r="H25" s="88"/>
      <c r="I25" s="88"/>
    </row>
    <row r="26" spans="1:9" ht="15.75">
      <c r="A26" s="125"/>
      <c r="B26" s="113"/>
      <c r="C26" s="126"/>
      <c r="D26" s="135"/>
      <c r="E26" s="88"/>
      <c r="F26" s="88"/>
      <c r="G26" s="136"/>
      <c r="H26" s="88"/>
      <c r="I26" s="88"/>
    </row>
    <row r="27" spans="1:9" ht="14.25" customHeight="1" thickBot="1">
      <c r="A27" s="125" t="s">
        <v>26</v>
      </c>
      <c r="B27" s="113"/>
      <c r="C27" s="138">
        <v>57753.569999999949</v>
      </c>
      <c r="D27" s="88"/>
      <c r="E27" s="88"/>
      <c r="F27" s="88"/>
      <c r="G27" s="136"/>
      <c r="H27" s="88"/>
      <c r="I27" s="88"/>
    </row>
    <row r="28" spans="1:9" ht="16.5" thickTop="1" thickBot="1">
      <c r="A28" s="139"/>
      <c r="B28" s="140"/>
      <c r="C28" s="141"/>
      <c r="D28" s="88"/>
      <c r="E28" s="88"/>
      <c r="F28" s="88"/>
      <c r="G28" s="142"/>
      <c r="H28" s="88"/>
      <c r="I28" s="88"/>
    </row>
    <row r="29" spans="1:9" ht="15.75" thickTop="1">
      <c r="A29" s="142" t="s">
        <v>27</v>
      </c>
      <c r="B29" s="142"/>
      <c r="C29" s="88"/>
      <c r="D29" s="88"/>
      <c r="E29" s="88"/>
      <c r="F29" s="88"/>
      <c r="G29" s="88"/>
      <c r="H29" s="88"/>
      <c r="I29" s="88"/>
    </row>
    <row r="30" spans="1:9" ht="15" customHeight="1">
      <c r="A30" s="79" t="s">
        <v>49</v>
      </c>
      <c r="B30" s="80"/>
      <c r="C30" s="81"/>
      <c r="D30" s="88"/>
      <c r="E30" s="88"/>
      <c r="F30" s="88"/>
      <c r="G30" s="88"/>
      <c r="H30" s="88"/>
      <c r="I30" s="88"/>
    </row>
    <row r="31" spans="1:9">
      <c r="A31" s="142" t="s">
        <v>28</v>
      </c>
      <c r="B31" s="142"/>
      <c r="C31" s="88"/>
      <c r="D31" s="88"/>
      <c r="E31" s="88"/>
      <c r="F31" s="88"/>
      <c r="G31" s="88"/>
      <c r="H31" s="88"/>
      <c r="I31" s="88"/>
    </row>
    <row r="32" spans="1:9">
      <c r="A32" s="79"/>
      <c r="B32" s="82"/>
      <c r="C32" s="83"/>
      <c r="D32" s="88"/>
      <c r="E32" s="88"/>
      <c r="F32" s="88"/>
      <c r="G32" s="88"/>
      <c r="H32" s="88"/>
      <c r="I32" s="88"/>
    </row>
    <row r="34" spans="1:4">
      <c r="A34" s="88"/>
      <c r="B34" s="88"/>
      <c r="C34" s="88"/>
      <c r="D34" s="135"/>
    </row>
    <row r="35" spans="1:4" ht="15" hidden="1" customHeight="1">
      <c r="A35" s="91" t="s">
        <v>29</v>
      </c>
      <c r="B35" s="135"/>
      <c r="C35" s="135"/>
      <c r="D35" s="135"/>
    </row>
    <row r="36" spans="1:4" ht="15" hidden="1" customHeight="1">
      <c r="A36" s="88"/>
      <c r="B36" s="135"/>
      <c r="C36" s="135"/>
      <c r="D36" s="135"/>
    </row>
    <row r="37" spans="1:4" ht="15" hidden="1" customHeight="1">
      <c r="A37" s="88"/>
      <c r="B37" s="135"/>
      <c r="C37" s="135"/>
      <c r="D37" s="135"/>
    </row>
    <row r="38" spans="1:4" ht="15" hidden="1" customHeight="1">
      <c r="A38" s="88"/>
      <c r="B38" s="135"/>
      <c r="C38" s="135"/>
      <c r="D38" s="135"/>
    </row>
    <row r="39" spans="1:4" ht="15" hidden="1" customHeight="1">
      <c r="A39" s="88"/>
      <c r="B39" s="135"/>
      <c r="C39" s="135"/>
      <c r="D39" s="135"/>
    </row>
    <row r="40" spans="1:4" ht="15" hidden="1" customHeight="1">
      <c r="A40" s="88"/>
      <c r="B40" s="135"/>
      <c r="C40" s="135"/>
      <c r="D40" s="135"/>
    </row>
    <row r="41" spans="1:4" ht="15" hidden="1" customHeight="1">
      <c r="A41" s="88"/>
      <c r="B41" s="135"/>
      <c r="C41" s="135"/>
      <c r="D41" s="135"/>
    </row>
    <row r="42" spans="1:4" ht="15" hidden="1" customHeight="1">
      <c r="A42" s="88"/>
      <c r="B42" s="135"/>
      <c r="C42" s="135"/>
      <c r="D42" s="135"/>
    </row>
    <row r="43" spans="1:4" ht="15" hidden="1" customHeight="1">
      <c r="A43" s="88"/>
      <c r="B43" s="135"/>
      <c r="C43" s="135"/>
      <c r="D43" s="135"/>
    </row>
    <row r="44" spans="1:4" ht="15" hidden="1" customHeight="1">
      <c r="A44" s="88"/>
      <c r="B44" s="135"/>
      <c r="C44" s="135"/>
      <c r="D44" s="135"/>
    </row>
    <row r="45" spans="1:4" ht="15" hidden="1" customHeight="1">
      <c r="A45" s="88"/>
      <c r="B45" s="135"/>
      <c r="C45" s="135"/>
      <c r="D45" s="135"/>
    </row>
    <row r="46" spans="1:4" ht="15" hidden="1" customHeight="1">
      <c r="A46" s="88"/>
      <c r="B46" s="135"/>
      <c r="C46" s="135"/>
      <c r="D46" s="135"/>
    </row>
    <row r="47" spans="1:4" ht="15" hidden="1" customHeight="1">
      <c r="A47" s="88"/>
      <c r="B47" s="135"/>
      <c r="C47" s="135"/>
      <c r="D47" s="135"/>
    </row>
    <row r="48" spans="1:4" ht="15" hidden="1" customHeight="1">
      <c r="A48" s="88"/>
      <c r="B48" s="135"/>
      <c r="C48" s="135"/>
      <c r="D48" s="135"/>
    </row>
    <row r="49" spans="1:4" ht="15" hidden="1" customHeight="1">
      <c r="A49" s="88"/>
      <c r="B49" s="135"/>
      <c r="C49" s="135"/>
      <c r="D49" s="135"/>
    </row>
    <row r="50" spans="1:4" ht="15" hidden="1" customHeight="1">
      <c r="A50" s="88"/>
      <c r="B50" s="135"/>
      <c r="C50" s="135"/>
      <c r="D50" s="135"/>
    </row>
    <row r="51" spans="1:4" ht="15" hidden="1" customHeight="1">
      <c r="A51" s="88"/>
      <c r="B51" s="135"/>
      <c r="C51" s="135"/>
      <c r="D51" s="135"/>
    </row>
    <row r="54" spans="1:4" ht="14.25" customHeight="1">
      <c r="A54" s="111"/>
      <c r="B54" s="88"/>
      <c r="C54" s="88"/>
      <c r="D54" s="88"/>
    </row>
    <row r="56" spans="1:4" ht="15" hidden="1" customHeight="1">
      <c r="A56" s="143"/>
      <c r="B56" s="144"/>
      <c r="C56" s="145"/>
      <c r="D56" s="88"/>
    </row>
    <row r="57" spans="1:4" ht="15" hidden="1" customHeight="1">
      <c r="A57" s="146"/>
      <c r="B57" s="147"/>
      <c r="C57" s="145"/>
      <c r="D57" s="88"/>
    </row>
    <row r="58" spans="1:4" ht="15" hidden="1" customHeight="1">
      <c r="A58" s="146"/>
      <c r="B58" s="147"/>
      <c r="C58" s="145"/>
      <c r="D58" s="88"/>
    </row>
    <row r="59" spans="1:4" ht="15" hidden="1" customHeight="1">
      <c r="A59" s="146"/>
      <c r="B59" s="147"/>
      <c r="C59" s="145"/>
      <c r="D59" s="88"/>
    </row>
    <row r="60" spans="1:4" ht="15" hidden="1" customHeight="1">
      <c r="A60" s="146"/>
      <c r="B60" s="147"/>
      <c r="C60" s="145"/>
      <c r="D60" s="88"/>
    </row>
    <row r="61" spans="1:4" ht="15" hidden="1" customHeight="1">
      <c r="A61" s="146"/>
      <c r="B61" s="147"/>
      <c r="C61" s="145"/>
      <c r="D61" s="88"/>
    </row>
    <row r="62" spans="1:4" ht="15" hidden="1" customHeight="1">
      <c r="A62" s="146"/>
      <c r="B62" s="147"/>
      <c r="C62" s="145"/>
      <c r="D62" s="88"/>
    </row>
    <row r="63" spans="1:4" ht="15" hidden="1" customHeight="1">
      <c r="A63" s="146"/>
      <c r="B63" s="147"/>
      <c r="C63" s="145"/>
      <c r="D63" s="88"/>
    </row>
    <row r="64" spans="1:4" ht="15" hidden="1" customHeight="1">
      <c r="A64" s="146"/>
      <c r="B64" s="147"/>
      <c r="C64" s="145"/>
      <c r="D64" s="88"/>
    </row>
    <row r="65" spans="1:3" ht="15" hidden="1" customHeight="1">
      <c r="A65" s="146"/>
      <c r="B65" s="147"/>
      <c r="C65" s="145"/>
    </row>
    <row r="66" spans="1:3" ht="15" hidden="1" customHeight="1">
      <c r="A66" s="146"/>
      <c r="B66" s="147"/>
      <c r="C66" s="145"/>
    </row>
    <row r="67" spans="1:3" ht="15" hidden="1" customHeight="1">
      <c r="A67" s="146"/>
      <c r="B67" s="147"/>
      <c r="C67" s="145"/>
    </row>
    <row r="68" spans="1:3" ht="15" hidden="1" customHeight="1">
      <c r="A68" s="146"/>
      <c r="B68" s="147"/>
      <c r="C68" s="145"/>
    </row>
    <row r="69" spans="1:3" ht="15" hidden="1" customHeight="1">
      <c r="A69" s="146"/>
      <c r="B69" s="147"/>
      <c r="C69" s="145"/>
    </row>
    <row r="70" spans="1:3" ht="15" hidden="1" customHeight="1">
      <c r="A70" s="146"/>
      <c r="B70" s="147"/>
      <c r="C70" s="145"/>
    </row>
    <row r="71" spans="1:3" ht="15" hidden="1" customHeight="1">
      <c r="A71" s="146"/>
      <c r="B71" s="147"/>
      <c r="C71" s="145"/>
    </row>
    <row r="72" spans="1:3" ht="15" hidden="1" customHeight="1">
      <c r="A72" s="146"/>
      <c r="B72" s="147"/>
      <c r="C72" s="145"/>
    </row>
    <row r="73" spans="1:3" ht="15" hidden="1" customHeight="1">
      <c r="A73" s="146"/>
      <c r="B73" s="147"/>
      <c r="C73" s="145"/>
    </row>
    <row r="74" spans="1:3" ht="15" hidden="1" customHeight="1">
      <c r="A74" s="146"/>
      <c r="B74" s="147"/>
      <c r="C74" s="145"/>
    </row>
    <row r="75" spans="1:3" ht="15" hidden="1" customHeight="1">
      <c r="A75" s="146"/>
      <c r="B75" s="147"/>
      <c r="C75" s="145"/>
    </row>
    <row r="76" spans="1:3" ht="15" hidden="1" customHeight="1">
      <c r="A76" s="146"/>
      <c r="B76" s="147"/>
      <c r="C76" s="145"/>
    </row>
    <row r="77" spans="1:3" ht="15" hidden="1" customHeight="1">
      <c r="A77" s="146"/>
      <c r="B77" s="147"/>
      <c r="C77" s="145"/>
    </row>
    <row r="78" spans="1:3" ht="15" hidden="1" customHeight="1">
      <c r="A78" s="146"/>
      <c r="B78" s="147"/>
      <c r="C78" s="145"/>
    </row>
    <row r="79" spans="1:3" ht="15" hidden="1" customHeight="1">
      <c r="A79" s="146"/>
      <c r="B79" s="147"/>
      <c r="C79" s="145"/>
    </row>
    <row r="80" spans="1:3" ht="15" hidden="1" customHeight="1">
      <c r="A80" s="146"/>
      <c r="B80" s="147"/>
      <c r="C80" s="145"/>
    </row>
    <row r="81" spans="1:3" ht="15" hidden="1" customHeight="1">
      <c r="A81" s="146"/>
      <c r="B81" s="147"/>
      <c r="C81" s="145"/>
    </row>
    <row r="82" spans="1:3" ht="15" hidden="1" customHeight="1">
      <c r="A82" s="146"/>
      <c r="B82" s="147"/>
      <c r="C82" s="145"/>
    </row>
    <row r="83" spans="1:3" ht="15" hidden="1" customHeight="1">
      <c r="A83" s="146"/>
      <c r="B83" s="147"/>
      <c r="C83" s="145"/>
    </row>
    <row r="84" spans="1:3" ht="15" hidden="1" customHeight="1">
      <c r="A84" s="146"/>
      <c r="B84" s="147"/>
      <c r="C84" s="145"/>
    </row>
    <row r="85" spans="1:3" ht="15" hidden="1" customHeight="1">
      <c r="A85" s="88"/>
      <c r="B85" s="88"/>
      <c r="C85" s="88"/>
    </row>
    <row r="86" spans="1:3">
      <c r="A86" s="88"/>
      <c r="B86" s="88"/>
      <c r="C86" s="88"/>
    </row>
    <row r="87" spans="1:3">
      <c r="A87" s="88"/>
      <c r="B87" s="88"/>
      <c r="C87" s="88"/>
    </row>
  </sheetData>
  <sheetProtection formatColumns="0"/>
  <conditionalFormatting sqref="A30">
    <cfRule type="expression" dxfId="17" priority="6">
      <formula>$C$12&lt;&gt;0</formula>
    </cfRule>
  </conditionalFormatting>
  <conditionalFormatting sqref="A29">
    <cfRule type="expression" dxfId="16" priority="5">
      <formula>$C$12&lt;&gt;0</formula>
    </cfRule>
  </conditionalFormatting>
  <conditionalFormatting sqref="A32:C32">
    <cfRule type="expression" dxfId="15" priority="4">
      <formula>$B$24&lt;&gt;0</formula>
    </cfRule>
  </conditionalFormatting>
  <conditionalFormatting sqref="A31">
    <cfRule type="expression" dxfId="14" priority="3">
      <formula>$B$24&lt;&gt;0</formula>
    </cfRule>
  </conditionalFormatting>
  <conditionalFormatting sqref="A12">
    <cfRule type="expression" dxfId="13" priority="2">
      <formula>$C$12&lt;&gt;0</formula>
    </cfRule>
  </conditionalFormatting>
  <conditionalFormatting sqref="A24">
    <cfRule type="expression" dxfId="1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6.7109375" style="32" customWidth="1"/>
    <col min="10" max="16384" width="22.85546875" style="32"/>
  </cols>
  <sheetData>
    <row r="1" spans="1:28" ht="18">
      <c r="A1" s="74" t="s">
        <v>63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">
        <v>58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v>670038.9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v>1430658.73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v>0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v>1430658.73</v>
      </c>
      <c r="D13" s="47"/>
      <c r="E13" s="35"/>
      <c r="F13" s="60">
        <v>396444.12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v>993842.98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223475.37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172968.75</v>
      </c>
      <c r="C16" s="25"/>
      <c r="D16" s="44"/>
      <c r="E16" s="35"/>
      <c r="F16" s="60">
        <v>1390287.1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53742.34</v>
      </c>
      <c r="C17" s="25"/>
      <c r="D17" s="44"/>
      <c r="E17" s="35"/>
      <c r="F17" s="56">
        <v>0.71484730024467602</v>
      </c>
      <c r="G17" s="57" t="s">
        <v>17</v>
      </c>
      <c r="H17" s="58"/>
      <c r="I17" s="59"/>
    </row>
    <row r="18" spans="1:9" ht="15.75">
      <c r="A18" s="26" t="s">
        <v>18</v>
      </c>
      <c r="B18" s="27">
        <v>61953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6854.55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599078.74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272214.34999999998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v>1390287.1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v>710410.5299999998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/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 ht="15" customHeight="1">
      <c r="A32" s="79" t="s">
        <v>64</v>
      </c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1" priority="6">
      <formula>$C$12&lt;&gt;0</formula>
    </cfRule>
  </conditionalFormatting>
  <conditionalFormatting sqref="A29">
    <cfRule type="expression" dxfId="10" priority="5">
      <formula>$C$12&lt;&gt;0</formula>
    </cfRule>
  </conditionalFormatting>
  <conditionalFormatting sqref="A32:C32">
    <cfRule type="expression" dxfId="9" priority="4">
      <formula>$B$24&lt;&gt;0</formula>
    </cfRule>
  </conditionalFormatting>
  <conditionalFormatting sqref="A31">
    <cfRule type="expression" dxfId="8" priority="3">
      <formula>$B$24&lt;&gt;0</formula>
    </cfRule>
  </conditionalFormatting>
  <conditionalFormatting sqref="A12">
    <cfRule type="expression" dxfId="7" priority="2">
      <formula>$C$12&lt;&gt;0</formula>
    </cfRule>
  </conditionalFormatting>
  <conditionalFormatting sqref="A24">
    <cfRule type="expression" dxfId="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89" bestFit="1" customWidth="1"/>
    <col min="2" max="2" width="20.42578125" style="89" customWidth="1"/>
    <col min="3" max="3" width="23.85546875" style="89" customWidth="1"/>
    <col min="4" max="4" width="20" style="89" hidden="1" customWidth="1"/>
    <col min="5" max="5" width="1" style="89" customWidth="1"/>
    <col min="6" max="6" width="14.5703125" style="89" bestFit="1" customWidth="1"/>
    <col min="7" max="7" width="21.85546875" style="89" customWidth="1"/>
    <col min="8" max="8" width="9.28515625" style="89" customWidth="1"/>
    <col min="9" max="9" width="6.42578125" style="89" customWidth="1"/>
    <col min="10" max="16384" width="22.85546875" style="89"/>
  </cols>
  <sheetData>
    <row r="1" spans="1:28" ht="18">
      <c r="A1" s="87" t="s">
        <v>65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5.75">
      <c r="A2" s="90" t="s">
        <v>0</v>
      </c>
      <c r="B2" s="90"/>
      <c r="C2" s="90"/>
      <c r="D2" s="91"/>
      <c r="E2" s="91"/>
      <c r="F2" s="91"/>
      <c r="G2" s="91"/>
      <c r="H2" s="91"/>
      <c r="I2" s="91"/>
      <c r="J2" s="91"/>
      <c r="K2" s="91"/>
      <c r="L2" s="91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ht="15.75">
      <c r="A3" s="90" t="s">
        <v>1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ht="15.75">
      <c r="A4" s="90" t="s">
        <v>36</v>
      </c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28" ht="4.5" customHeight="1">
      <c r="A5" s="90"/>
      <c r="B5" s="90"/>
      <c r="C5" s="90"/>
      <c r="D5" s="91"/>
      <c r="E5" s="91"/>
      <c r="F5" s="91"/>
      <c r="G5" s="91"/>
      <c r="H5" s="91"/>
      <c r="I5" s="91"/>
      <c r="J5" s="91"/>
      <c r="K5" s="91"/>
      <c r="L5" s="91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ht="16.5" thickBot="1">
      <c r="A6" s="92"/>
      <c r="B6" s="93" t="s">
        <v>2</v>
      </c>
      <c r="C6" s="94" t="s">
        <v>58</v>
      </c>
      <c r="D6" s="95" t="s">
        <v>3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5.25" customHeight="1" thickTop="1">
      <c r="A7" s="96"/>
      <c r="B7" s="97"/>
      <c r="C7" s="98"/>
      <c r="D7" s="99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15.75">
      <c r="A8" s="100" t="s">
        <v>4</v>
      </c>
      <c r="B8" s="101"/>
      <c r="C8" s="102">
        <v>1626709.51</v>
      </c>
      <c r="D8" s="103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ht="4.5" customHeight="1">
      <c r="A9" s="104"/>
      <c r="B9" s="105"/>
      <c r="C9" s="106"/>
      <c r="D9" s="103"/>
      <c r="E9" s="88"/>
      <c r="F9" s="107"/>
      <c r="G9" s="108"/>
      <c r="H9" s="109"/>
      <c r="I9" s="110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</row>
    <row r="10" spans="1:28" ht="15" customHeight="1">
      <c r="A10" s="112" t="s">
        <v>5</v>
      </c>
      <c r="B10" s="113"/>
      <c r="C10" s="114">
        <v>5960163.9500000002</v>
      </c>
      <c r="D10" s="103"/>
      <c r="E10" s="88"/>
      <c r="F10" s="86" t="s">
        <v>6</v>
      </c>
      <c r="G10" s="115"/>
      <c r="H10" s="115"/>
      <c r="I10" s="116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</row>
    <row r="11" spans="1:28" ht="15.75">
      <c r="A11" s="112" t="s">
        <v>7</v>
      </c>
      <c r="B11" s="113"/>
      <c r="C11" s="114">
        <v>53663.79</v>
      </c>
      <c r="D11" s="103"/>
      <c r="E11" s="88"/>
      <c r="F11" s="85"/>
      <c r="G11" s="115"/>
      <c r="H11" s="115"/>
      <c r="I11" s="116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</row>
    <row r="12" spans="1:28" ht="15.75">
      <c r="A12" s="117" t="s">
        <v>8</v>
      </c>
      <c r="B12" s="113"/>
      <c r="C12" s="114">
        <v>0</v>
      </c>
      <c r="D12" s="103"/>
      <c r="E12" s="88"/>
      <c r="F12" s="118" t="s">
        <v>33</v>
      </c>
      <c r="G12" s="119"/>
      <c r="H12" s="119"/>
      <c r="I12" s="12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28" ht="16.5" thickBot="1">
      <c r="A13" s="121" t="s">
        <v>9</v>
      </c>
      <c r="B13" s="122"/>
      <c r="C13" s="123">
        <v>6013827.7400000002</v>
      </c>
      <c r="D13" s="103"/>
      <c r="E13" s="88"/>
      <c r="F13" s="124">
        <v>5810081.9100000001</v>
      </c>
      <c r="G13" s="119" t="s">
        <v>10</v>
      </c>
      <c r="H13" s="119"/>
      <c r="I13" s="12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8" ht="16.5" thickBot="1">
      <c r="A14" s="125" t="s">
        <v>11</v>
      </c>
      <c r="B14" s="113"/>
      <c r="C14" s="126"/>
      <c r="D14" s="127"/>
      <c r="E14" s="88"/>
      <c r="F14" s="128">
        <v>128594.8</v>
      </c>
      <c r="G14" s="119" t="s">
        <v>12</v>
      </c>
      <c r="H14" s="119"/>
      <c r="I14" s="12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8" ht="15.75">
      <c r="A15" s="26" t="s">
        <v>13</v>
      </c>
      <c r="B15" s="129">
        <v>5810081.9100000001</v>
      </c>
      <c r="C15" s="126"/>
      <c r="D15" s="127"/>
      <c r="E15" s="88"/>
      <c r="F15" s="130"/>
      <c r="G15" s="119"/>
      <c r="H15" s="119"/>
      <c r="I15" s="12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</row>
    <row r="16" spans="1:28" ht="15.75">
      <c r="A16" s="26" t="s">
        <v>14</v>
      </c>
      <c r="B16" s="129">
        <v>0</v>
      </c>
      <c r="C16" s="126"/>
      <c r="D16" s="127"/>
      <c r="E16" s="88"/>
      <c r="F16" s="124">
        <v>5938676.71</v>
      </c>
      <c r="G16" s="119" t="s">
        <v>15</v>
      </c>
      <c r="H16" s="119"/>
      <c r="I16" s="120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</row>
    <row r="17" spans="1:9" ht="15.75">
      <c r="A17" s="26" t="s">
        <v>16</v>
      </c>
      <c r="B17" s="129">
        <v>0</v>
      </c>
      <c r="C17" s="126"/>
      <c r="D17" s="127"/>
      <c r="E17" s="88"/>
      <c r="F17" s="131">
        <v>2.1653780173529601E-2</v>
      </c>
      <c r="G17" s="57" t="s">
        <v>17</v>
      </c>
      <c r="H17" s="57"/>
      <c r="I17" s="132"/>
    </row>
    <row r="18" spans="1:9" ht="15.75">
      <c r="A18" s="26" t="s">
        <v>18</v>
      </c>
      <c r="B18" s="129">
        <v>0</v>
      </c>
      <c r="C18" s="126"/>
      <c r="D18" s="127"/>
      <c r="E18" s="88"/>
      <c r="F18" s="88"/>
      <c r="G18" s="133"/>
      <c r="H18" s="88"/>
      <c r="I18" s="88"/>
    </row>
    <row r="19" spans="1:9" ht="15.75">
      <c r="A19" s="26" t="s">
        <v>19</v>
      </c>
      <c r="B19" s="129">
        <v>0</v>
      </c>
      <c r="C19" s="126"/>
      <c r="D19" s="127"/>
      <c r="E19" s="88"/>
      <c r="F19" s="88"/>
      <c r="G19" s="133"/>
      <c r="H19" s="88"/>
      <c r="I19" s="88"/>
    </row>
    <row r="20" spans="1:9" ht="15.75">
      <c r="A20" s="26" t="s">
        <v>20</v>
      </c>
      <c r="B20" s="129">
        <v>0</v>
      </c>
      <c r="C20" s="126"/>
      <c r="D20" s="127"/>
      <c r="E20" s="88"/>
      <c r="F20" s="88"/>
      <c r="G20" s="88"/>
      <c r="H20" s="88"/>
      <c r="I20" s="88"/>
    </row>
    <row r="21" spans="1:9" ht="15.75">
      <c r="A21" s="26" t="s">
        <v>21</v>
      </c>
      <c r="B21" s="129">
        <v>0</v>
      </c>
      <c r="C21" s="126"/>
      <c r="D21" s="127"/>
      <c r="E21" s="88"/>
      <c r="F21" s="88"/>
      <c r="G21" s="88"/>
      <c r="H21" s="88"/>
      <c r="I21" s="88"/>
    </row>
    <row r="22" spans="1:9" ht="15.75">
      <c r="A22" s="28" t="s">
        <v>22</v>
      </c>
      <c r="B22" s="129">
        <v>0</v>
      </c>
      <c r="C22" s="126"/>
      <c r="D22" s="127"/>
      <c r="E22" s="88"/>
      <c r="F22" s="88"/>
      <c r="G22" s="88"/>
      <c r="H22" s="88"/>
      <c r="I22" s="88"/>
    </row>
    <row r="23" spans="1:9" ht="15.75">
      <c r="A23" s="26" t="s">
        <v>23</v>
      </c>
      <c r="B23" s="129">
        <v>0</v>
      </c>
      <c r="C23" s="126"/>
      <c r="D23" s="127"/>
      <c r="E23" s="88"/>
      <c r="F23" s="88"/>
      <c r="G23" s="88"/>
      <c r="H23" s="88"/>
      <c r="I23" s="88"/>
    </row>
    <row r="24" spans="1:9" ht="15.75">
      <c r="A24" s="117" t="s">
        <v>24</v>
      </c>
      <c r="B24" s="134">
        <v>128594.8</v>
      </c>
      <c r="C24" s="126"/>
      <c r="D24" s="135"/>
      <c r="E24" s="88"/>
      <c r="F24" s="88"/>
      <c r="G24" s="136"/>
      <c r="H24" s="88"/>
      <c r="I24" s="88"/>
    </row>
    <row r="25" spans="1:9" ht="15.75">
      <c r="A25" s="125" t="s">
        <v>25</v>
      </c>
      <c r="B25" s="113"/>
      <c r="C25" s="137">
        <v>5938676.71</v>
      </c>
      <c r="D25" s="135"/>
      <c r="E25" s="88"/>
      <c r="F25" s="88"/>
      <c r="G25" s="136"/>
      <c r="H25" s="88"/>
      <c r="I25" s="88"/>
    </row>
    <row r="26" spans="1:9" ht="15.75">
      <c r="A26" s="125"/>
      <c r="B26" s="113"/>
      <c r="C26" s="126"/>
      <c r="D26" s="135"/>
      <c r="E26" s="88"/>
      <c r="F26" s="88"/>
      <c r="G26" s="136"/>
      <c r="H26" s="88"/>
      <c r="I26" s="88"/>
    </row>
    <row r="27" spans="1:9" ht="14.25" customHeight="1" thickBot="1">
      <c r="A27" s="125" t="s">
        <v>26</v>
      </c>
      <c r="B27" s="113"/>
      <c r="C27" s="138">
        <v>1701860.54</v>
      </c>
      <c r="D27" s="88"/>
      <c r="E27" s="88"/>
      <c r="F27" s="88"/>
      <c r="G27" s="136"/>
      <c r="H27" s="88"/>
      <c r="I27" s="88"/>
    </row>
    <row r="28" spans="1:9" ht="16.5" thickTop="1" thickBot="1">
      <c r="A28" s="139"/>
      <c r="B28" s="140"/>
      <c r="C28" s="141"/>
      <c r="D28" s="88"/>
      <c r="E28" s="88"/>
      <c r="F28" s="88"/>
      <c r="G28" s="142"/>
      <c r="H28" s="88"/>
      <c r="I28" s="88"/>
    </row>
    <row r="29" spans="1:9" ht="15.75" thickTop="1">
      <c r="A29" s="142" t="s">
        <v>27</v>
      </c>
      <c r="B29" s="142"/>
      <c r="C29" s="88"/>
      <c r="D29" s="88"/>
      <c r="E29" s="88"/>
      <c r="F29" s="88"/>
      <c r="G29" s="88"/>
      <c r="H29" s="88"/>
      <c r="I29" s="88"/>
    </row>
    <row r="30" spans="1:9">
      <c r="A30" s="66"/>
      <c r="B30" s="67"/>
      <c r="C30" s="68"/>
      <c r="D30" s="88"/>
      <c r="E30" s="88"/>
      <c r="F30" s="88"/>
      <c r="G30" s="88"/>
      <c r="H30" s="88"/>
      <c r="I30" s="88"/>
    </row>
    <row r="31" spans="1:9">
      <c r="A31" s="142" t="s">
        <v>28</v>
      </c>
      <c r="B31" s="142"/>
      <c r="C31" s="88"/>
      <c r="D31" s="88"/>
      <c r="E31" s="88"/>
      <c r="F31" s="88"/>
      <c r="G31" s="88"/>
      <c r="H31" s="88"/>
      <c r="I31" s="88"/>
    </row>
    <row r="32" spans="1:9">
      <c r="A32" s="66" t="s">
        <v>66</v>
      </c>
      <c r="B32" s="69"/>
      <c r="C32" s="70"/>
      <c r="D32" s="88"/>
      <c r="E32" s="88"/>
      <c r="F32" s="88"/>
      <c r="G32" s="88"/>
      <c r="H32" s="88"/>
      <c r="I32" s="88"/>
    </row>
    <row r="34" spans="1:4">
      <c r="A34" s="88"/>
      <c r="B34" s="88"/>
      <c r="C34" s="88"/>
      <c r="D34" s="135"/>
    </row>
    <row r="35" spans="1:4" ht="15" hidden="1" customHeight="1">
      <c r="A35" s="91" t="s">
        <v>29</v>
      </c>
      <c r="B35" s="135"/>
      <c r="C35" s="135"/>
      <c r="D35" s="135"/>
    </row>
    <row r="36" spans="1:4" ht="15" hidden="1" customHeight="1">
      <c r="A36" s="88"/>
      <c r="B36" s="135"/>
      <c r="C36" s="135"/>
      <c r="D36" s="135"/>
    </row>
    <row r="37" spans="1:4" ht="15" hidden="1" customHeight="1">
      <c r="A37" s="88"/>
      <c r="B37" s="135"/>
      <c r="C37" s="135"/>
      <c r="D37" s="135"/>
    </row>
    <row r="38" spans="1:4" ht="15" hidden="1" customHeight="1">
      <c r="A38" s="88"/>
      <c r="B38" s="135"/>
      <c r="C38" s="135"/>
      <c r="D38" s="135"/>
    </row>
    <row r="39" spans="1:4" ht="15" hidden="1" customHeight="1">
      <c r="A39" s="88"/>
      <c r="B39" s="135"/>
      <c r="C39" s="135"/>
      <c r="D39" s="135"/>
    </row>
    <row r="40" spans="1:4" ht="15" hidden="1" customHeight="1">
      <c r="A40" s="88"/>
      <c r="B40" s="135"/>
      <c r="C40" s="135"/>
      <c r="D40" s="135"/>
    </row>
    <row r="41" spans="1:4" ht="15" hidden="1" customHeight="1">
      <c r="A41" s="88"/>
      <c r="B41" s="135"/>
      <c r="C41" s="135"/>
      <c r="D41" s="135"/>
    </row>
    <row r="42" spans="1:4" ht="15" hidden="1" customHeight="1">
      <c r="A42" s="88"/>
      <c r="B42" s="135"/>
      <c r="C42" s="135"/>
      <c r="D42" s="135"/>
    </row>
    <row r="43" spans="1:4" ht="15" hidden="1" customHeight="1">
      <c r="A43" s="88"/>
      <c r="B43" s="135"/>
      <c r="C43" s="135"/>
      <c r="D43" s="135"/>
    </row>
    <row r="44" spans="1:4" ht="15" hidden="1" customHeight="1">
      <c r="A44" s="88"/>
      <c r="B44" s="135"/>
      <c r="C44" s="135"/>
      <c r="D44" s="135"/>
    </row>
    <row r="45" spans="1:4" ht="15" hidden="1" customHeight="1">
      <c r="A45" s="88"/>
      <c r="B45" s="135"/>
      <c r="C45" s="135"/>
      <c r="D45" s="135"/>
    </row>
    <row r="46" spans="1:4" ht="15" hidden="1" customHeight="1">
      <c r="A46" s="88"/>
      <c r="B46" s="135"/>
      <c r="C46" s="135"/>
      <c r="D46" s="135"/>
    </row>
    <row r="47" spans="1:4" ht="15" hidden="1" customHeight="1">
      <c r="A47" s="88"/>
      <c r="B47" s="135"/>
      <c r="C47" s="135"/>
      <c r="D47" s="135"/>
    </row>
    <row r="48" spans="1:4" ht="15" hidden="1" customHeight="1">
      <c r="A48" s="88"/>
      <c r="B48" s="135"/>
      <c r="C48" s="135"/>
      <c r="D48" s="135"/>
    </row>
    <row r="49" spans="1:4" ht="15" hidden="1" customHeight="1">
      <c r="A49" s="88"/>
      <c r="B49" s="135"/>
      <c r="C49" s="135"/>
      <c r="D49" s="135"/>
    </row>
    <row r="50" spans="1:4" ht="15" hidden="1" customHeight="1">
      <c r="A50" s="88"/>
      <c r="B50" s="135"/>
      <c r="C50" s="135"/>
      <c r="D50" s="135"/>
    </row>
    <row r="51" spans="1:4" ht="15" hidden="1" customHeight="1">
      <c r="A51" s="88"/>
      <c r="B51" s="135"/>
      <c r="C51" s="135"/>
      <c r="D51" s="135"/>
    </row>
    <row r="54" spans="1:4" ht="14.25" customHeight="1">
      <c r="A54" s="111"/>
      <c r="B54" s="88"/>
      <c r="C54" s="88"/>
      <c r="D54" s="88"/>
    </row>
    <row r="56" spans="1:4" ht="15" hidden="1" customHeight="1">
      <c r="A56" s="143"/>
      <c r="B56" s="144"/>
      <c r="C56" s="145"/>
      <c r="D56" s="88"/>
    </row>
    <row r="57" spans="1:4" ht="15" hidden="1" customHeight="1">
      <c r="A57" s="146"/>
      <c r="B57" s="147"/>
      <c r="C57" s="145"/>
      <c r="D57" s="88"/>
    </row>
    <row r="58" spans="1:4" ht="15" hidden="1" customHeight="1">
      <c r="A58" s="146"/>
      <c r="B58" s="147"/>
      <c r="C58" s="145"/>
      <c r="D58" s="88"/>
    </row>
    <row r="59" spans="1:4" ht="15" hidden="1" customHeight="1">
      <c r="A59" s="146"/>
      <c r="B59" s="147"/>
      <c r="C59" s="145"/>
      <c r="D59" s="88"/>
    </row>
    <row r="60" spans="1:4" ht="15" hidden="1" customHeight="1">
      <c r="A60" s="146"/>
      <c r="B60" s="147"/>
      <c r="C60" s="145"/>
      <c r="D60" s="88"/>
    </row>
    <row r="61" spans="1:4" ht="15" hidden="1" customHeight="1">
      <c r="A61" s="146"/>
      <c r="B61" s="147"/>
      <c r="C61" s="145"/>
      <c r="D61" s="88"/>
    </row>
    <row r="62" spans="1:4" ht="15" hidden="1" customHeight="1">
      <c r="A62" s="146"/>
      <c r="B62" s="147"/>
      <c r="C62" s="145"/>
      <c r="D62" s="88"/>
    </row>
    <row r="63" spans="1:4" ht="15" hidden="1" customHeight="1">
      <c r="A63" s="146"/>
      <c r="B63" s="147"/>
      <c r="C63" s="145"/>
      <c r="D63" s="88"/>
    </row>
    <row r="64" spans="1:4" ht="15" hidden="1" customHeight="1">
      <c r="A64" s="146"/>
      <c r="B64" s="147"/>
      <c r="C64" s="145"/>
      <c r="D64" s="88"/>
    </row>
    <row r="65" spans="1:3" ht="15" hidden="1" customHeight="1">
      <c r="A65" s="146"/>
      <c r="B65" s="147"/>
      <c r="C65" s="145"/>
    </row>
    <row r="66" spans="1:3" ht="15" hidden="1" customHeight="1">
      <c r="A66" s="146"/>
      <c r="B66" s="147"/>
      <c r="C66" s="145"/>
    </row>
    <row r="67" spans="1:3" ht="15" hidden="1" customHeight="1">
      <c r="A67" s="146"/>
      <c r="B67" s="147"/>
      <c r="C67" s="145"/>
    </row>
    <row r="68" spans="1:3" ht="15" hidden="1" customHeight="1">
      <c r="A68" s="146"/>
      <c r="B68" s="147"/>
      <c r="C68" s="145"/>
    </row>
    <row r="69" spans="1:3" ht="15" hidden="1" customHeight="1">
      <c r="A69" s="146"/>
      <c r="B69" s="147"/>
      <c r="C69" s="145"/>
    </row>
    <row r="70" spans="1:3" ht="15" hidden="1" customHeight="1">
      <c r="A70" s="146"/>
      <c r="B70" s="147"/>
      <c r="C70" s="145"/>
    </row>
    <row r="71" spans="1:3" ht="15" hidden="1" customHeight="1">
      <c r="A71" s="146"/>
      <c r="B71" s="147"/>
      <c r="C71" s="145"/>
    </row>
    <row r="72" spans="1:3" ht="15" hidden="1" customHeight="1">
      <c r="A72" s="146"/>
      <c r="B72" s="147"/>
      <c r="C72" s="145"/>
    </row>
    <row r="73" spans="1:3" ht="15" hidden="1" customHeight="1">
      <c r="A73" s="146"/>
      <c r="B73" s="147"/>
      <c r="C73" s="145"/>
    </row>
    <row r="74" spans="1:3" ht="15" hidden="1" customHeight="1">
      <c r="A74" s="146"/>
      <c r="B74" s="147"/>
      <c r="C74" s="145"/>
    </row>
    <row r="75" spans="1:3" ht="15" hidden="1" customHeight="1">
      <c r="A75" s="146"/>
      <c r="B75" s="147"/>
      <c r="C75" s="145"/>
    </row>
    <row r="76" spans="1:3" ht="15" hidden="1" customHeight="1">
      <c r="A76" s="146"/>
      <c r="B76" s="147"/>
      <c r="C76" s="145"/>
    </row>
    <row r="77" spans="1:3" ht="15" hidden="1" customHeight="1">
      <c r="A77" s="146"/>
      <c r="B77" s="147"/>
      <c r="C77" s="145"/>
    </row>
    <row r="78" spans="1:3" ht="15" hidden="1" customHeight="1">
      <c r="A78" s="146"/>
      <c r="B78" s="147"/>
      <c r="C78" s="145"/>
    </row>
    <row r="79" spans="1:3" ht="15" hidden="1" customHeight="1">
      <c r="A79" s="146"/>
      <c r="B79" s="147"/>
      <c r="C79" s="145"/>
    </row>
    <row r="80" spans="1:3" ht="15" hidden="1" customHeight="1">
      <c r="A80" s="146"/>
      <c r="B80" s="147"/>
      <c r="C80" s="145"/>
    </row>
    <row r="81" spans="1:3" ht="15" hidden="1" customHeight="1">
      <c r="A81" s="146"/>
      <c r="B81" s="147"/>
      <c r="C81" s="145"/>
    </row>
    <row r="82" spans="1:3" ht="15" hidden="1" customHeight="1">
      <c r="A82" s="146"/>
      <c r="B82" s="147"/>
      <c r="C82" s="145"/>
    </row>
    <row r="83" spans="1:3" ht="15" hidden="1" customHeight="1">
      <c r="A83" s="146"/>
      <c r="B83" s="147"/>
      <c r="C83" s="145"/>
    </row>
    <row r="84" spans="1:3" ht="15" hidden="1" customHeight="1">
      <c r="A84" s="146"/>
      <c r="B84" s="147"/>
      <c r="C84" s="145"/>
    </row>
    <row r="85" spans="1:3" ht="15" hidden="1" customHeight="1">
      <c r="A85" s="88"/>
      <c r="B85" s="88"/>
      <c r="C85" s="88"/>
    </row>
    <row r="86" spans="1:3">
      <c r="A86" s="88"/>
      <c r="B86" s="88"/>
      <c r="C86" s="88"/>
    </row>
    <row r="87" spans="1:3">
      <c r="A87" s="88"/>
      <c r="B87" s="88"/>
      <c r="C87" s="88"/>
    </row>
  </sheetData>
  <sheetProtection formatColumns="0"/>
  <conditionalFormatting sqref="A30">
    <cfRule type="expression" dxfId="5" priority="6">
      <formula>$C$12&lt;&gt;0</formula>
    </cfRule>
  </conditionalFormatting>
  <conditionalFormatting sqref="A29">
    <cfRule type="expression" dxfId="4" priority="5">
      <formula>$C$12&lt;&gt;0</formula>
    </cfRule>
  </conditionalFormatting>
  <conditionalFormatting sqref="A32:C32">
    <cfRule type="expression" dxfId="3" priority="4">
      <formula>$B$24&lt;&gt;0</formula>
    </cfRule>
  </conditionalFormatting>
  <conditionalFormatting sqref="A31">
    <cfRule type="expression" dxfId="2" priority="3">
      <formula>$B$24&lt;&gt;0</formula>
    </cfRule>
  </conditionalFormatting>
  <conditionalFormatting sqref="A12">
    <cfRule type="expression" dxfId="1" priority="2">
      <formula>$C$12&lt;&gt;0</formula>
    </cfRule>
  </conditionalFormatting>
  <conditionalFormatting sqref="A24">
    <cfRule type="expression" dxfId="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6.28515625" style="32" customWidth="1"/>
    <col min="10" max="16384" width="22.85546875" style="32"/>
  </cols>
  <sheetData>
    <row r="1" spans="1:28" ht="18">
      <c r="A1" s="74" t="str">
        <f>'[5]Contact Information'!$C$5</f>
        <v>BROWARD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'[5]Contact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VLOOKUP($A$1,[5]VLOOKUPS!A115:B142,2,FALSE)</f>
        <v>1989276.22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'[5]Accounts by GL'!O213</f>
        <v>6304543.6699999999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'[5]Accounts by GL'!O214</f>
        <v>251672.97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6556216.6399999997</v>
      </c>
      <c r="D13" s="47"/>
      <c r="E13" s="35"/>
      <c r="F13" s="60">
        <f>B15+B16</f>
        <v>2452118.2199999997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4250598.42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1632707.47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819410.75</v>
      </c>
      <c r="C16" s="25"/>
      <c r="D16" s="44"/>
      <c r="E16" s="35"/>
      <c r="F16" s="60">
        <f>F13+F14</f>
        <v>6702716.6399999997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571849.23</v>
      </c>
      <c r="C17" s="25"/>
      <c r="D17" s="44"/>
      <c r="E17" s="35"/>
      <c r="F17" s="56">
        <f>F14/F16</f>
        <v>0.63416054240359476</v>
      </c>
      <c r="G17" s="57" t="s">
        <v>17</v>
      </c>
      <c r="H17" s="58"/>
      <c r="I17" s="59"/>
    </row>
    <row r="18" spans="1:9" ht="15.75">
      <c r="A18" s="26" t="s">
        <v>18</v>
      </c>
      <c r="B18" s="27">
        <v>68386.47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598793.52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173148.48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2838420.72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6702716.6400000006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1842776.2199999988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/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/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61" priority="6">
      <formula>$C$12&lt;&gt;0</formula>
    </cfRule>
  </conditionalFormatting>
  <conditionalFormatting sqref="A29">
    <cfRule type="expression" dxfId="160" priority="5">
      <formula>$C$12&lt;&gt;0</formula>
    </cfRule>
  </conditionalFormatting>
  <conditionalFormatting sqref="A32:C32">
    <cfRule type="expression" dxfId="159" priority="4">
      <formula>$B$24&lt;&gt;0</formula>
    </cfRule>
  </conditionalFormatting>
  <conditionalFormatting sqref="A31">
    <cfRule type="expression" dxfId="158" priority="3">
      <formula>$B$24&lt;&gt;0</formula>
    </cfRule>
  </conditionalFormatting>
  <conditionalFormatting sqref="A12">
    <cfRule type="expression" dxfId="157" priority="2">
      <formula>$C$12&lt;&gt;0</formula>
    </cfRule>
  </conditionalFormatting>
  <conditionalFormatting sqref="A24">
    <cfRule type="expression" dxfId="15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8.28515625" style="32" customWidth="1"/>
    <col min="10" max="16384" width="22.85546875" style="32"/>
  </cols>
  <sheetData>
    <row r="1" spans="1:28" ht="18">
      <c r="A1" s="74" t="str">
        <f>'[6]Contact Information'!$C$5</f>
        <v>COLLEGE OF CENTRAL FLORIDA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'[6]Contact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VLOOKUP($A$1,[6]VLOOKUPS!A115:B142,2,FALSE)</f>
        <v>6198.15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'[6]Accounts by GL'!O213</f>
        <v>1105468.49</v>
      </c>
      <c r="D10" s="47"/>
      <c r="E10" s="35"/>
      <c r="F10" s="86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'[6]Accounts by GL'!O214</f>
        <v>81417.42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49183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1236068.9099999999</v>
      </c>
      <c r="D13" s="47"/>
      <c r="E13" s="35"/>
      <c r="F13" s="60">
        <f>B15+B16</f>
        <v>621626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558896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239621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382005</v>
      </c>
      <c r="C16" s="25"/>
      <c r="D16" s="44"/>
      <c r="E16" s="35"/>
      <c r="F16" s="60">
        <f>F13+F14</f>
        <v>1180522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0</v>
      </c>
      <c r="C17" s="25"/>
      <c r="D17" s="44"/>
      <c r="E17" s="35"/>
      <c r="F17" s="56">
        <f>F14/F16</f>
        <v>0.47343124482220578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558896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1180522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61745.059999999823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 t="s">
        <v>38</v>
      </c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/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55" priority="6">
      <formula>$C$12&lt;&gt;0</formula>
    </cfRule>
  </conditionalFormatting>
  <conditionalFormatting sqref="A29">
    <cfRule type="expression" dxfId="154" priority="5">
      <formula>$C$12&lt;&gt;0</formula>
    </cfRule>
  </conditionalFormatting>
  <conditionalFormatting sqref="A32:C32">
    <cfRule type="expression" dxfId="153" priority="4">
      <formula>$B$24&lt;&gt;0</formula>
    </cfRule>
  </conditionalFormatting>
  <conditionalFormatting sqref="A31">
    <cfRule type="expression" dxfId="152" priority="3">
      <formula>$B$24&lt;&gt;0</formula>
    </cfRule>
  </conditionalFormatting>
  <conditionalFormatting sqref="A12">
    <cfRule type="expression" dxfId="151" priority="2">
      <formula>$C$12&lt;&gt;0</formula>
    </cfRule>
  </conditionalFormatting>
  <conditionalFormatting sqref="A24">
    <cfRule type="expression" dxfId="15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10" width="8.5703125" style="32" customWidth="1"/>
    <col min="11" max="16384" width="22.85546875" style="32"/>
  </cols>
  <sheetData>
    <row r="1" spans="1:28" ht="18">
      <c r="A1" s="74" t="str">
        <f>'[7]Contact Information'!$C$5</f>
        <v>CHIPOLA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'[7]Contact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VLOOKUP($A$1,[7]VLOOKUPS!A115:B142,2,FALSE)</f>
        <v>16687.419999999998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'[7]Accounts by GL'!O213</f>
        <v>172926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'[7]Accounts by GL'!O214</f>
        <v>21852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194778</v>
      </c>
      <c r="D13" s="47"/>
      <c r="E13" s="35"/>
      <c r="F13" s="60">
        <f>B15+B16</f>
        <v>203487.43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0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203487.43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0</v>
      </c>
      <c r="C16" s="25"/>
      <c r="D16" s="44"/>
      <c r="E16" s="35"/>
      <c r="F16" s="60">
        <f>F13+F14</f>
        <v>203487.43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0</v>
      </c>
      <c r="C17" s="25"/>
      <c r="D17" s="44"/>
      <c r="E17" s="35"/>
      <c r="F17" s="56">
        <f>F14/F16</f>
        <v>0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0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203487.43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7977.9899999999907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/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/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49" priority="6">
      <formula>$C$12&lt;&gt;0</formula>
    </cfRule>
  </conditionalFormatting>
  <conditionalFormatting sqref="A29">
    <cfRule type="expression" dxfId="148" priority="5">
      <formula>$C$12&lt;&gt;0</formula>
    </cfRule>
  </conditionalFormatting>
  <conditionalFormatting sqref="A32:C32">
    <cfRule type="expression" dxfId="147" priority="4">
      <formula>$B$24&lt;&gt;0</formula>
    </cfRule>
  </conditionalFormatting>
  <conditionalFormatting sqref="A31">
    <cfRule type="expression" dxfId="146" priority="3">
      <formula>$B$24&lt;&gt;0</formula>
    </cfRule>
  </conditionalFormatting>
  <conditionalFormatting sqref="A12">
    <cfRule type="expression" dxfId="145" priority="2">
      <formula>$C$12&lt;&gt;0</formula>
    </cfRule>
  </conditionalFormatting>
  <conditionalFormatting sqref="A24">
    <cfRule type="expression" dxfId="14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89" bestFit="1" customWidth="1"/>
    <col min="2" max="2" width="20.42578125" style="89" customWidth="1"/>
    <col min="3" max="3" width="23.85546875" style="89" customWidth="1"/>
    <col min="4" max="4" width="20" style="89" hidden="1" customWidth="1"/>
    <col min="5" max="5" width="1" style="89" customWidth="1"/>
    <col min="6" max="6" width="14.5703125" style="89" bestFit="1" customWidth="1"/>
    <col min="7" max="7" width="21.85546875" style="89" customWidth="1"/>
    <col min="8" max="8" width="9.28515625" style="89" customWidth="1"/>
    <col min="9" max="9" width="2.28515625" style="89" customWidth="1"/>
    <col min="10" max="16384" width="22.85546875" style="89"/>
  </cols>
  <sheetData>
    <row r="1" spans="1:28" ht="18">
      <c r="A1" s="87" t="str">
        <f>'[8]Contact Information'!$C$5</f>
        <v>DAYTONA STATE COLLEGE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5.75">
      <c r="A2" s="90" t="s">
        <v>0</v>
      </c>
      <c r="B2" s="90"/>
      <c r="C2" s="90"/>
      <c r="D2" s="91"/>
      <c r="E2" s="91"/>
      <c r="F2" s="91"/>
      <c r="G2" s="91"/>
      <c r="H2" s="91"/>
      <c r="I2" s="91"/>
      <c r="J2" s="91"/>
      <c r="K2" s="91"/>
      <c r="L2" s="91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ht="15.75">
      <c r="A3" s="90" t="s">
        <v>1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28" ht="15.75">
      <c r="A4" s="90" t="s">
        <v>36</v>
      </c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28" ht="4.5" customHeight="1">
      <c r="A5" s="90"/>
      <c r="B5" s="90"/>
      <c r="C5" s="90"/>
      <c r="D5" s="91"/>
      <c r="E5" s="91"/>
      <c r="F5" s="91"/>
      <c r="G5" s="91"/>
      <c r="H5" s="91"/>
      <c r="I5" s="91"/>
      <c r="J5" s="91"/>
      <c r="K5" s="91"/>
      <c r="L5" s="91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ht="16.5" thickBot="1">
      <c r="A6" s="92"/>
      <c r="B6" s="93" t="s">
        <v>2</v>
      </c>
      <c r="C6" s="94" t="str">
        <f>'[8]Contact Information'!C3</f>
        <v>2015.v02</v>
      </c>
      <c r="D6" s="95" t="s">
        <v>3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5.25" customHeight="1" thickTop="1">
      <c r="A7" s="96"/>
      <c r="B7" s="97"/>
      <c r="C7" s="98"/>
      <c r="D7" s="99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 ht="15.75">
      <c r="A8" s="100" t="s">
        <v>4</v>
      </c>
      <c r="B8" s="101"/>
      <c r="C8" s="102">
        <f>VLOOKUP($A$1,[8]VLOOKUPS!A115:B142,2,FALSE)</f>
        <v>763776.93</v>
      </c>
      <c r="D8" s="103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 ht="4.5" customHeight="1">
      <c r="A9" s="104"/>
      <c r="B9" s="105"/>
      <c r="C9" s="106"/>
      <c r="D9" s="103"/>
      <c r="E9" s="88"/>
      <c r="F9" s="107"/>
      <c r="G9" s="108"/>
      <c r="H9" s="109"/>
      <c r="I9" s="110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</row>
    <row r="10" spans="1:28" ht="15" customHeight="1">
      <c r="A10" s="112" t="s">
        <v>5</v>
      </c>
      <c r="B10" s="113"/>
      <c r="C10" s="114">
        <f>'[8]Accounts by GL'!O213</f>
        <v>2097345.4</v>
      </c>
      <c r="D10" s="103"/>
      <c r="E10" s="88"/>
      <c r="F10" s="86" t="s">
        <v>6</v>
      </c>
      <c r="G10" s="115"/>
      <c r="H10" s="115"/>
      <c r="I10" s="116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</row>
    <row r="11" spans="1:28" ht="15.75">
      <c r="A11" s="112" t="s">
        <v>7</v>
      </c>
      <c r="B11" s="113"/>
      <c r="C11" s="114">
        <f>'[8]Accounts by GL'!O214</f>
        <v>0</v>
      </c>
      <c r="D11" s="103"/>
      <c r="E11" s="88"/>
      <c r="F11" s="85"/>
      <c r="G11" s="115"/>
      <c r="H11" s="115"/>
      <c r="I11" s="116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</row>
    <row r="12" spans="1:28" ht="15.75">
      <c r="A12" s="117" t="s">
        <v>8</v>
      </c>
      <c r="B12" s="113"/>
      <c r="C12" s="114">
        <v>70</v>
      </c>
      <c r="D12" s="103"/>
      <c r="E12" s="88"/>
      <c r="F12" s="118" t="s">
        <v>33</v>
      </c>
      <c r="G12" s="119"/>
      <c r="H12" s="119"/>
      <c r="I12" s="12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28" ht="16.5" thickBot="1">
      <c r="A13" s="121" t="s">
        <v>9</v>
      </c>
      <c r="B13" s="122"/>
      <c r="C13" s="123">
        <f>SUM(C10:C12)</f>
        <v>2097415.4</v>
      </c>
      <c r="D13" s="103"/>
      <c r="E13" s="88"/>
      <c r="F13" s="124">
        <f>B15+B16</f>
        <v>2128277.42</v>
      </c>
      <c r="G13" s="119" t="s">
        <v>10</v>
      </c>
      <c r="H13" s="119"/>
      <c r="I13" s="12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28" ht="16.5" thickBot="1">
      <c r="A14" s="125" t="s">
        <v>11</v>
      </c>
      <c r="B14" s="113"/>
      <c r="C14" s="126"/>
      <c r="D14" s="127"/>
      <c r="E14" s="88"/>
      <c r="F14" s="128">
        <f>SUM(B17:B24)</f>
        <v>0</v>
      </c>
      <c r="G14" s="119" t="s">
        <v>12</v>
      </c>
      <c r="H14" s="119"/>
      <c r="I14" s="12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1:28" ht="15.75">
      <c r="A15" s="26" t="s">
        <v>13</v>
      </c>
      <c r="B15" s="129">
        <v>800030.62</v>
      </c>
      <c r="C15" s="126"/>
      <c r="D15" s="127"/>
      <c r="E15" s="88"/>
      <c r="F15" s="130"/>
      <c r="G15" s="119"/>
      <c r="H15" s="119"/>
      <c r="I15" s="12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</row>
    <row r="16" spans="1:28" ht="15.75">
      <c r="A16" s="26" t="s">
        <v>14</v>
      </c>
      <c r="B16" s="129">
        <v>1328246.8</v>
      </c>
      <c r="C16" s="126"/>
      <c r="D16" s="127"/>
      <c r="E16" s="88"/>
      <c r="F16" s="124">
        <f>F13+F14</f>
        <v>2128277.42</v>
      </c>
      <c r="G16" s="119" t="s">
        <v>15</v>
      </c>
      <c r="H16" s="119"/>
      <c r="I16" s="120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</row>
    <row r="17" spans="1:9" ht="15.75">
      <c r="A17" s="26" t="s">
        <v>16</v>
      </c>
      <c r="B17" s="129">
        <v>0</v>
      </c>
      <c r="C17" s="126"/>
      <c r="D17" s="127"/>
      <c r="E17" s="88"/>
      <c r="F17" s="131">
        <f>F14/F16</f>
        <v>0</v>
      </c>
      <c r="G17" s="57" t="s">
        <v>17</v>
      </c>
      <c r="H17" s="57"/>
      <c r="I17" s="132"/>
    </row>
    <row r="18" spans="1:9" ht="15.75">
      <c r="A18" s="26" t="s">
        <v>18</v>
      </c>
      <c r="B18" s="129">
        <v>0</v>
      </c>
      <c r="C18" s="126"/>
      <c r="D18" s="127"/>
      <c r="E18" s="88"/>
      <c r="F18" s="88"/>
      <c r="G18" s="133"/>
      <c r="H18" s="88"/>
      <c r="I18" s="88"/>
    </row>
    <row r="19" spans="1:9" ht="15.75">
      <c r="A19" s="26" t="s">
        <v>19</v>
      </c>
      <c r="B19" s="129">
        <v>0</v>
      </c>
      <c r="C19" s="126"/>
      <c r="D19" s="127"/>
      <c r="E19" s="88"/>
      <c r="F19" s="88"/>
      <c r="G19" s="133"/>
      <c r="H19" s="88"/>
      <c r="I19" s="88"/>
    </row>
    <row r="20" spans="1:9" ht="15.75">
      <c r="A20" s="26" t="s">
        <v>20</v>
      </c>
      <c r="B20" s="129">
        <v>0</v>
      </c>
      <c r="C20" s="126"/>
      <c r="D20" s="127"/>
      <c r="E20" s="88"/>
      <c r="F20" s="88"/>
      <c r="G20" s="88"/>
      <c r="H20" s="88"/>
      <c r="I20" s="88"/>
    </row>
    <row r="21" spans="1:9" ht="15.75">
      <c r="A21" s="26" t="s">
        <v>21</v>
      </c>
      <c r="B21" s="129">
        <v>0</v>
      </c>
      <c r="C21" s="126"/>
      <c r="D21" s="127"/>
      <c r="E21" s="88"/>
      <c r="F21" s="88"/>
      <c r="G21" s="88"/>
      <c r="H21" s="88"/>
      <c r="I21" s="88"/>
    </row>
    <row r="22" spans="1:9" ht="15.75">
      <c r="A22" s="28" t="s">
        <v>22</v>
      </c>
      <c r="B22" s="129">
        <v>0</v>
      </c>
      <c r="C22" s="126"/>
      <c r="D22" s="127"/>
      <c r="E22" s="88"/>
      <c r="F22" s="88"/>
      <c r="G22" s="88"/>
      <c r="H22" s="88"/>
      <c r="I22" s="88"/>
    </row>
    <row r="23" spans="1:9" ht="15.75">
      <c r="A23" s="26" t="s">
        <v>23</v>
      </c>
      <c r="B23" s="129">
        <v>0</v>
      </c>
      <c r="C23" s="126"/>
      <c r="D23" s="127"/>
      <c r="E23" s="88"/>
      <c r="F23" s="88"/>
      <c r="G23" s="88"/>
      <c r="H23" s="88"/>
      <c r="I23" s="88"/>
    </row>
    <row r="24" spans="1:9" ht="15.75">
      <c r="A24" s="117" t="s">
        <v>24</v>
      </c>
      <c r="B24" s="134">
        <v>0</v>
      </c>
      <c r="C24" s="126"/>
      <c r="D24" s="135"/>
      <c r="E24" s="88"/>
      <c r="F24" s="88"/>
      <c r="G24" s="136"/>
      <c r="H24" s="88"/>
      <c r="I24" s="88"/>
    </row>
    <row r="25" spans="1:9" ht="15.75">
      <c r="A25" s="125" t="s">
        <v>25</v>
      </c>
      <c r="B25" s="113"/>
      <c r="C25" s="137">
        <f>SUM(B15:B24)</f>
        <v>2128277.42</v>
      </c>
      <c r="D25" s="135"/>
      <c r="E25" s="88"/>
      <c r="F25" s="88"/>
      <c r="G25" s="136"/>
      <c r="H25" s="88"/>
      <c r="I25" s="88"/>
    </row>
    <row r="26" spans="1:9" ht="15.75">
      <c r="A26" s="125"/>
      <c r="B26" s="113"/>
      <c r="C26" s="126"/>
      <c r="D26" s="135"/>
      <c r="E26" s="88"/>
      <c r="F26" s="88"/>
      <c r="G26" s="136"/>
      <c r="H26" s="88"/>
      <c r="I26" s="88"/>
    </row>
    <row r="27" spans="1:9" ht="14.25" customHeight="1" thickBot="1">
      <c r="A27" s="125" t="s">
        <v>26</v>
      </c>
      <c r="B27" s="113"/>
      <c r="C27" s="138">
        <f>C8+C13-C25</f>
        <v>732914.91000000015</v>
      </c>
      <c r="D27" s="88"/>
      <c r="E27" s="88"/>
      <c r="F27" s="88"/>
      <c r="G27" s="136"/>
      <c r="H27" s="88"/>
      <c r="I27" s="88"/>
    </row>
    <row r="28" spans="1:9" ht="16.5" thickTop="1" thickBot="1">
      <c r="A28" s="139"/>
      <c r="B28" s="140"/>
      <c r="C28" s="141"/>
      <c r="D28" s="88"/>
      <c r="E28" s="88"/>
      <c r="F28" s="88"/>
      <c r="G28" s="142"/>
      <c r="H28" s="88"/>
      <c r="I28" s="88"/>
    </row>
    <row r="29" spans="1:9" ht="15.75" thickTop="1">
      <c r="A29" s="142" t="s">
        <v>27</v>
      </c>
      <c r="B29" s="142"/>
      <c r="C29" s="88"/>
      <c r="D29" s="88"/>
      <c r="E29" s="88"/>
      <c r="F29" s="88"/>
      <c r="G29" s="88"/>
      <c r="H29" s="88"/>
      <c r="I29" s="88"/>
    </row>
    <row r="30" spans="1:9">
      <c r="A30" s="66"/>
      <c r="B30" s="67"/>
      <c r="C30" s="68"/>
      <c r="D30" s="88"/>
      <c r="E30" s="88"/>
      <c r="F30" s="88"/>
      <c r="G30" s="88"/>
      <c r="H30" s="88"/>
      <c r="I30" s="88"/>
    </row>
    <row r="31" spans="1:9">
      <c r="A31" s="142" t="s">
        <v>28</v>
      </c>
      <c r="B31" s="142"/>
      <c r="C31" s="88"/>
      <c r="D31" s="88"/>
      <c r="E31" s="88"/>
      <c r="F31" s="88"/>
      <c r="G31" s="88"/>
      <c r="H31" s="88"/>
      <c r="I31" s="88"/>
    </row>
    <row r="32" spans="1:9">
      <c r="A32" s="66"/>
      <c r="B32" s="69"/>
      <c r="C32" s="70"/>
      <c r="D32" s="88"/>
      <c r="E32" s="88"/>
      <c r="F32" s="88"/>
      <c r="G32" s="88"/>
      <c r="H32" s="88"/>
      <c r="I32" s="88"/>
    </row>
    <row r="34" spans="1:4">
      <c r="A34" s="88"/>
      <c r="B34" s="88"/>
      <c r="C34" s="88"/>
      <c r="D34" s="135"/>
    </row>
    <row r="35" spans="1:4" ht="15" hidden="1" customHeight="1">
      <c r="A35" s="91" t="s">
        <v>29</v>
      </c>
      <c r="B35" s="135"/>
      <c r="C35" s="135"/>
      <c r="D35" s="135"/>
    </row>
    <row r="36" spans="1:4" ht="15" hidden="1" customHeight="1">
      <c r="A36" s="88"/>
      <c r="B36" s="135"/>
      <c r="C36" s="135"/>
      <c r="D36" s="135"/>
    </row>
    <row r="37" spans="1:4" ht="15" hidden="1" customHeight="1">
      <c r="A37" s="88"/>
      <c r="B37" s="135"/>
      <c r="C37" s="135"/>
      <c r="D37" s="135"/>
    </row>
    <row r="38" spans="1:4" ht="15" hidden="1" customHeight="1">
      <c r="A38" s="88"/>
      <c r="B38" s="135"/>
      <c r="C38" s="135"/>
      <c r="D38" s="135"/>
    </row>
    <row r="39" spans="1:4" ht="15" hidden="1" customHeight="1">
      <c r="A39" s="88"/>
      <c r="B39" s="135"/>
      <c r="C39" s="135"/>
      <c r="D39" s="135"/>
    </row>
    <row r="40" spans="1:4" ht="15" hidden="1" customHeight="1">
      <c r="A40" s="88"/>
      <c r="B40" s="135"/>
      <c r="C40" s="135"/>
      <c r="D40" s="135"/>
    </row>
    <row r="41" spans="1:4" ht="15" hidden="1" customHeight="1">
      <c r="A41" s="88"/>
      <c r="B41" s="135"/>
      <c r="C41" s="135"/>
      <c r="D41" s="135"/>
    </row>
    <row r="42" spans="1:4" ht="15" hidden="1" customHeight="1">
      <c r="A42" s="88"/>
      <c r="B42" s="135"/>
      <c r="C42" s="135"/>
      <c r="D42" s="135"/>
    </row>
    <row r="43" spans="1:4" ht="15" hidden="1" customHeight="1">
      <c r="A43" s="88"/>
      <c r="B43" s="135"/>
      <c r="C43" s="135"/>
      <c r="D43" s="135"/>
    </row>
    <row r="44" spans="1:4" ht="15" hidden="1" customHeight="1">
      <c r="A44" s="88"/>
      <c r="B44" s="135"/>
      <c r="C44" s="135"/>
      <c r="D44" s="135"/>
    </row>
    <row r="45" spans="1:4" ht="15" hidden="1" customHeight="1">
      <c r="A45" s="88"/>
      <c r="B45" s="135"/>
      <c r="C45" s="135"/>
      <c r="D45" s="135"/>
    </row>
    <row r="46" spans="1:4" ht="15" hidden="1" customHeight="1">
      <c r="A46" s="88"/>
      <c r="B46" s="135"/>
      <c r="C46" s="135"/>
      <c r="D46" s="135"/>
    </row>
    <row r="47" spans="1:4" ht="15" hidden="1" customHeight="1">
      <c r="A47" s="88"/>
      <c r="B47" s="135"/>
      <c r="C47" s="135"/>
      <c r="D47" s="135"/>
    </row>
    <row r="48" spans="1:4" ht="15" hidden="1" customHeight="1">
      <c r="A48" s="88"/>
      <c r="B48" s="135"/>
      <c r="C48" s="135"/>
      <c r="D48" s="135"/>
    </row>
    <row r="49" spans="1:4" ht="15" hidden="1" customHeight="1">
      <c r="A49" s="88"/>
      <c r="B49" s="135"/>
      <c r="C49" s="135"/>
      <c r="D49" s="135"/>
    </row>
    <row r="50" spans="1:4" ht="15" hidden="1" customHeight="1">
      <c r="A50" s="88"/>
      <c r="B50" s="135"/>
      <c r="C50" s="135"/>
      <c r="D50" s="135"/>
    </row>
    <row r="51" spans="1:4" ht="15" hidden="1" customHeight="1">
      <c r="A51" s="88"/>
      <c r="B51" s="135"/>
      <c r="C51" s="135"/>
      <c r="D51" s="135"/>
    </row>
    <row r="54" spans="1:4" ht="14.25" customHeight="1">
      <c r="A54" s="111"/>
      <c r="B54" s="88"/>
      <c r="C54" s="88"/>
      <c r="D54" s="88"/>
    </row>
    <row r="56" spans="1:4" ht="15" hidden="1" customHeight="1">
      <c r="A56" s="143"/>
      <c r="B56" s="144"/>
      <c r="C56" s="145"/>
      <c r="D56" s="88"/>
    </row>
    <row r="57" spans="1:4" ht="15" hidden="1" customHeight="1">
      <c r="A57" s="146"/>
      <c r="B57" s="147"/>
      <c r="C57" s="145"/>
      <c r="D57" s="88"/>
    </row>
    <row r="58" spans="1:4" ht="15" hidden="1" customHeight="1">
      <c r="A58" s="146"/>
      <c r="B58" s="147"/>
      <c r="C58" s="145"/>
      <c r="D58" s="88"/>
    </row>
    <row r="59" spans="1:4" ht="15" hidden="1" customHeight="1">
      <c r="A59" s="146"/>
      <c r="B59" s="147"/>
      <c r="C59" s="145"/>
      <c r="D59" s="88"/>
    </row>
    <row r="60" spans="1:4" ht="15" hidden="1" customHeight="1">
      <c r="A60" s="146"/>
      <c r="B60" s="147"/>
      <c r="C60" s="145"/>
      <c r="D60" s="88"/>
    </row>
    <row r="61" spans="1:4" ht="15" hidden="1" customHeight="1">
      <c r="A61" s="146"/>
      <c r="B61" s="147"/>
      <c r="C61" s="145"/>
      <c r="D61" s="88"/>
    </row>
    <row r="62" spans="1:4" ht="15" hidden="1" customHeight="1">
      <c r="A62" s="146"/>
      <c r="B62" s="147"/>
      <c r="C62" s="145"/>
      <c r="D62" s="88"/>
    </row>
    <row r="63" spans="1:4" ht="15" hidden="1" customHeight="1">
      <c r="A63" s="146"/>
      <c r="B63" s="147"/>
      <c r="C63" s="145"/>
      <c r="D63" s="88"/>
    </row>
    <row r="64" spans="1:4" ht="15" hidden="1" customHeight="1">
      <c r="A64" s="146"/>
      <c r="B64" s="147"/>
      <c r="C64" s="145"/>
      <c r="D64" s="88"/>
    </row>
    <row r="65" spans="1:3" ht="15" hidden="1" customHeight="1">
      <c r="A65" s="146"/>
      <c r="B65" s="147"/>
      <c r="C65" s="145"/>
    </row>
    <row r="66" spans="1:3" ht="15" hidden="1" customHeight="1">
      <c r="A66" s="146"/>
      <c r="B66" s="147"/>
      <c r="C66" s="145"/>
    </row>
    <row r="67" spans="1:3" ht="15" hidden="1" customHeight="1">
      <c r="A67" s="146"/>
      <c r="B67" s="147"/>
      <c r="C67" s="145"/>
    </row>
    <row r="68" spans="1:3" ht="15" hidden="1" customHeight="1">
      <c r="A68" s="146"/>
      <c r="B68" s="147"/>
      <c r="C68" s="145"/>
    </row>
    <row r="69" spans="1:3" ht="15" hidden="1" customHeight="1">
      <c r="A69" s="146"/>
      <c r="B69" s="147"/>
      <c r="C69" s="145"/>
    </row>
    <row r="70" spans="1:3" ht="15" hidden="1" customHeight="1">
      <c r="A70" s="146"/>
      <c r="B70" s="147"/>
      <c r="C70" s="145"/>
    </row>
    <row r="71" spans="1:3" ht="15" hidden="1" customHeight="1">
      <c r="A71" s="146"/>
      <c r="B71" s="147"/>
      <c r="C71" s="145"/>
    </row>
    <row r="72" spans="1:3" ht="15" hidden="1" customHeight="1">
      <c r="A72" s="146"/>
      <c r="B72" s="147"/>
      <c r="C72" s="145"/>
    </row>
    <row r="73" spans="1:3" ht="15" hidden="1" customHeight="1">
      <c r="A73" s="146"/>
      <c r="B73" s="147"/>
      <c r="C73" s="145"/>
    </row>
    <row r="74" spans="1:3" ht="15" hidden="1" customHeight="1">
      <c r="A74" s="146"/>
      <c r="B74" s="147"/>
      <c r="C74" s="145"/>
    </row>
    <row r="75" spans="1:3" ht="15" hidden="1" customHeight="1">
      <c r="A75" s="146"/>
      <c r="B75" s="147"/>
      <c r="C75" s="145"/>
    </row>
    <row r="76" spans="1:3" ht="15" hidden="1" customHeight="1">
      <c r="A76" s="146"/>
      <c r="B76" s="147"/>
      <c r="C76" s="145"/>
    </row>
    <row r="77" spans="1:3" ht="15" hidden="1" customHeight="1">
      <c r="A77" s="146"/>
      <c r="B77" s="147"/>
      <c r="C77" s="145"/>
    </row>
    <row r="78" spans="1:3" ht="15" hidden="1" customHeight="1">
      <c r="A78" s="146"/>
      <c r="B78" s="147"/>
      <c r="C78" s="145"/>
    </row>
    <row r="79" spans="1:3" ht="15" hidden="1" customHeight="1">
      <c r="A79" s="146"/>
      <c r="B79" s="147"/>
      <c r="C79" s="145"/>
    </row>
    <row r="80" spans="1:3" ht="15" hidden="1" customHeight="1">
      <c r="A80" s="146"/>
      <c r="B80" s="147"/>
      <c r="C80" s="145"/>
    </row>
    <row r="81" spans="1:3" ht="15" hidden="1" customHeight="1">
      <c r="A81" s="146"/>
      <c r="B81" s="147"/>
      <c r="C81" s="145"/>
    </row>
    <row r="82" spans="1:3" ht="15" hidden="1" customHeight="1">
      <c r="A82" s="146"/>
      <c r="B82" s="147"/>
      <c r="C82" s="145"/>
    </row>
    <row r="83" spans="1:3" ht="15" hidden="1" customHeight="1">
      <c r="A83" s="146"/>
      <c r="B83" s="147"/>
      <c r="C83" s="145"/>
    </row>
    <row r="84" spans="1:3" ht="15" hidden="1" customHeight="1">
      <c r="A84" s="146"/>
      <c r="B84" s="147"/>
      <c r="C84" s="145"/>
    </row>
    <row r="85" spans="1:3" ht="15" hidden="1" customHeight="1">
      <c r="A85" s="88"/>
      <c r="B85" s="88"/>
      <c r="C85" s="88"/>
    </row>
    <row r="86" spans="1:3">
      <c r="A86" s="88"/>
      <c r="B86" s="88"/>
      <c r="C86" s="88"/>
    </row>
    <row r="87" spans="1:3">
      <c r="A87" s="88"/>
      <c r="B87" s="88"/>
      <c r="C87" s="88"/>
    </row>
  </sheetData>
  <sheetProtection formatColumns="0"/>
  <conditionalFormatting sqref="A30">
    <cfRule type="expression" dxfId="143" priority="6">
      <formula>$C$12&lt;&gt;0</formula>
    </cfRule>
  </conditionalFormatting>
  <conditionalFormatting sqref="A29">
    <cfRule type="expression" dxfId="142" priority="5">
      <formula>$C$12&lt;&gt;0</formula>
    </cfRule>
  </conditionalFormatting>
  <conditionalFormatting sqref="A32:C32">
    <cfRule type="expression" dxfId="141" priority="4">
      <formula>$B$24&lt;&gt;0</formula>
    </cfRule>
  </conditionalFormatting>
  <conditionalFormatting sqref="A31">
    <cfRule type="expression" dxfId="140" priority="3">
      <formula>$B$24&lt;&gt;0</formula>
    </cfRule>
  </conditionalFormatting>
  <conditionalFormatting sqref="A12">
    <cfRule type="expression" dxfId="139" priority="2">
      <formula>$C$12&lt;&gt;0</formula>
    </cfRule>
  </conditionalFormatting>
  <conditionalFormatting sqref="A24">
    <cfRule type="expression" dxfId="13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Normal="10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2.28515625" style="32" customWidth="1"/>
    <col min="10" max="16384" width="22.85546875" style="32"/>
  </cols>
  <sheetData>
    <row r="1" spans="1:28" ht="18">
      <c r="A1" s="74" t="str">
        <f>'[9]Contact Information'!$C$5</f>
        <v>FLORIDA SOUTHWESTERN STATE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'[9]Contact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VLOOKUP($A$1,[9]VLOOKUPS!A115:B142,2,FALSE)</f>
        <v>429672.09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'[9]Accounts by GL'!O213</f>
        <v>2046009.9400000002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'[9]Accounts by GL'!O214</f>
        <v>174952.44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f>8792.61-1783.68</f>
        <v>7008.93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2227971.3100000005</v>
      </c>
      <c r="D13" s="47"/>
      <c r="E13" s="35"/>
      <c r="F13" s="60">
        <f>B15+B16</f>
        <v>1322103.19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730430.46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984192.61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337910.57999999996</v>
      </c>
      <c r="C16" s="25"/>
      <c r="D16" s="44"/>
      <c r="E16" s="35"/>
      <c r="F16" s="60">
        <f>F13+F14</f>
        <v>2052533.65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92348.58</v>
      </c>
      <c r="C17" s="25"/>
      <c r="D17" s="44"/>
      <c r="E17" s="35"/>
      <c r="F17" s="56">
        <f>F14/F16</f>
        <v>0.35586771500676739</v>
      </c>
      <c r="G17" s="57" t="s">
        <v>17</v>
      </c>
      <c r="H17" s="58"/>
      <c r="I17" s="59"/>
    </row>
    <row r="18" spans="1:9" ht="15.75">
      <c r="A18" s="26" t="s">
        <v>18</v>
      </c>
      <c r="B18" s="27">
        <v>154937.71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618.94000000000005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387300.73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95224.5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2052533.65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605109.75000000047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 t="s">
        <v>39</v>
      </c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 ht="15" customHeight="1">
      <c r="A32" s="79" t="s">
        <v>40</v>
      </c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37" priority="6">
      <formula>$C$12&lt;&gt;0</formula>
    </cfRule>
  </conditionalFormatting>
  <conditionalFormatting sqref="A29">
    <cfRule type="expression" dxfId="136" priority="5">
      <formula>$C$12&lt;&gt;0</formula>
    </cfRule>
  </conditionalFormatting>
  <conditionalFormatting sqref="A32:C32">
    <cfRule type="expression" dxfId="135" priority="4">
      <formula>$B$24&lt;&gt;0</formula>
    </cfRule>
  </conditionalFormatting>
  <conditionalFormatting sqref="A31">
    <cfRule type="expression" dxfId="134" priority="3">
      <formula>$B$24&lt;&gt;0</formula>
    </cfRule>
  </conditionalFormatting>
  <conditionalFormatting sqref="A12">
    <cfRule type="expression" dxfId="133" priority="2">
      <formula>$C$12&lt;&gt;0</formula>
    </cfRule>
  </conditionalFormatting>
  <conditionalFormatting sqref="A24">
    <cfRule type="expression" dxfId="13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7.140625" style="32" customWidth="1"/>
    <col min="10" max="16384" width="22.85546875" style="32"/>
  </cols>
  <sheetData>
    <row r="1" spans="1:28" ht="18">
      <c r="A1" s="74" t="str">
        <f>'[10]Contact Information'!$C$5</f>
        <v>FLORIDA STATE COLLEGE AT JACKSONVILLE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'[10]Contact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VLOOKUP($A$1,[10]VLOOKUPS!A115:B142,2,FALSE)</f>
        <v>657972.89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'[10]Accounts by GL'!O213</f>
        <v>1665716.66</v>
      </c>
      <c r="D10" s="47"/>
      <c r="E10" s="35"/>
      <c r="F10" s="84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'[10]Accounts by GL'!O214</f>
        <v>155463.15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1821179.8099999998</v>
      </c>
      <c r="D13" s="47"/>
      <c r="E13" s="35"/>
      <c r="F13" s="60">
        <f>B15+B16</f>
        <v>1277711.8900000001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681523.29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343933.6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933778.29</v>
      </c>
      <c r="C16" s="25"/>
      <c r="D16" s="44"/>
      <c r="E16" s="35"/>
      <c r="F16" s="60">
        <f>F13+F14</f>
        <v>1959235.1800000002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0</v>
      </c>
      <c r="C17" s="25"/>
      <c r="D17" s="44"/>
      <c r="E17" s="35"/>
      <c r="F17" s="56">
        <f>F14/F16</f>
        <v>0.34785170098875012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681523.29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1959235.1800000002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519917.51999999955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/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/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31" priority="6">
      <formula>$C$12&lt;&gt;0</formula>
    </cfRule>
  </conditionalFormatting>
  <conditionalFormatting sqref="A29">
    <cfRule type="expression" dxfId="130" priority="5">
      <formula>$C$12&lt;&gt;0</formula>
    </cfRule>
  </conditionalFormatting>
  <conditionalFormatting sqref="A32:C32">
    <cfRule type="expression" dxfId="129" priority="4">
      <formula>$B$24&lt;&gt;0</formula>
    </cfRule>
  </conditionalFormatting>
  <conditionalFormatting sqref="A31">
    <cfRule type="expression" dxfId="128" priority="3">
      <formula>$B$24&lt;&gt;0</formula>
    </cfRule>
  </conditionalFormatting>
  <conditionalFormatting sqref="A12">
    <cfRule type="expression" dxfId="127" priority="2">
      <formula>$C$12&lt;&gt;0</formula>
    </cfRule>
  </conditionalFormatting>
  <conditionalFormatting sqref="A24">
    <cfRule type="expression" dxfId="12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7"/>
  <sheetViews>
    <sheetView zoomScale="90" zoomScaleNormal="90" workbookViewId="0"/>
  </sheetViews>
  <sheetFormatPr defaultColWidth="22.85546875" defaultRowHeight="15"/>
  <cols>
    <col min="1" max="1" width="53.28515625" style="32" bestFit="1" customWidth="1"/>
    <col min="2" max="2" width="20.42578125" style="32" customWidth="1"/>
    <col min="3" max="3" width="23.85546875" style="32" customWidth="1"/>
    <col min="4" max="4" width="20" style="32" hidden="1" customWidth="1"/>
    <col min="5" max="5" width="1" style="32" customWidth="1"/>
    <col min="6" max="6" width="14.5703125" style="32" bestFit="1" customWidth="1"/>
    <col min="7" max="7" width="21.85546875" style="32" customWidth="1"/>
    <col min="8" max="8" width="9.28515625" style="32" customWidth="1"/>
    <col min="9" max="9" width="8" style="32" customWidth="1"/>
    <col min="10" max="16384" width="22.85546875" style="32"/>
  </cols>
  <sheetData>
    <row r="1" spans="1:28" ht="18">
      <c r="A1" s="74" t="str">
        <f>'[11]Contact Information'!$C$5</f>
        <v>FLORIDA KEYS COMMUNITY COLLEGE</v>
      </c>
      <c r="B1" s="74"/>
      <c r="C1" s="7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5.75">
      <c r="A2" s="75" t="s">
        <v>0</v>
      </c>
      <c r="B2" s="75"/>
      <c r="C2" s="75"/>
      <c r="D2" s="39"/>
      <c r="E2" s="39"/>
      <c r="F2" s="39"/>
      <c r="G2" s="39"/>
      <c r="H2" s="39"/>
      <c r="I2" s="39"/>
      <c r="J2" s="39"/>
      <c r="K2" s="39"/>
      <c r="L2" s="39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.75">
      <c r="A3" s="75" t="s">
        <v>1</v>
      </c>
      <c r="B3" s="75"/>
      <c r="C3" s="75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.75">
      <c r="A4" s="75" t="s">
        <v>36</v>
      </c>
      <c r="B4" s="75"/>
      <c r="C4" s="75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4.5" customHeight="1">
      <c r="A5" s="72"/>
      <c r="B5" s="72"/>
      <c r="C5" s="72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16.5" thickBot="1">
      <c r="A6" s="5"/>
      <c r="B6" s="6" t="s">
        <v>2</v>
      </c>
      <c r="C6" s="7" t="str">
        <f>'[11]Contact Information'!C3</f>
        <v>2015.v02</v>
      </c>
      <c r="D6" s="46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5.25" customHeight="1" thickTop="1">
      <c r="A7" s="8"/>
      <c r="B7" s="9"/>
      <c r="C7" s="10"/>
      <c r="D7" s="3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ht="15.75">
      <c r="A8" s="11" t="s">
        <v>4</v>
      </c>
      <c r="B8" s="12"/>
      <c r="C8" s="13">
        <f>VLOOKUP($A$1,[11]VLOOKUPS!A115:B142,2,FALSE)</f>
        <v>85325.8</v>
      </c>
      <c r="D8" s="4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4.5" customHeight="1">
      <c r="A9" s="14"/>
      <c r="B9" s="15"/>
      <c r="C9" s="16"/>
      <c r="D9" s="47"/>
      <c r="E9" s="35"/>
      <c r="F9" s="48"/>
      <c r="G9" s="49"/>
      <c r="H9" s="50"/>
      <c r="I9" s="51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>
      <c r="A10" s="17" t="s">
        <v>5</v>
      </c>
      <c r="B10" s="18"/>
      <c r="C10" s="19">
        <f>'[11]Accounts by GL'!O213</f>
        <v>153114.94</v>
      </c>
      <c r="D10" s="47"/>
      <c r="E10" s="35"/>
      <c r="F10" s="86" t="s">
        <v>6</v>
      </c>
      <c r="G10" s="77"/>
      <c r="H10" s="77"/>
      <c r="I10" s="7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.75">
      <c r="A11" s="17" t="s">
        <v>7</v>
      </c>
      <c r="B11" s="18"/>
      <c r="C11" s="19">
        <f>'[11]Accounts by GL'!O214</f>
        <v>0</v>
      </c>
      <c r="D11" s="47"/>
      <c r="E11" s="35"/>
      <c r="F11" s="76"/>
      <c r="G11" s="77"/>
      <c r="H11" s="77"/>
      <c r="I11" s="7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5.75">
      <c r="A12" s="20" t="s">
        <v>8</v>
      </c>
      <c r="B12" s="18"/>
      <c r="C12" s="19">
        <v>0</v>
      </c>
      <c r="D12" s="47"/>
      <c r="E12" s="35"/>
      <c r="F12" s="52" t="s">
        <v>33</v>
      </c>
      <c r="G12" s="53"/>
      <c r="H12" s="53"/>
      <c r="I12" s="5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6.5" thickBot="1">
      <c r="A13" s="21" t="s">
        <v>9</v>
      </c>
      <c r="B13" s="22"/>
      <c r="C13" s="23">
        <f>SUM(C10:C12)</f>
        <v>153114.94</v>
      </c>
      <c r="D13" s="47"/>
      <c r="E13" s="35"/>
      <c r="F13" s="60">
        <f>B15+B16</f>
        <v>149940.29</v>
      </c>
      <c r="G13" s="53" t="s">
        <v>10</v>
      </c>
      <c r="H13" s="53"/>
      <c r="I13" s="5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6.5" thickBot="1">
      <c r="A14" s="24" t="s">
        <v>11</v>
      </c>
      <c r="B14" s="18"/>
      <c r="C14" s="25"/>
      <c r="D14" s="44"/>
      <c r="E14" s="35"/>
      <c r="F14" s="61">
        <f>SUM(B17:B24)</f>
        <v>0</v>
      </c>
      <c r="G14" s="53" t="s">
        <v>12</v>
      </c>
      <c r="H14" s="53"/>
      <c r="I14" s="5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5.75">
      <c r="A15" s="26" t="s">
        <v>13</v>
      </c>
      <c r="B15" s="27">
        <v>149940.29</v>
      </c>
      <c r="C15" s="25"/>
      <c r="D15" s="44"/>
      <c r="E15" s="35"/>
      <c r="F15" s="55"/>
      <c r="G15" s="53"/>
      <c r="H15" s="53"/>
      <c r="I15" s="5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5.75">
      <c r="A16" s="26" t="s">
        <v>14</v>
      </c>
      <c r="B16" s="27">
        <v>0</v>
      </c>
      <c r="C16" s="25"/>
      <c r="D16" s="44"/>
      <c r="E16" s="35"/>
      <c r="F16" s="60">
        <f>F13+F14</f>
        <v>149940.29</v>
      </c>
      <c r="G16" s="53" t="s">
        <v>15</v>
      </c>
      <c r="H16" s="53"/>
      <c r="I16" s="5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9" ht="15.75">
      <c r="A17" s="26" t="s">
        <v>16</v>
      </c>
      <c r="B17" s="27">
        <v>0</v>
      </c>
      <c r="C17" s="25"/>
      <c r="D17" s="44"/>
      <c r="E17" s="35"/>
      <c r="F17" s="56">
        <f>F14/F16</f>
        <v>0</v>
      </c>
      <c r="G17" s="57" t="s">
        <v>17</v>
      </c>
      <c r="H17" s="58"/>
      <c r="I17" s="59"/>
    </row>
    <row r="18" spans="1:9" ht="15.75">
      <c r="A18" s="26" t="s">
        <v>18</v>
      </c>
      <c r="B18" s="27">
        <v>0</v>
      </c>
      <c r="C18" s="25"/>
      <c r="D18" s="44"/>
      <c r="E18" s="35"/>
      <c r="F18" s="35"/>
      <c r="G18" s="37"/>
      <c r="H18" s="35"/>
      <c r="I18" s="35"/>
    </row>
    <row r="19" spans="1:9" ht="15.75">
      <c r="A19" s="26" t="s">
        <v>19</v>
      </c>
      <c r="B19" s="27">
        <v>0</v>
      </c>
      <c r="C19" s="25"/>
      <c r="D19" s="44"/>
      <c r="E19" s="35"/>
      <c r="F19" s="35"/>
      <c r="G19" s="37"/>
      <c r="H19" s="35"/>
      <c r="I19" s="35"/>
    </row>
    <row r="20" spans="1:9" ht="15.75">
      <c r="A20" s="26" t="s">
        <v>20</v>
      </c>
      <c r="B20" s="27">
        <v>0</v>
      </c>
      <c r="C20" s="25"/>
      <c r="D20" s="44"/>
      <c r="E20" s="35"/>
      <c r="F20" s="35"/>
      <c r="G20" s="35"/>
      <c r="H20" s="35"/>
      <c r="I20" s="35"/>
    </row>
    <row r="21" spans="1:9" ht="15.75">
      <c r="A21" s="26" t="s">
        <v>21</v>
      </c>
      <c r="B21" s="27">
        <v>0</v>
      </c>
      <c r="C21" s="25"/>
      <c r="D21" s="44"/>
      <c r="E21" s="35"/>
      <c r="F21" s="35"/>
      <c r="G21" s="35"/>
      <c r="H21" s="35"/>
      <c r="I21" s="35"/>
    </row>
    <row r="22" spans="1:9" ht="15.75">
      <c r="A22" s="28" t="s">
        <v>22</v>
      </c>
      <c r="B22" s="27">
        <v>0</v>
      </c>
      <c r="C22" s="25"/>
      <c r="D22" s="44"/>
      <c r="E22" s="35"/>
      <c r="F22" s="35"/>
      <c r="G22" s="35"/>
      <c r="H22" s="35"/>
      <c r="I22" s="35"/>
    </row>
    <row r="23" spans="1:9" ht="15.75">
      <c r="A23" s="26" t="s">
        <v>23</v>
      </c>
      <c r="B23" s="27">
        <v>0</v>
      </c>
      <c r="C23" s="25"/>
      <c r="D23" s="44"/>
      <c r="E23" s="35"/>
      <c r="F23" s="35"/>
      <c r="G23" s="35"/>
      <c r="H23" s="35"/>
      <c r="I23" s="35"/>
    </row>
    <row r="24" spans="1:9" ht="15.75">
      <c r="A24" s="20" t="s">
        <v>24</v>
      </c>
      <c r="B24" s="29">
        <v>0</v>
      </c>
      <c r="C24" s="25"/>
      <c r="D24" s="43"/>
      <c r="E24" s="35"/>
      <c r="F24" s="35"/>
      <c r="G24" s="62"/>
      <c r="H24" s="35"/>
      <c r="I24" s="35"/>
    </row>
    <row r="25" spans="1:9" ht="15.75">
      <c r="A25" s="24" t="s">
        <v>25</v>
      </c>
      <c r="B25" s="18"/>
      <c r="C25" s="30">
        <f>SUM(B15:B24)</f>
        <v>149940.29</v>
      </c>
      <c r="D25" s="43"/>
      <c r="E25" s="35"/>
      <c r="F25" s="35"/>
      <c r="G25" s="62"/>
      <c r="H25" s="35"/>
      <c r="I25" s="35"/>
    </row>
    <row r="26" spans="1:9" ht="15.75">
      <c r="A26" s="24"/>
      <c r="B26" s="18"/>
      <c r="C26" s="25"/>
      <c r="D26" s="43"/>
      <c r="E26" s="35"/>
      <c r="F26" s="35"/>
      <c r="G26" s="62"/>
      <c r="H26" s="35"/>
      <c r="I26" s="35"/>
    </row>
    <row r="27" spans="1:9" ht="14.25" customHeight="1" thickBot="1">
      <c r="A27" s="24" t="s">
        <v>26</v>
      </c>
      <c r="B27" s="18"/>
      <c r="C27" s="31">
        <f>C8+C13-C25</f>
        <v>88500.449999999983</v>
      </c>
      <c r="D27" s="35"/>
      <c r="E27" s="35"/>
      <c r="F27" s="35"/>
      <c r="G27" s="62"/>
      <c r="H27" s="35"/>
      <c r="I27" s="35"/>
    </row>
    <row r="28" spans="1:9" ht="16.5" thickTop="1" thickBot="1">
      <c r="A28" s="40"/>
      <c r="B28" s="41"/>
      <c r="C28" s="42"/>
      <c r="D28" s="35"/>
      <c r="E28" s="35"/>
      <c r="F28" s="35"/>
      <c r="G28" s="38"/>
      <c r="H28" s="35"/>
      <c r="I28" s="35"/>
    </row>
    <row r="29" spans="1:9" ht="15.75" thickTop="1">
      <c r="A29" s="38" t="s">
        <v>27</v>
      </c>
      <c r="B29" s="38"/>
      <c r="C29" s="35"/>
      <c r="D29" s="35"/>
      <c r="E29" s="35"/>
      <c r="F29" s="35"/>
      <c r="G29" s="35"/>
      <c r="H29" s="35"/>
      <c r="I29" s="35"/>
    </row>
    <row r="30" spans="1:9">
      <c r="A30" s="79"/>
      <c r="B30" s="80"/>
      <c r="C30" s="81"/>
      <c r="D30" s="35"/>
      <c r="E30" s="35"/>
      <c r="F30" s="35"/>
      <c r="G30" s="35"/>
      <c r="H30" s="35"/>
      <c r="I30" s="35"/>
    </row>
    <row r="31" spans="1:9">
      <c r="A31" s="38" t="s">
        <v>28</v>
      </c>
      <c r="B31" s="38"/>
      <c r="C31" s="35"/>
      <c r="D31" s="35"/>
      <c r="E31" s="35"/>
      <c r="F31" s="35"/>
      <c r="G31" s="35"/>
      <c r="H31" s="35"/>
      <c r="I31" s="35"/>
    </row>
    <row r="32" spans="1:9">
      <c r="A32" s="79"/>
      <c r="B32" s="82"/>
      <c r="C32" s="83"/>
      <c r="D32" s="35"/>
      <c r="E32" s="35"/>
      <c r="F32" s="35"/>
      <c r="G32" s="35"/>
      <c r="H32" s="35"/>
      <c r="I32" s="35"/>
    </row>
    <row r="34" spans="1:4">
      <c r="A34" s="35"/>
      <c r="B34" s="35"/>
      <c r="C34" s="35"/>
      <c r="D34" s="43"/>
    </row>
    <row r="35" spans="1:4" ht="15" hidden="1" customHeight="1">
      <c r="A35" s="45" t="s">
        <v>29</v>
      </c>
      <c r="B35" s="43"/>
      <c r="C35" s="43"/>
      <c r="D35" s="43"/>
    </row>
    <row r="36" spans="1:4" ht="15" hidden="1" customHeight="1">
      <c r="A36" s="35"/>
      <c r="B36" s="43"/>
      <c r="C36" s="43"/>
      <c r="D36" s="43"/>
    </row>
    <row r="37" spans="1:4" ht="15" hidden="1" customHeight="1">
      <c r="A37" s="35"/>
      <c r="B37" s="43"/>
      <c r="C37" s="43"/>
      <c r="D37" s="43"/>
    </row>
    <row r="38" spans="1:4" ht="15" hidden="1" customHeight="1">
      <c r="A38" s="35"/>
      <c r="B38" s="43"/>
      <c r="C38" s="43"/>
      <c r="D38" s="43"/>
    </row>
    <row r="39" spans="1:4" ht="15" hidden="1" customHeight="1">
      <c r="A39" s="35"/>
      <c r="B39" s="43"/>
      <c r="C39" s="43"/>
      <c r="D39" s="43"/>
    </row>
    <row r="40" spans="1:4" ht="15" hidden="1" customHeight="1">
      <c r="A40" s="35"/>
      <c r="B40" s="43"/>
      <c r="C40" s="43"/>
      <c r="D40" s="43"/>
    </row>
    <row r="41" spans="1:4" ht="15" hidden="1" customHeight="1">
      <c r="A41" s="35"/>
      <c r="B41" s="43"/>
      <c r="C41" s="43"/>
      <c r="D41" s="43"/>
    </row>
    <row r="42" spans="1:4" ht="15" hidden="1" customHeight="1">
      <c r="A42" s="35"/>
      <c r="B42" s="43"/>
      <c r="C42" s="43"/>
      <c r="D42" s="43"/>
    </row>
    <row r="43" spans="1:4" ht="15" hidden="1" customHeight="1">
      <c r="A43" s="35"/>
      <c r="B43" s="43"/>
      <c r="C43" s="43"/>
      <c r="D43" s="43"/>
    </row>
    <row r="44" spans="1:4" ht="15" hidden="1" customHeight="1">
      <c r="A44" s="35"/>
      <c r="B44" s="43"/>
      <c r="C44" s="43"/>
      <c r="D44" s="43"/>
    </row>
    <row r="45" spans="1:4" ht="15" hidden="1" customHeight="1">
      <c r="A45" s="35"/>
      <c r="B45" s="43"/>
      <c r="C45" s="43"/>
      <c r="D45" s="43"/>
    </row>
    <row r="46" spans="1:4" ht="15" hidden="1" customHeight="1">
      <c r="A46" s="35"/>
      <c r="B46" s="43"/>
      <c r="C46" s="43"/>
      <c r="D46" s="43"/>
    </row>
    <row r="47" spans="1:4" ht="15" hidden="1" customHeight="1">
      <c r="A47" s="35"/>
      <c r="B47" s="43"/>
      <c r="C47" s="43"/>
      <c r="D47" s="43"/>
    </row>
    <row r="48" spans="1:4" ht="15" hidden="1" customHeight="1">
      <c r="A48" s="35"/>
      <c r="B48" s="43"/>
      <c r="C48" s="43"/>
      <c r="D48" s="43"/>
    </row>
    <row r="49" spans="1:4" ht="15" hidden="1" customHeight="1">
      <c r="A49" s="35"/>
      <c r="B49" s="43"/>
      <c r="C49" s="43"/>
      <c r="D49" s="43"/>
    </row>
    <row r="50" spans="1:4" ht="15" hidden="1" customHeight="1">
      <c r="A50" s="35"/>
      <c r="B50" s="43"/>
      <c r="C50" s="43"/>
      <c r="D50" s="43"/>
    </row>
    <row r="51" spans="1:4" ht="15" hidden="1" customHeight="1">
      <c r="A51" s="35"/>
      <c r="B51" s="43"/>
      <c r="C51" s="43"/>
      <c r="D51" s="43"/>
    </row>
    <row r="54" spans="1:4" ht="14.25" customHeight="1">
      <c r="A54" s="34"/>
      <c r="B54" s="35"/>
      <c r="C54" s="35"/>
      <c r="D54" s="35"/>
    </row>
    <row r="56" spans="1:4" ht="15" hidden="1" customHeight="1">
      <c r="A56" s="1"/>
      <c r="B56" s="2"/>
      <c r="C56" s="33"/>
      <c r="D56" s="35"/>
    </row>
    <row r="57" spans="1:4" ht="15" hidden="1" customHeight="1">
      <c r="A57" s="3"/>
      <c r="B57" s="4"/>
      <c r="C57" s="33"/>
      <c r="D57" s="35"/>
    </row>
    <row r="58" spans="1:4" ht="15" hidden="1" customHeight="1">
      <c r="A58" s="3"/>
      <c r="B58" s="4"/>
      <c r="C58" s="33"/>
      <c r="D58" s="35"/>
    </row>
    <row r="59" spans="1:4" ht="15" hidden="1" customHeight="1">
      <c r="A59" s="3"/>
      <c r="B59" s="4"/>
      <c r="C59" s="33"/>
      <c r="D59" s="35"/>
    </row>
    <row r="60" spans="1:4" ht="15" hidden="1" customHeight="1">
      <c r="A60" s="3"/>
      <c r="B60" s="4"/>
      <c r="C60" s="33"/>
      <c r="D60" s="35"/>
    </row>
    <row r="61" spans="1:4" ht="15" hidden="1" customHeight="1">
      <c r="A61" s="3"/>
      <c r="B61" s="4"/>
      <c r="C61" s="33"/>
      <c r="D61" s="35"/>
    </row>
    <row r="62" spans="1:4" ht="15" hidden="1" customHeight="1">
      <c r="A62" s="3"/>
      <c r="B62" s="4"/>
      <c r="C62" s="33"/>
      <c r="D62" s="35"/>
    </row>
    <row r="63" spans="1:4" ht="15" hidden="1" customHeight="1">
      <c r="A63" s="3"/>
      <c r="B63" s="4"/>
      <c r="C63" s="33"/>
      <c r="D63" s="35"/>
    </row>
    <row r="64" spans="1:4" ht="15" hidden="1" customHeight="1">
      <c r="A64" s="3"/>
      <c r="B64" s="4"/>
      <c r="C64" s="33"/>
      <c r="D64" s="35"/>
    </row>
    <row r="65" spans="1:3" ht="15" hidden="1" customHeight="1">
      <c r="A65" s="3"/>
      <c r="B65" s="4"/>
      <c r="C65" s="33"/>
    </row>
    <row r="66" spans="1:3" ht="15" hidden="1" customHeight="1">
      <c r="A66" s="3"/>
      <c r="B66" s="4"/>
      <c r="C66" s="33"/>
    </row>
    <row r="67" spans="1:3" ht="15" hidden="1" customHeight="1">
      <c r="A67" s="3"/>
      <c r="B67" s="4"/>
      <c r="C67" s="33"/>
    </row>
    <row r="68" spans="1:3" ht="15" hidden="1" customHeight="1">
      <c r="A68" s="3"/>
      <c r="B68" s="4"/>
      <c r="C68" s="33"/>
    </row>
    <row r="69" spans="1:3" ht="15" hidden="1" customHeight="1">
      <c r="A69" s="3"/>
      <c r="B69" s="4"/>
      <c r="C69" s="33"/>
    </row>
    <row r="70" spans="1:3" ht="15" hidden="1" customHeight="1">
      <c r="A70" s="3"/>
      <c r="B70" s="4"/>
      <c r="C70" s="33"/>
    </row>
    <row r="71" spans="1:3" ht="15" hidden="1" customHeight="1">
      <c r="A71" s="3"/>
      <c r="B71" s="4"/>
      <c r="C71" s="33"/>
    </row>
    <row r="72" spans="1:3" ht="15" hidden="1" customHeight="1">
      <c r="A72" s="3"/>
      <c r="B72" s="4"/>
      <c r="C72" s="33"/>
    </row>
    <row r="73" spans="1:3" ht="15" hidden="1" customHeight="1">
      <c r="A73" s="3"/>
      <c r="B73" s="4"/>
      <c r="C73" s="33"/>
    </row>
    <row r="74" spans="1:3" ht="15" hidden="1" customHeight="1">
      <c r="A74" s="3"/>
      <c r="B74" s="4"/>
      <c r="C74" s="33"/>
    </row>
    <row r="75" spans="1:3" ht="15" hidden="1" customHeight="1">
      <c r="A75" s="3"/>
      <c r="B75" s="4"/>
      <c r="C75" s="33"/>
    </row>
    <row r="76" spans="1:3" ht="15" hidden="1" customHeight="1">
      <c r="A76" s="3"/>
      <c r="B76" s="4"/>
      <c r="C76" s="33"/>
    </row>
    <row r="77" spans="1:3" ht="15" hidden="1" customHeight="1">
      <c r="A77" s="3"/>
      <c r="B77" s="4"/>
      <c r="C77" s="33"/>
    </row>
    <row r="78" spans="1:3" ht="15" hidden="1" customHeight="1">
      <c r="A78" s="3"/>
      <c r="B78" s="4"/>
      <c r="C78" s="33"/>
    </row>
    <row r="79" spans="1:3" ht="15" hidden="1" customHeight="1">
      <c r="A79" s="3"/>
      <c r="B79" s="4"/>
      <c r="C79" s="33"/>
    </row>
    <row r="80" spans="1:3" ht="15" hidden="1" customHeight="1">
      <c r="A80" s="3"/>
      <c r="B80" s="4"/>
      <c r="C80" s="33"/>
    </row>
    <row r="81" spans="1:3" ht="15" hidden="1" customHeight="1">
      <c r="A81" s="3"/>
      <c r="B81" s="4"/>
      <c r="C81" s="33"/>
    </row>
    <row r="82" spans="1:3" ht="15" hidden="1" customHeight="1">
      <c r="A82" s="3"/>
      <c r="B82" s="4"/>
      <c r="C82" s="33"/>
    </row>
    <row r="83" spans="1:3" ht="15" hidden="1" customHeight="1">
      <c r="A83" s="3"/>
      <c r="B83" s="4"/>
      <c r="C83" s="33"/>
    </row>
    <row r="84" spans="1:3" ht="15" hidden="1" customHeight="1">
      <c r="A84" s="3"/>
      <c r="B84" s="4"/>
      <c r="C84" s="33"/>
    </row>
    <row r="85" spans="1:3" ht="15" hidden="1" customHeight="1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</sheetData>
  <sheetProtection formatColumns="0"/>
  <conditionalFormatting sqref="A30">
    <cfRule type="expression" dxfId="125" priority="6">
      <formula>$C$12&lt;&gt;0</formula>
    </cfRule>
  </conditionalFormatting>
  <conditionalFormatting sqref="A29">
    <cfRule type="expression" dxfId="124" priority="5">
      <formula>$C$12&lt;&gt;0</formula>
    </cfRule>
  </conditionalFormatting>
  <conditionalFormatting sqref="A32:C32">
    <cfRule type="expression" dxfId="123" priority="4">
      <formula>$B$24&lt;&gt;0</formula>
    </cfRule>
  </conditionalFormatting>
  <conditionalFormatting sqref="A31">
    <cfRule type="expression" dxfId="122" priority="3">
      <formula>$B$24&lt;&gt;0</formula>
    </cfRule>
  </conditionalFormatting>
  <conditionalFormatting sqref="A12">
    <cfRule type="expression" dxfId="121" priority="2">
      <formula>$C$12&lt;&gt;0</formula>
    </cfRule>
  </conditionalFormatting>
  <conditionalFormatting sqref="A24">
    <cfRule type="expression" dxfId="12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Footer>&amp;L&amp;"Arial,Regular"&amp;8&amp;D&amp;R&amp;"Arial,Regular"&amp;8&amp;P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FCS - ALL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'FCS -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2014-12-06T19:27:38Z</cp:lastPrinted>
  <dcterms:created xsi:type="dcterms:W3CDTF">2014-12-06T18:09:17Z</dcterms:created>
  <dcterms:modified xsi:type="dcterms:W3CDTF">2020-02-13T15:27:50Z</dcterms:modified>
</cp:coreProperties>
</file>